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ial\Documents\EVA\Rozpočty 2025\FORTI - nástavba VŠPJ\"/>
    </mc:Choice>
  </mc:AlternateContent>
  <bookViews>
    <workbookView xWindow="0" yWindow="0" windowWidth="0" windowHeight="0"/>
  </bookViews>
  <sheets>
    <sheet name="Rekapitulace stavby" sheetId="1" r:id="rId1"/>
    <sheet name="FORTIS-02501 - D.1.1 a D...." sheetId="2" r:id="rId2"/>
    <sheet name="FORTIS-025021 - D.1.1 - z..." sheetId="3" r:id="rId3"/>
    <sheet name="FORTIS-02503 - D.1.4.1 - ..." sheetId="4" r:id="rId4"/>
    <sheet name="FORTIS-02504 - D.1.4.2 - ..." sheetId="5" r:id="rId5"/>
    <sheet name="FORTIS-02505 - D.1.4.3 - ..." sheetId="6" r:id="rId6"/>
    <sheet name="FORTIS-02506 - D.1.4.4 - ..." sheetId="7" r:id="rId7"/>
    <sheet name="FORTIS-02507 - vedlejší a..." sheetId="8" r:id="rId8"/>
    <sheet name="Seznam figur" sheetId="9" r:id="rId9"/>
    <sheet name="Pokyny pro vyplnění" sheetId="10" r:id="rId10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'FORTIS-02501 - D.1.1 a D....'!$C$113:$K$3716</definedName>
    <definedName name="_xlnm.Print_Area" localSheetId="1">'FORTIS-02501 - D.1.1 a D....'!$C$4:$J$39,'FORTIS-02501 - D.1.1 a D....'!$C$45:$J$95,'FORTIS-02501 - D.1.1 a D....'!$C$101:$K$3716</definedName>
    <definedName name="_xlnm.Print_Titles" localSheetId="1">'FORTIS-02501 - D.1.1 a D....'!$113:$113</definedName>
    <definedName name="_xlnm._FilterDatabase" localSheetId="2" hidden="1">'FORTIS-025021 - D.1.1 - z...'!$C$86:$K$388</definedName>
    <definedName name="_xlnm.Print_Area" localSheetId="2">'FORTIS-025021 - D.1.1 - z...'!$C$4:$J$39,'FORTIS-025021 - D.1.1 - z...'!$C$45:$J$68,'FORTIS-025021 - D.1.1 - z...'!$C$74:$K$388</definedName>
    <definedName name="_xlnm.Print_Titles" localSheetId="2">'FORTIS-025021 - D.1.1 - z...'!$86:$86</definedName>
    <definedName name="_xlnm._FilterDatabase" localSheetId="3" hidden="1">'FORTIS-02503 - D.1.4.1 - ...'!$C$80:$K$86</definedName>
    <definedName name="_xlnm.Print_Area" localSheetId="3">'FORTIS-02503 - D.1.4.1 - ...'!$C$4:$J$39,'FORTIS-02503 - D.1.4.1 - ...'!$C$45:$J$62,'FORTIS-02503 - D.1.4.1 - ...'!$C$68:$K$86</definedName>
    <definedName name="_xlnm.Print_Titles" localSheetId="3">'FORTIS-02503 - D.1.4.1 - ...'!$80:$80</definedName>
    <definedName name="_xlnm._FilterDatabase" localSheetId="4" hidden="1">'FORTIS-02504 - D.1.4.2 - ...'!$C$80:$K$86</definedName>
    <definedName name="_xlnm.Print_Area" localSheetId="4">'FORTIS-02504 - D.1.4.2 - ...'!$C$4:$J$39,'FORTIS-02504 - D.1.4.2 - ...'!$C$45:$J$62,'FORTIS-02504 - D.1.4.2 - ...'!$C$68:$K$86</definedName>
    <definedName name="_xlnm.Print_Titles" localSheetId="4">'FORTIS-02504 - D.1.4.2 - ...'!$80:$80</definedName>
    <definedName name="_xlnm._FilterDatabase" localSheetId="5" hidden="1">'FORTIS-02505 - D.1.4.3 - ...'!$C$80:$K$86</definedName>
    <definedName name="_xlnm.Print_Area" localSheetId="5">'FORTIS-02505 - D.1.4.3 - ...'!$C$4:$J$39,'FORTIS-02505 - D.1.4.3 - ...'!$C$45:$J$62,'FORTIS-02505 - D.1.4.3 - ...'!$C$68:$K$86</definedName>
    <definedName name="_xlnm.Print_Titles" localSheetId="5">'FORTIS-02505 - D.1.4.3 - ...'!$80:$80</definedName>
    <definedName name="_xlnm._FilterDatabase" localSheetId="6" hidden="1">'FORTIS-02506 - D.1.4.4 - ...'!$C$80:$K$86</definedName>
    <definedName name="_xlnm.Print_Area" localSheetId="6">'FORTIS-02506 - D.1.4.4 - ...'!$C$4:$J$39,'FORTIS-02506 - D.1.4.4 - ...'!$C$45:$J$62,'FORTIS-02506 - D.1.4.4 - ...'!$C$68:$K$86</definedName>
    <definedName name="_xlnm.Print_Titles" localSheetId="6">'FORTIS-02506 - D.1.4.4 - ...'!$80:$80</definedName>
    <definedName name="_xlnm._FilterDatabase" localSheetId="7" hidden="1">'FORTIS-02507 - vedlejší a...'!$C$81:$K$146</definedName>
    <definedName name="_xlnm.Print_Area" localSheetId="7">'FORTIS-02507 - vedlejší a...'!$C$4:$J$39,'FORTIS-02507 - vedlejší a...'!$C$45:$J$63,'FORTIS-02507 - vedlejší a...'!$C$69:$K$146</definedName>
    <definedName name="_xlnm.Print_Titles" localSheetId="7">'FORTIS-02507 - vedlejší a...'!$81:$81</definedName>
    <definedName name="_xlnm.Print_Area" localSheetId="8">'Seznam figur'!$C$4:$G$2156</definedName>
    <definedName name="_xlnm.Print_Titles" localSheetId="8">'Seznam figur'!$9:$9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61"/>
  <c i="8" r="J35"/>
  <c i="1" r="AX61"/>
  <c i="8"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7" r="J37"/>
  <c r="J36"/>
  <c i="1" r="AY60"/>
  <c i="7" r="J35"/>
  <c i="1" r="AX60"/>
  <c i="7" r="BI84"/>
  <c r="BH84"/>
  <c r="BG84"/>
  <c r="BF84"/>
  <c r="T84"/>
  <c r="T83"/>
  <c r="T82"/>
  <c r="T81"/>
  <c r="R84"/>
  <c r="R83"/>
  <c r="R82"/>
  <c r="R81"/>
  <c r="P84"/>
  <c r="P83"/>
  <c r="P82"/>
  <c r="P81"/>
  <c i="1" r="AU60"/>
  <c i="7"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71"/>
  <c i="6" r="J37"/>
  <c r="J36"/>
  <c i="1" r="AY59"/>
  <c i="6" r="J35"/>
  <c i="1" r="AX59"/>
  <c i="6" r="BI84"/>
  <c r="BH84"/>
  <c r="BG84"/>
  <c r="BF84"/>
  <c r="T84"/>
  <c r="T83"/>
  <c r="T82"/>
  <c r="T81"/>
  <c r="R84"/>
  <c r="R83"/>
  <c r="R82"/>
  <c r="R81"/>
  <c r="P84"/>
  <c r="P83"/>
  <c r="P82"/>
  <c r="P81"/>
  <c i="1" r="AU59"/>
  <c i="6" r="J77"/>
  <c r="F77"/>
  <c r="F75"/>
  <c r="E73"/>
  <c r="J54"/>
  <c r="F54"/>
  <c r="F52"/>
  <c r="E50"/>
  <c r="J24"/>
  <c r="E24"/>
  <c r="J55"/>
  <c r="J23"/>
  <c r="J18"/>
  <c r="E18"/>
  <c r="F78"/>
  <c r="J17"/>
  <c r="J12"/>
  <c r="J52"/>
  <c r="E7"/>
  <c r="E48"/>
  <c i="5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48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71"/>
  <c i="3" r="J37"/>
  <c r="J36"/>
  <c i="1" r="AY56"/>
  <c i="3" r="J35"/>
  <c i="1" r="AX56"/>
  <c i="3" r="BI387"/>
  <c r="BH387"/>
  <c r="BG387"/>
  <c r="BF387"/>
  <c r="T387"/>
  <c r="T386"/>
  <c r="R387"/>
  <c r="R386"/>
  <c r="P387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61"/>
  <c r="BH361"/>
  <c r="BG361"/>
  <c r="BF361"/>
  <c r="T361"/>
  <c r="R361"/>
  <c r="P361"/>
  <c r="BI358"/>
  <c r="BH358"/>
  <c r="BG358"/>
  <c r="BF358"/>
  <c r="T358"/>
  <c r="R358"/>
  <c r="P358"/>
  <c r="BI353"/>
  <c r="BH353"/>
  <c r="BG353"/>
  <c r="BF353"/>
  <c r="T353"/>
  <c r="R353"/>
  <c r="P353"/>
  <c r="BI349"/>
  <c r="BH349"/>
  <c r="BG349"/>
  <c r="BF349"/>
  <c r="T349"/>
  <c r="R349"/>
  <c r="P349"/>
  <c r="BI344"/>
  <c r="BH344"/>
  <c r="BG344"/>
  <c r="BF344"/>
  <c r="T344"/>
  <c r="R344"/>
  <c r="P344"/>
  <c r="BI342"/>
  <c r="BH342"/>
  <c r="BG342"/>
  <c r="BF342"/>
  <c r="T342"/>
  <c r="R342"/>
  <c r="P342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21"/>
  <c r="BH321"/>
  <c r="BG321"/>
  <c r="BF321"/>
  <c r="T321"/>
  <c r="R321"/>
  <c r="P321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R301"/>
  <c r="P301"/>
  <c r="BI299"/>
  <c r="BH299"/>
  <c r="BG299"/>
  <c r="BF299"/>
  <c r="T299"/>
  <c r="R299"/>
  <c r="P299"/>
  <c r="BI291"/>
  <c r="BH291"/>
  <c r="BG291"/>
  <c r="BF291"/>
  <c r="T291"/>
  <c r="R291"/>
  <c r="P291"/>
  <c r="BI280"/>
  <c r="BH280"/>
  <c r="BG280"/>
  <c r="BF280"/>
  <c r="T280"/>
  <c r="R280"/>
  <c r="P280"/>
  <c r="BI269"/>
  <c r="BH269"/>
  <c r="BG269"/>
  <c r="BF269"/>
  <c r="T269"/>
  <c r="R269"/>
  <c r="P269"/>
  <c r="BI262"/>
  <c r="BH262"/>
  <c r="BG262"/>
  <c r="BF262"/>
  <c r="T262"/>
  <c r="R262"/>
  <c r="P262"/>
  <c r="BI255"/>
  <c r="BH255"/>
  <c r="BG255"/>
  <c r="BF255"/>
  <c r="T255"/>
  <c r="R255"/>
  <c r="P255"/>
  <c r="BI247"/>
  <c r="BH247"/>
  <c r="BG247"/>
  <c r="BF247"/>
  <c r="T247"/>
  <c r="R247"/>
  <c r="P247"/>
  <c r="BI232"/>
  <c r="BH232"/>
  <c r="BG232"/>
  <c r="BF232"/>
  <c r="T232"/>
  <c r="R232"/>
  <c r="P232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87"/>
  <c r="BH187"/>
  <c r="BG187"/>
  <c r="BF187"/>
  <c r="T187"/>
  <c r="R187"/>
  <c r="P187"/>
  <c r="BI164"/>
  <c r="BH164"/>
  <c r="BG164"/>
  <c r="BF164"/>
  <c r="T164"/>
  <c r="R164"/>
  <c r="P164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29"/>
  <c r="BH129"/>
  <c r="BG129"/>
  <c r="BF129"/>
  <c r="T129"/>
  <c r="R129"/>
  <c r="P129"/>
  <c r="BI120"/>
  <c r="BH120"/>
  <c r="BG120"/>
  <c r="BF120"/>
  <c r="T120"/>
  <c r="R120"/>
  <c r="P120"/>
  <c r="BI114"/>
  <c r="BH114"/>
  <c r="BG114"/>
  <c r="BF114"/>
  <c r="T114"/>
  <c r="R114"/>
  <c r="P114"/>
  <c r="BI111"/>
  <c r="BH111"/>
  <c r="BG111"/>
  <c r="BF111"/>
  <c r="T111"/>
  <c r="R111"/>
  <c r="P111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2" r="J37"/>
  <c r="J36"/>
  <c i="1" r="AY55"/>
  <c i="2" r="J35"/>
  <c i="1" r="AX55"/>
  <c i="2" r="BI3714"/>
  <c r="BH3714"/>
  <c r="BG3714"/>
  <c r="BF3714"/>
  <c r="T3714"/>
  <c r="T3713"/>
  <c r="R3714"/>
  <c r="R3713"/>
  <c r="P3714"/>
  <c r="P3713"/>
  <c r="BI3711"/>
  <c r="BH3711"/>
  <c r="BG3711"/>
  <c r="BF3711"/>
  <c r="T3711"/>
  <c r="R3711"/>
  <c r="P3711"/>
  <c r="BI3707"/>
  <c r="BH3707"/>
  <c r="BG3707"/>
  <c r="BF3707"/>
  <c r="T3707"/>
  <c r="R3707"/>
  <c r="P3707"/>
  <c r="BI3704"/>
  <c r="BH3704"/>
  <c r="BG3704"/>
  <c r="BF3704"/>
  <c r="T3704"/>
  <c r="R3704"/>
  <c r="P3704"/>
  <c r="BI3701"/>
  <c r="BH3701"/>
  <c r="BG3701"/>
  <c r="BF3701"/>
  <c r="T3701"/>
  <c r="R3701"/>
  <c r="P3701"/>
  <c r="BI3698"/>
  <c r="BH3698"/>
  <c r="BG3698"/>
  <c r="BF3698"/>
  <c r="T3698"/>
  <c r="R3698"/>
  <c r="P3698"/>
  <c r="BI3695"/>
  <c r="BH3695"/>
  <c r="BG3695"/>
  <c r="BF3695"/>
  <c r="T3695"/>
  <c r="R3695"/>
  <c r="P3695"/>
  <c r="BI3692"/>
  <c r="BH3692"/>
  <c r="BG3692"/>
  <c r="BF3692"/>
  <c r="T3692"/>
  <c r="R3692"/>
  <c r="P3692"/>
  <c r="BI3682"/>
  <c r="BH3682"/>
  <c r="BG3682"/>
  <c r="BF3682"/>
  <c r="T3682"/>
  <c r="R3682"/>
  <c r="P3682"/>
  <c r="BI3672"/>
  <c r="BH3672"/>
  <c r="BG3672"/>
  <c r="BF3672"/>
  <c r="T3672"/>
  <c r="R3672"/>
  <c r="P3672"/>
  <c r="BI3656"/>
  <c r="BH3656"/>
  <c r="BG3656"/>
  <c r="BF3656"/>
  <c r="T3656"/>
  <c r="R3656"/>
  <c r="P3656"/>
  <c r="BI3637"/>
  <c r="BH3637"/>
  <c r="BG3637"/>
  <c r="BF3637"/>
  <c r="T3637"/>
  <c r="R3637"/>
  <c r="P3637"/>
  <c r="BI3634"/>
  <c r="BH3634"/>
  <c r="BG3634"/>
  <c r="BF3634"/>
  <c r="T3634"/>
  <c r="R3634"/>
  <c r="P3634"/>
  <c r="BI3631"/>
  <c r="BH3631"/>
  <c r="BG3631"/>
  <c r="BF3631"/>
  <c r="T3631"/>
  <c r="R3631"/>
  <c r="P3631"/>
  <c r="BI3628"/>
  <c r="BH3628"/>
  <c r="BG3628"/>
  <c r="BF3628"/>
  <c r="T3628"/>
  <c r="R3628"/>
  <c r="P3628"/>
  <c r="BI3621"/>
  <c r="BH3621"/>
  <c r="BG3621"/>
  <c r="BF3621"/>
  <c r="T3621"/>
  <c r="R3621"/>
  <c r="P3621"/>
  <c r="BI3608"/>
  <c r="BH3608"/>
  <c r="BG3608"/>
  <c r="BF3608"/>
  <c r="T3608"/>
  <c r="R3608"/>
  <c r="P3608"/>
  <c r="BI3603"/>
  <c r="BH3603"/>
  <c r="BG3603"/>
  <c r="BF3603"/>
  <c r="T3603"/>
  <c r="R3603"/>
  <c r="P3603"/>
  <c r="BI3600"/>
  <c r="BH3600"/>
  <c r="BG3600"/>
  <c r="BF3600"/>
  <c r="T3600"/>
  <c r="R3600"/>
  <c r="P3600"/>
  <c r="BI3598"/>
  <c r="BH3598"/>
  <c r="BG3598"/>
  <c r="BF3598"/>
  <c r="T3598"/>
  <c r="R3598"/>
  <c r="P3598"/>
  <c r="BI3593"/>
  <c r="BH3593"/>
  <c r="BG3593"/>
  <c r="BF3593"/>
  <c r="T3593"/>
  <c r="R3593"/>
  <c r="P3593"/>
  <c r="BI3578"/>
  <c r="BH3578"/>
  <c r="BG3578"/>
  <c r="BF3578"/>
  <c r="T3578"/>
  <c r="R3578"/>
  <c r="P3578"/>
  <c r="BI3575"/>
  <c r="BH3575"/>
  <c r="BG3575"/>
  <c r="BF3575"/>
  <c r="T3575"/>
  <c r="R3575"/>
  <c r="P3575"/>
  <c r="BI3572"/>
  <c r="BH3572"/>
  <c r="BG3572"/>
  <c r="BF3572"/>
  <c r="T3572"/>
  <c r="R3572"/>
  <c r="P3572"/>
  <c r="BI3569"/>
  <c r="BH3569"/>
  <c r="BG3569"/>
  <c r="BF3569"/>
  <c r="T3569"/>
  <c r="R3569"/>
  <c r="P3569"/>
  <c r="BI3532"/>
  <c r="BH3532"/>
  <c r="BG3532"/>
  <c r="BF3532"/>
  <c r="T3532"/>
  <c r="R3532"/>
  <c r="P3532"/>
  <c r="BI3529"/>
  <c r="BH3529"/>
  <c r="BG3529"/>
  <c r="BF3529"/>
  <c r="T3529"/>
  <c r="R3529"/>
  <c r="P3529"/>
  <c r="BI3525"/>
  <c r="BH3525"/>
  <c r="BG3525"/>
  <c r="BF3525"/>
  <c r="T3525"/>
  <c r="R3525"/>
  <c r="P3525"/>
  <c r="BI3522"/>
  <c r="BH3522"/>
  <c r="BG3522"/>
  <c r="BF3522"/>
  <c r="T3522"/>
  <c r="R3522"/>
  <c r="P3522"/>
  <c r="BI3518"/>
  <c r="BH3518"/>
  <c r="BG3518"/>
  <c r="BF3518"/>
  <c r="T3518"/>
  <c r="R3518"/>
  <c r="P3518"/>
  <c r="BI3515"/>
  <c r="BH3515"/>
  <c r="BG3515"/>
  <c r="BF3515"/>
  <c r="T3515"/>
  <c r="R3515"/>
  <c r="P3515"/>
  <c r="BI3513"/>
  <c r="BH3513"/>
  <c r="BG3513"/>
  <c r="BF3513"/>
  <c r="T3513"/>
  <c r="R3513"/>
  <c r="P3513"/>
  <c r="BI3496"/>
  <c r="BH3496"/>
  <c r="BG3496"/>
  <c r="BF3496"/>
  <c r="T3496"/>
  <c r="R3496"/>
  <c r="P3496"/>
  <c r="BI3493"/>
  <c r="BH3493"/>
  <c r="BG3493"/>
  <c r="BF3493"/>
  <c r="T3493"/>
  <c r="R3493"/>
  <c r="P3493"/>
  <c r="BI3489"/>
  <c r="BH3489"/>
  <c r="BG3489"/>
  <c r="BF3489"/>
  <c r="T3489"/>
  <c r="R3489"/>
  <c r="P3489"/>
  <c r="BI3487"/>
  <c r="BH3487"/>
  <c r="BG3487"/>
  <c r="BF3487"/>
  <c r="T3487"/>
  <c r="R3487"/>
  <c r="P3487"/>
  <c r="BI3472"/>
  <c r="BH3472"/>
  <c r="BG3472"/>
  <c r="BF3472"/>
  <c r="T3472"/>
  <c r="R3472"/>
  <c r="P3472"/>
  <c r="BI3469"/>
  <c r="BH3469"/>
  <c r="BG3469"/>
  <c r="BF3469"/>
  <c r="T3469"/>
  <c r="R3469"/>
  <c r="P3469"/>
  <c r="BI3467"/>
  <c r="BH3467"/>
  <c r="BG3467"/>
  <c r="BF3467"/>
  <c r="T3467"/>
  <c r="R3467"/>
  <c r="P3467"/>
  <c r="BI3464"/>
  <c r="BH3464"/>
  <c r="BG3464"/>
  <c r="BF3464"/>
  <c r="T3464"/>
  <c r="R3464"/>
  <c r="P3464"/>
  <c r="BI3461"/>
  <c r="BH3461"/>
  <c r="BG3461"/>
  <c r="BF3461"/>
  <c r="T3461"/>
  <c r="R3461"/>
  <c r="P3461"/>
  <c r="BI3448"/>
  <c r="BH3448"/>
  <c r="BG3448"/>
  <c r="BF3448"/>
  <c r="T3448"/>
  <c r="R3448"/>
  <c r="P3448"/>
  <c r="BI3435"/>
  <c r="BH3435"/>
  <c r="BG3435"/>
  <c r="BF3435"/>
  <c r="T3435"/>
  <c r="R3435"/>
  <c r="P3435"/>
  <c r="BI3430"/>
  <c r="BH3430"/>
  <c r="BG3430"/>
  <c r="BF3430"/>
  <c r="T3430"/>
  <c r="R3430"/>
  <c r="P3430"/>
  <c r="BI3427"/>
  <c r="BH3427"/>
  <c r="BG3427"/>
  <c r="BF3427"/>
  <c r="T3427"/>
  <c r="R3427"/>
  <c r="P3427"/>
  <c r="BI3425"/>
  <c r="BH3425"/>
  <c r="BG3425"/>
  <c r="BF3425"/>
  <c r="T3425"/>
  <c r="R3425"/>
  <c r="P3425"/>
  <c r="BI3412"/>
  <c r="BH3412"/>
  <c r="BG3412"/>
  <c r="BF3412"/>
  <c r="T3412"/>
  <c r="R3412"/>
  <c r="P3412"/>
  <c r="BI3410"/>
  <c r="BH3410"/>
  <c r="BG3410"/>
  <c r="BF3410"/>
  <c r="T3410"/>
  <c r="R3410"/>
  <c r="P3410"/>
  <c r="BI3402"/>
  <c r="BH3402"/>
  <c r="BG3402"/>
  <c r="BF3402"/>
  <c r="T3402"/>
  <c r="R3402"/>
  <c r="P3402"/>
  <c r="BI3398"/>
  <c r="BH3398"/>
  <c r="BG3398"/>
  <c r="BF3398"/>
  <c r="T3398"/>
  <c r="R3398"/>
  <c r="P3398"/>
  <c r="BI3387"/>
  <c r="BH3387"/>
  <c r="BG3387"/>
  <c r="BF3387"/>
  <c r="T3387"/>
  <c r="R3387"/>
  <c r="P3387"/>
  <c r="BI3357"/>
  <c r="BH3357"/>
  <c r="BG3357"/>
  <c r="BF3357"/>
  <c r="T3357"/>
  <c r="R3357"/>
  <c r="P3357"/>
  <c r="BI3345"/>
  <c r="BH3345"/>
  <c r="BG3345"/>
  <c r="BF3345"/>
  <c r="T3345"/>
  <c r="R3345"/>
  <c r="P3345"/>
  <c r="BI3333"/>
  <c r="BH3333"/>
  <c r="BG3333"/>
  <c r="BF3333"/>
  <c r="T3333"/>
  <c r="R3333"/>
  <c r="P3333"/>
  <c r="BI3320"/>
  <c r="BH3320"/>
  <c r="BG3320"/>
  <c r="BF3320"/>
  <c r="T3320"/>
  <c r="R3320"/>
  <c r="P3320"/>
  <c r="BI3318"/>
  <c r="BH3318"/>
  <c r="BG3318"/>
  <c r="BF3318"/>
  <c r="T3318"/>
  <c r="R3318"/>
  <c r="P3318"/>
  <c r="BI3299"/>
  <c r="BH3299"/>
  <c r="BG3299"/>
  <c r="BF3299"/>
  <c r="T3299"/>
  <c r="R3299"/>
  <c r="P3299"/>
  <c r="BI3296"/>
  <c r="BH3296"/>
  <c r="BG3296"/>
  <c r="BF3296"/>
  <c r="T3296"/>
  <c r="R3296"/>
  <c r="P3296"/>
  <c r="BI3293"/>
  <c r="BH3293"/>
  <c r="BG3293"/>
  <c r="BF3293"/>
  <c r="T3293"/>
  <c r="R3293"/>
  <c r="P3293"/>
  <c r="BI3290"/>
  <c r="BH3290"/>
  <c r="BG3290"/>
  <c r="BF3290"/>
  <c r="T3290"/>
  <c r="R3290"/>
  <c r="P3290"/>
  <c r="BI3287"/>
  <c r="BH3287"/>
  <c r="BG3287"/>
  <c r="BF3287"/>
  <c r="T3287"/>
  <c r="R3287"/>
  <c r="P3287"/>
  <c r="BI3284"/>
  <c r="BH3284"/>
  <c r="BG3284"/>
  <c r="BF3284"/>
  <c r="T3284"/>
  <c r="R3284"/>
  <c r="P3284"/>
  <c r="BI3281"/>
  <c r="BH3281"/>
  <c r="BG3281"/>
  <c r="BF3281"/>
  <c r="T3281"/>
  <c r="R3281"/>
  <c r="P3281"/>
  <c r="BI3268"/>
  <c r="BH3268"/>
  <c r="BG3268"/>
  <c r="BF3268"/>
  <c r="T3268"/>
  <c r="R3268"/>
  <c r="P3268"/>
  <c r="BI3265"/>
  <c r="BH3265"/>
  <c r="BG3265"/>
  <c r="BF3265"/>
  <c r="T3265"/>
  <c r="R3265"/>
  <c r="P3265"/>
  <c r="BI3262"/>
  <c r="BH3262"/>
  <c r="BG3262"/>
  <c r="BF3262"/>
  <c r="T3262"/>
  <c r="R3262"/>
  <c r="P3262"/>
  <c r="BI3259"/>
  <c r="BH3259"/>
  <c r="BG3259"/>
  <c r="BF3259"/>
  <c r="T3259"/>
  <c r="R3259"/>
  <c r="P3259"/>
  <c r="BI3254"/>
  <c r="BH3254"/>
  <c r="BG3254"/>
  <c r="BF3254"/>
  <c r="T3254"/>
  <c r="R3254"/>
  <c r="P3254"/>
  <c r="BI3252"/>
  <c r="BH3252"/>
  <c r="BG3252"/>
  <c r="BF3252"/>
  <c r="T3252"/>
  <c r="R3252"/>
  <c r="P3252"/>
  <c r="BI3245"/>
  <c r="BH3245"/>
  <c r="BG3245"/>
  <c r="BF3245"/>
  <c r="T3245"/>
  <c r="R3245"/>
  <c r="P3245"/>
  <c r="BI3243"/>
  <c r="BH3243"/>
  <c r="BG3243"/>
  <c r="BF3243"/>
  <c r="T3243"/>
  <c r="R3243"/>
  <c r="P3243"/>
  <c r="BI3230"/>
  <c r="BH3230"/>
  <c r="BG3230"/>
  <c r="BF3230"/>
  <c r="T3230"/>
  <c r="R3230"/>
  <c r="P3230"/>
  <c r="BI3228"/>
  <c r="BH3228"/>
  <c r="BG3228"/>
  <c r="BF3228"/>
  <c r="T3228"/>
  <c r="R3228"/>
  <c r="P3228"/>
  <c r="BI3223"/>
  <c r="BH3223"/>
  <c r="BG3223"/>
  <c r="BF3223"/>
  <c r="T3223"/>
  <c r="R3223"/>
  <c r="P3223"/>
  <c r="BI3218"/>
  <c r="BH3218"/>
  <c r="BG3218"/>
  <c r="BF3218"/>
  <c r="T3218"/>
  <c r="R3218"/>
  <c r="P3218"/>
  <c r="BI3213"/>
  <c r="BH3213"/>
  <c r="BG3213"/>
  <c r="BF3213"/>
  <c r="T3213"/>
  <c r="R3213"/>
  <c r="P3213"/>
  <c r="BI3210"/>
  <c r="BH3210"/>
  <c r="BG3210"/>
  <c r="BF3210"/>
  <c r="T3210"/>
  <c r="R3210"/>
  <c r="P3210"/>
  <c r="BI3207"/>
  <c r="BH3207"/>
  <c r="BG3207"/>
  <c r="BF3207"/>
  <c r="T3207"/>
  <c r="R3207"/>
  <c r="P3207"/>
  <c r="BI3204"/>
  <c r="BH3204"/>
  <c r="BG3204"/>
  <c r="BF3204"/>
  <c r="T3204"/>
  <c r="R3204"/>
  <c r="P3204"/>
  <c r="BI3201"/>
  <c r="BH3201"/>
  <c r="BG3201"/>
  <c r="BF3201"/>
  <c r="T3201"/>
  <c r="R3201"/>
  <c r="P3201"/>
  <c r="BI3198"/>
  <c r="BH3198"/>
  <c r="BG3198"/>
  <c r="BF3198"/>
  <c r="T3198"/>
  <c r="R3198"/>
  <c r="P3198"/>
  <c r="BI3196"/>
  <c r="BH3196"/>
  <c r="BG3196"/>
  <c r="BF3196"/>
  <c r="T3196"/>
  <c r="R3196"/>
  <c r="P3196"/>
  <c r="BI3193"/>
  <c r="BH3193"/>
  <c r="BG3193"/>
  <c r="BF3193"/>
  <c r="T3193"/>
  <c r="R3193"/>
  <c r="P3193"/>
  <c r="BI3189"/>
  <c r="BH3189"/>
  <c r="BG3189"/>
  <c r="BF3189"/>
  <c r="T3189"/>
  <c r="R3189"/>
  <c r="P3189"/>
  <c r="BI3186"/>
  <c r="BH3186"/>
  <c r="BG3186"/>
  <c r="BF3186"/>
  <c r="T3186"/>
  <c r="R3186"/>
  <c r="P3186"/>
  <c r="BI3183"/>
  <c r="BH3183"/>
  <c r="BG3183"/>
  <c r="BF3183"/>
  <c r="T3183"/>
  <c r="R3183"/>
  <c r="P3183"/>
  <c r="BI3180"/>
  <c r="BH3180"/>
  <c r="BG3180"/>
  <c r="BF3180"/>
  <c r="T3180"/>
  <c r="R3180"/>
  <c r="P3180"/>
  <c r="BI3177"/>
  <c r="BH3177"/>
  <c r="BG3177"/>
  <c r="BF3177"/>
  <c r="T3177"/>
  <c r="R3177"/>
  <c r="P3177"/>
  <c r="BI3169"/>
  <c r="BH3169"/>
  <c r="BG3169"/>
  <c r="BF3169"/>
  <c r="T3169"/>
  <c r="R3169"/>
  <c r="P3169"/>
  <c r="BI3159"/>
  <c r="BH3159"/>
  <c r="BG3159"/>
  <c r="BF3159"/>
  <c r="T3159"/>
  <c r="R3159"/>
  <c r="P3159"/>
  <c r="BI3156"/>
  <c r="BH3156"/>
  <c r="BG3156"/>
  <c r="BF3156"/>
  <c r="T3156"/>
  <c r="R3156"/>
  <c r="P3156"/>
  <c r="BI3144"/>
  <c r="BH3144"/>
  <c r="BG3144"/>
  <c r="BF3144"/>
  <c r="T3144"/>
  <c r="R3144"/>
  <c r="P3144"/>
  <c r="BI3134"/>
  <c r="BH3134"/>
  <c r="BG3134"/>
  <c r="BF3134"/>
  <c r="T3134"/>
  <c r="R3134"/>
  <c r="P3134"/>
  <c r="BI3128"/>
  <c r="BH3128"/>
  <c r="BG3128"/>
  <c r="BF3128"/>
  <c r="T3128"/>
  <c r="R3128"/>
  <c r="P3128"/>
  <c r="BI3122"/>
  <c r="BH3122"/>
  <c r="BG3122"/>
  <c r="BF3122"/>
  <c r="T3122"/>
  <c r="R3122"/>
  <c r="P3122"/>
  <c r="BI3115"/>
  <c r="BH3115"/>
  <c r="BG3115"/>
  <c r="BF3115"/>
  <c r="T3115"/>
  <c r="R3115"/>
  <c r="P3115"/>
  <c r="BI3110"/>
  <c r="BH3110"/>
  <c r="BG3110"/>
  <c r="BF3110"/>
  <c r="T3110"/>
  <c r="R3110"/>
  <c r="P3110"/>
  <c r="BI3106"/>
  <c r="BH3106"/>
  <c r="BG3106"/>
  <c r="BF3106"/>
  <c r="T3106"/>
  <c r="R3106"/>
  <c r="P3106"/>
  <c r="BI3079"/>
  <c r="BH3079"/>
  <c r="BG3079"/>
  <c r="BF3079"/>
  <c r="T3079"/>
  <c r="R3079"/>
  <c r="P3079"/>
  <c r="BI3063"/>
  <c r="BH3063"/>
  <c r="BG3063"/>
  <c r="BF3063"/>
  <c r="T3063"/>
  <c r="R3063"/>
  <c r="P3063"/>
  <c r="BI3039"/>
  <c r="BH3039"/>
  <c r="BG3039"/>
  <c r="BF3039"/>
  <c r="T3039"/>
  <c r="R3039"/>
  <c r="P3039"/>
  <c r="BI3031"/>
  <c r="BH3031"/>
  <c r="BG3031"/>
  <c r="BF3031"/>
  <c r="T3031"/>
  <c r="R3031"/>
  <c r="P3031"/>
  <c r="BI3022"/>
  <c r="BH3022"/>
  <c r="BG3022"/>
  <c r="BF3022"/>
  <c r="T3022"/>
  <c r="R3022"/>
  <c r="P3022"/>
  <c r="BI3017"/>
  <c r="BH3017"/>
  <c r="BG3017"/>
  <c r="BF3017"/>
  <c r="T3017"/>
  <c r="R3017"/>
  <c r="P3017"/>
  <c r="BI3011"/>
  <c r="BH3011"/>
  <c r="BG3011"/>
  <c r="BF3011"/>
  <c r="T3011"/>
  <c r="R3011"/>
  <c r="P3011"/>
  <c r="BI3003"/>
  <c r="BH3003"/>
  <c r="BG3003"/>
  <c r="BF3003"/>
  <c r="T3003"/>
  <c r="R3003"/>
  <c r="P3003"/>
  <c r="BI2994"/>
  <c r="BH2994"/>
  <c r="BG2994"/>
  <c r="BF2994"/>
  <c r="T2994"/>
  <c r="R2994"/>
  <c r="P2994"/>
  <c r="BI2985"/>
  <c r="BH2985"/>
  <c r="BG2985"/>
  <c r="BF2985"/>
  <c r="T2985"/>
  <c r="R2985"/>
  <c r="P2985"/>
  <c r="BI2976"/>
  <c r="BH2976"/>
  <c r="BG2976"/>
  <c r="BF2976"/>
  <c r="T2976"/>
  <c r="R2976"/>
  <c r="P2976"/>
  <c r="BI2971"/>
  <c r="BH2971"/>
  <c r="BG2971"/>
  <c r="BF2971"/>
  <c r="T2971"/>
  <c r="R2971"/>
  <c r="P2971"/>
  <c r="BI2961"/>
  <c r="BH2961"/>
  <c r="BG2961"/>
  <c r="BF2961"/>
  <c r="T2961"/>
  <c r="R2961"/>
  <c r="P2961"/>
  <c r="BI2959"/>
  <c r="BH2959"/>
  <c r="BG2959"/>
  <c r="BF2959"/>
  <c r="T2959"/>
  <c r="R2959"/>
  <c r="P2959"/>
  <c r="BI2957"/>
  <c r="BH2957"/>
  <c r="BG2957"/>
  <c r="BF2957"/>
  <c r="T2957"/>
  <c r="R2957"/>
  <c r="P2957"/>
  <c r="BI2952"/>
  <c r="BH2952"/>
  <c r="BG2952"/>
  <c r="BF2952"/>
  <c r="T2952"/>
  <c r="R2952"/>
  <c r="P2952"/>
  <c r="BI2949"/>
  <c r="BH2949"/>
  <c r="BG2949"/>
  <c r="BF2949"/>
  <c r="T2949"/>
  <c r="R2949"/>
  <c r="P2949"/>
  <c r="BI2946"/>
  <c r="BH2946"/>
  <c r="BG2946"/>
  <c r="BF2946"/>
  <c r="T2946"/>
  <c r="R2946"/>
  <c r="P2946"/>
  <c r="BI2943"/>
  <c r="BH2943"/>
  <c r="BG2943"/>
  <c r="BF2943"/>
  <c r="T2943"/>
  <c r="R2943"/>
  <c r="P2943"/>
  <c r="BI2940"/>
  <c r="BH2940"/>
  <c r="BG2940"/>
  <c r="BF2940"/>
  <c r="T2940"/>
  <c r="R2940"/>
  <c r="P2940"/>
  <c r="BI2937"/>
  <c r="BH2937"/>
  <c r="BG2937"/>
  <c r="BF2937"/>
  <c r="T2937"/>
  <c r="R2937"/>
  <c r="P2937"/>
  <c r="BI2934"/>
  <c r="BH2934"/>
  <c r="BG2934"/>
  <c r="BF2934"/>
  <c r="T2934"/>
  <c r="R2934"/>
  <c r="P2934"/>
  <c r="BI2931"/>
  <c r="BH2931"/>
  <c r="BG2931"/>
  <c r="BF2931"/>
  <c r="T2931"/>
  <c r="R2931"/>
  <c r="P2931"/>
  <c r="BI2928"/>
  <c r="BH2928"/>
  <c r="BG2928"/>
  <c r="BF2928"/>
  <c r="T2928"/>
  <c r="R2928"/>
  <c r="P2928"/>
  <c r="BI2925"/>
  <c r="BH2925"/>
  <c r="BG2925"/>
  <c r="BF2925"/>
  <c r="T2925"/>
  <c r="R2925"/>
  <c r="P2925"/>
  <c r="BI2922"/>
  <c r="BH2922"/>
  <c r="BG2922"/>
  <c r="BF2922"/>
  <c r="T2922"/>
  <c r="R2922"/>
  <c r="P2922"/>
  <c r="BI2919"/>
  <c r="BH2919"/>
  <c r="BG2919"/>
  <c r="BF2919"/>
  <c r="T2919"/>
  <c r="R2919"/>
  <c r="P2919"/>
  <c r="BI2916"/>
  <c r="BH2916"/>
  <c r="BG2916"/>
  <c r="BF2916"/>
  <c r="T2916"/>
  <c r="R2916"/>
  <c r="P2916"/>
  <c r="BI2913"/>
  <c r="BH2913"/>
  <c r="BG2913"/>
  <c r="BF2913"/>
  <c r="T2913"/>
  <c r="R2913"/>
  <c r="P2913"/>
  <c r="BI2910"/>
  <c r="BH2910"/>
  <c r="BG2910"/>
  <c r="BF2910"/>
  <c r="T2910"/>
  <c r="R2910"/>
  <c r="P2910"/>
  <c r="BI2906"/>
  <c r="BH2906"/>
  <c r="BG2906"/>
  <c r="BF2906"/>
  <c r="T2906"/>
  <c r="R2906"/>
  <c r="P2906"/>
  <c r="BI2903"/>
  <c r="BH2903"/>
  <c r="BG2903"/>
  <c r="BF2903"/>
  <c r="T2903"/>
  <c r="R2903"/>
  <c r="P2903"/>
  <c r="BI2899"/>
  <c r="BH2899"/>
  <c r="BG2899"/>
  <c r="BF2899"/>
  <c r="T2899"/>
  <c r="R2899"/>
  <c r="P2899"/>
  <c r="BI2894"/>
  <c r="BH2894"/>
  <c r="BG2894"/>
  <c r="BF2894"/>
  <c r="T2894"/>
  <c r="R2894"/>
  <c r="P2894"/>
  <c r="BI2890"/>
  <c r="BH2890"/>
  <c r="BG2890"/>
  <c r="BF2890"/>
  <c r="T2890"/>
  <c r="R2890"/>
  <c r="P2890"/>
  <c r="BI2887"/>
  <c r="BH2887"/>
  <c r="BG2887"/>
  <c r="BF2887"/>
  <c r="T2887"/>
  <c r="R2887"/>
  <c r="P2887"/>
  <c r="BI2883"/>
  <c r="BH2883"/>
  <c r="BG2883"/>
  <c r="BF2883"/>
  <c r="T2883"/>
  <c r="R2883"/>
  <c r="P2883"/>
  <c r="BI2880"/>
  <c r="BH2880"/>
  <c r="BG2880"/>
  <c r="BF2880"/>
  <c r="T2880"/>
  <c r="R2880"/>
  <c r="P2880"/>
  <c r="BI2876"/>
  <c r="BH2876"/>
  <c r="BG2876"/>
  <c r="BF2876"/>
  <c r="T2876"/>
  <c r="R2876"/>
  <c r="P2876"/>
  <c r="BI2872"/>
  <c r="BH2872"/>
  <c r="BG2872"/>
  <c r="BF2872"/>
  <c r="T2872"/>
  <c r="R2872"/>
  <c r="P2872"/>
  <c r="BI2870"/>
  <c r="BH2870"/>
  <c r="BG2870"/>
  <c r="BF2870"/>
  <c r="T2870"/>
  <c r="R2870"/>
  <c r="P2870"/>
  <c r="BI2865"/>
  <c r="BH2865"/>
  <c r="BG2865"/>
  <c r="BF2865"/>
  <c r="T2865"/>
  <c r="R2865"/>
  <c r="P2865"/>
  <c r="BI2860"/>
  <c r="BH2860"/>
  <c r="BG2860"/>
  <c r="BF2860"/>
  <c r="T2860"/>
  <c r="R2860"/>
  <c r="P2860"/>
  <c r="BI2858"/>
  <c r="BH2858"/>
  <c r="BG2858"/>
  <c r="BF2858"/>
  <c r="T2858"/>
  <c r="R2858"/>
  <c r="P2858"/>
  <c r="BI2853"/>
  <c r="BH2853"/>
  <c r="BG2853"/>
  <c r="BF2853"/>
  <c r="T2853"/>
  <c r="R2853"/>
  <c r="P2853"/>
  <c r="BI2851"/>
  <c r="BH2851"/>
  <c r="BG2851"/>
  <c r="BF2851"/>
  <c r="T2851"/>
  <c r="R2851"/>
  <c r="P2851"/>
  <c r="BI2846"/>
  <c r="BH2846"/>
  <c r="BG2846"/>
  <c r="BF2846"/>
  <c r="T2846"/>
  <c r="R2846"/>
  <c r="P2846"/>
  <c r="BI2844"/>
  <c r="BH2844"/>
  <c r="BG2844"/>
  <c r="BF2844"/>
  <c r="T2844"/>
  <c r="R2844"/>
  <c r="P2844"/>
  <c r="BI2841"/>
  <c r="BH2841"/>
  <c r="BG2841"/>
  <c r="BF2841"/>
  <c r="T2841"/>
  <c r="R2841"/>
  <c r="P2841"/>
  <c r="BI2839"/>
  <c r="BH2839"/>
  <c r="BG2839"/>
  <c r="BF2839"/>
  <c r="T2839"/>
  <c r="R2839"/>
  <c r="P2839"/>
  <c r="BI2836"/>
  <c r="BH2836"/>
  <c r="BG2836"/>
  <c r="BF2836"/>
  <c r="T2836"/>
  <c r="R2836"/>
  <c r="P2836"/>
  <c r="BI2834"/>
  <c r="BH2834"/>
  <c r="BG2834"/>
  <c r="BF2834"/>
  <c r="T2834"/>
  <c r="R2834"/>
  <c r="P2834"/>
  <c r="BI2831"/>
  <c r="BH2831"/>
  <c r="BG2831"/>
  <c r="BF2831"/>
  <c r="T2831"/>
  <c r="R2831"/>
  <c r="P2831"/>
  <c r="BI2828"/>
  <c r="BH2828"/>
  <c r="BG2828"/>
  <c r="BF2828"/>
  <c r="T2828"/>
  <c r="R2828"/>
  <c r="P2828"/>
  <c r="BI2825"/>
  <c r="BH2825"/>
  <c r="BG2825"/>
  <c r="BF2825"/>
  <c r="T2825"/>
  <c r="R2825"/>
  <c r="P2825"/>
  <c r="BI2822"/>
  <c r="BH2822"/>
  <c r="BG2822"/>
  <c r="BF2822"/>
  <c r="T2822"/>
  <c r="R2822"/>
  <c r="P2822"/>
  <c r="BI2819"/>
  <c r="BH2819"/>
  <c r="BG2819"/>
  <c r="BF2819"/>
  <c r="T2819"/>
  <c r="R2819"/>
  <c r="P2819"/>
  <c r="BI2815"/>
  <c r="BH2815"/>
  <c r="BG2815"/>
  <c r="BF2815"/>
  <c r="T2815"/>
  <c r="R2815"/>
  <c r="P2815"/>
  <c r="BI2811"/>
  <c r="BH2811"/>
  <c r="BG2811"/>
  <c r="BF2811"/>
  <c r="T2811"/>
  <c r="R2811"/>
  <c r="P2811"/>
  <c r="BI2807"/>
  <c r="BH2807"/>
  <c r="BG2807"/>
  <c r="BF2807"/>
  <c r="T2807"/>
  <c r="R2807"/>
  <c r="P2807"/>
  <c r="BI2804"/>
  <c r="BH2804"/>
  <c r="BG2804"/>
  <c r="BF2804"/>
  <c r="T2804"/>
  <c r="R2804"/>
  <c r="P2804"/>
  <c r="BI2801"/>
  <c r="BH2801"/>
  <c r="BG2801"/>
  <c r="BF2801"/>
  <c r="T2801"/>
  <c r="R2801"/>
  <c r="P2801"/>
  <c r="BI2798"/>
  <c r="BH2798"/>
  <c r="BG2798"/>
  <c r="BF2798"/>
  <c r="T2798"/>
  <c r="R2798"/>
  <c r="P2798"/>
  <c r="BI2794"/>
  <c r="BH2794"/>
  <c r="BG2794"/>
  <c r="BF2794"/>
  <c r="T2794"/>
  <c r="R2794"/>
  <c r="P2794"/>
  <c r="BI2790"/>
  <c r="BH2790"/>
  <c r="BG2790"/>
  <c r="BF2790"/>
  <c r="T2790"/>
  <c r="R2790"/>
  <c r="P2790"/>
  <c r="BI2787"/>
  <c r="BH2787"/>
  <c r="BG2787"/>
  <c r="BF2787"/>
  <c r="T2787"/>
  <c r="R2787"/>
  <c r="P2787"/>
  <c r="BI2785"/>
  <c r="BH2785"/>
  <c r="BG2785"/>
  <c r="BF2785"/>
  <c r="T2785"/>
  <c r="R2785"/>
  <c r="P2785"/>
  <c r="BI2783"/>
  <c r="BH2783"/>
  <c r="BG2783"/>
  <c r="BF2783"/>
  <c r="T2783"/>
  <c r="R2783"/>
  <c r="P2783"/>
  <c r="BI2780"/>
  <c r="BH2780"/>
  <c r="BG2780"/>
  <c r="BF2780"/>
  <c r="T2780"/>
  <c r="R2780"/>
  <c r="P2780"/>
  <c r="BI2775"/>
  <c r="BH2775"/>
  <c r="BG2775"/>
  <c r="BF2775"/>
  <c r="T2775"/>
  <c r="R2775"/>
  <c r="P2775"/>
  <c r="BI2772"/>
  <c r="BH2772"/>
  <c r="BG2772"/>
  <c r="BF2772"/>
  <c r="T2772"/>
  <c r="R2772"/>
  <c r="P2772"/>
  <c r="BI2769"/>
  <c r="BH2769"/>
  <c r="BG2769"/>
  <c r="BF2769"/>
  <c r="T2769"/>
  <c r="R2769"/>
  <c r="P2769"/>
  <c r="BI2765"/>
  <c r="BH2765"/>
  <c r="BG2765"/>
  <c r="BF2765"/>
  <c r="T2765"/>
  <c r="R2765"/>
  <c r="P2765"/>
  <c r="BI2762"/>
  <c r="BH2762"/>
  <c r="BG2762"/>
  <c r="BF2762"/>
  <c r="T2762"/>
  <c r="R2762"/>
  <c r="P2762"/>
  <c r="BI2759"/>
  <c r="BH2759"/>
  <c r="BG2759"/>
  <c r="BF2759"/>
  <c r="T2759"/>
  <c r="R2759"/>
  <c r="P2759"/>
  <c r="BI2755"/>
  <c r="BH2755"/>
  <c r="BG2755"/>
  <c r="BF2755"/>
  <c r="T2755"/>
  <c r="R2755"/>
  <c r="P2755"/>
  <c r="BI2751"/>
  <c r="BH2751"/>
  <c r="BG2751"/>
  <c r="BF2751"/>
  <c r="T2751"/>
  <c r="R2751"/>
  <c r="P2751"/>
  <c r="BI2747"/>
  <c r="BH2747"/>
  <c r="BG2747"/>
  <c r="BF2747"/>
  <c r="T2747"/>
  <c r="R2747"/>
  <c r="P2747"/>
  <c r="BI2744"/>
  <c r="BH2744"/>
  <c r="BG2744"/>
  <c r="BF2744"/>
  <c r="T2744"/>
  <c r="R2744"/>
  <c r="P2744"/>
  <c r="BI2740"/>
  <c r="BH2740"/>
  <c r="BG2740"/>
  <c r="BF2740"/>
  <c r="T2740"/>
  <c r="R2740"/>
  <c r="P2740"/>
  <c r="BI2736"/>
  <c r="BH2736"/>
  <c r="BG2736"/>
  <c r="BF2736"/>
  <c r="T2736"/>
  <c r="R2736"/>
  <c r="P2736"/>
  <c r="BI2732"/>
  <c r="BH2732"/>
  <c r="BG2732"/>
  <c r="BF2732"/>
  <c r="T2732"/>
  <c r="R2732"/>
  <c r="P2732"/>
  <c r="BI2728"/>
  <c r="BH2728"/>
  <c r="BG2728"/>
  <c r="BF2728"/>
  <c r="T2728"/>
  <c r="R2728"/>
  <c r="P2728"/>
  <c r="BI2725"/>
  <c r="BH2725"/>
  <c r="BG2725"/>
  <c r="BF2725"/>
  <c r="T2725"/>
  <c r="R2725"/>
  <c r="P2725"/>
  <c r="BI2716"/>
  <c r="BH2716"/>
  <c r="BG2716"/>
  <c r="BF2716"/>
  <c r="T2716"/>
  <c r="R2716"/>
  <c r="P2716"/>
  <c r="BI2712"/>
  <c r="BH2712"/>
  <c r="BG2712"/>
  <c r="BF2712"/>
  <c r="T2712"/>
  <c r="R2712"/>
  <c r="P2712"/>
  <c r="BI2708"/>
  <c r="BH2708"/>
  <c r="BG2708"/>
  <c r="BF2708"/>
  <c r="T2708"/>
  <c r="R2708"/>
  <c r="P2708"/>
  <c r="BI2704"/>
  <c r="BH2704"/>
  <c r="BG2704"/>
  <c r="BF2704"/>
  <c r="T2704"/>
  <c r="R2704"/>
  <c r="P2704"/>
  <c r="BI2700"/>
  <c r="BH2700"/>
  <c r="BG2700"/>
  <c r="BF2700"/>
  <c r="T2700"/>
  <c r="R2700"/>
  <c r="P2700"/>
  <c r="BI2696"/>
  <c r="BH2696"/>
  <c r="BG2696"/>
  <c r="BF2696"/>
  <c r="T2696"/>
  <c r="R2696"/>
  <c r="P2696"/>
  <c r="BI2693"/>
  <c r="BH2693"/>
  <c r="BG2693"/>
  <c r="BF2693"/>
  <c r="T2693"/>
  <c r="R2693"/>
  <c r="P2693"/>
  <c r="BI2683"/>
  <c r="BH2683"/>
  <c r="BG2683"/>
  <c r="BF2683"/>
  <c r="T2683"/>
  <c r="R2683"/>
  <c r="P2683"/>
  <c r="BI2681"/>
  <c r="BH2681"/>
  <c r="BG2681"/>
  <c r="BF2681"/>
  <c r="T2681"/>
  <c r="R2681"/>
  <c r="P2681"/>
  <c r="BI2671"/>
  <c r="BH2671"/>
  <c r="BG2671"/>
  <c r="BF2671"/>
  <c r="T2671"/>
  <c r="R2671"/>
  <c r="P2671"/>
  <c r="BI2662"/>
  <c r="BH2662"/>
  <c r="BG2662"/>
  <c r="BF2662"/>
  <c r="T2662"/>
  <c r="R2662"/>
  <c r="P2662"/>
  <c r="BI2653"/>
  <c r="BH2653"/>
  <c r="BG2653"/>
  <c r="BF2653"/>
  <c r="T2653"/>
  <c r="R2653"/>
  <c r="P2653"/>
  <c r="BI2641"/>
  <c r="BH2641"/>
  <c r="BG2641"/>
  <c r="BF2641"/>
  <c r="T2641"/>
  <c r="R2641"/>
  <c r="P2641"/>
  <c r="BI2628"/>
  <c r="BH2628"/>
  <c r="BG2628"/>
  <c r="BF2628"/>
  <c r="T2628"/>
  <c r="R2628"/>
  <c r="P2628"/>
  <c r="BI2624"/>
  <c r="BH2624"/>
  <c r="BG2624"/>
  <c r="BF2624"/>
  <c r="T2624"/>
  <c r="R2624"/>
  <c r="P2624"/>
  <c r="BI2611"/>
  <c r="BH2611"/>
  <c r="BG2611"/>
  <c r="BF2611"/>
  <c r="T2611"/>
  <c r="R2611"/>
  <c r="P2611"/>
  <c r="BI2608"/>
  <c r="BH2608"/>
  <c r="BG2608"/>
  <c r="BF2608"/>
  <c r="T2608"/>
  <c r="R2608"/>
  <c r="P2608"/>
  <c r="BI2605"/>
  <c r="BH2605"/>
  <c r="BG2605"/>
  <c r="BF2605"/>
  <c r="T2605"/>
  <c r="R2605"/>
  <c r="P2605"/>
  <c r="BI2592"/>
  <c r="BH2592"/>
  <c r="BG2592"/>
  <c r="BF2592"/>
  <c r="T2592"/>
  <c r="R2592"/>
  <c r="P2592"/>
  <c r="BI2589"/>
  <c r="BH2589"/>
  <c r="BG2589"/>
  <c r="BF2589"/>
  <c r="T2589"/>
  <c r="R2589"/>
  <c r="P2589"/>
  <c r="BI2576"/>
  <c r="BH2576"/>
  <c r="BG2576"/>
  <c r="BF2576"/>
  <c r="T2576"/>
  <c r="R2576"/>
  <c r="P2576"/>
  <c r="BI2573"/>
  <c r="BH2573"/>
  <c r="BG2573"/>
  <c r="BF2573"/>
  <c r="T2573"/>
  <c r="R2573"/>
  <c r="P2573"/>
  <c r="BI2570"/>
  <c r="BH2570"/>
  <c r="BG2570"/>
  <c r="BF2570"/>
  <c r="T2570"/>
  <c r="R2570"/>
  <c r="P2570"/>
  <c r="BI2565"/>
  <c r="BH2565"/>
  <c r="BG2565"/>
  <c r="BF2565"/>
  <c r="T2565"/>
  <c r="R2565"/>
  <c r="P2565"/>
  <c r="BI2560"/>
  <c r="BH2560"/>
  <c r="BG2560"/>
  <c r="BF2560"/>
  <c r="T2560"/>
  <c r="R2560"/>
  <c r="P2560"/>
  <c r="BI2556"/>
  <c r="BH2556"/>
  <c r="BG2556"/>
  <c r="BF2556"/>
  <c r="T2556"/>
  <c r="R2556"/>
  <c r="P2556"/>
  <c r="BI2553"/>
  <c r="BH2553"/>
  <c r="BG2553"/>
  <c r="BF2553"/>
  <c r="T2553"/>
  <c r="R2553"/>
  <c r="P2553"/>
  <c r="BI2547"/>
  <c r="BH2547"/>
  <c r="BG2547"/>
  <c r="BF2547"/>
  <c r="T2547"/>
  <c r="R2547"/>
  <c r="P2547"/>
  <c r="BI2544"/>
  <c r="BH2544"/>
  <c r="BG2544"/>
  <c r="BF2544"/>
  <c r="T2544"/>
  <c r="R2544"/>
  <c r="P2544"/>
  <c r="BI2538"/>
  <c r="BH2538"/>
  <c r="BG2538"/>
  <c r="BF2538"/>
  <c r="T2538"/>
  <c r="R2538"/>
  <c r="P2538"/>
  <c r="BI2534"/>
  <c r="BH2534"/>
  <c r="BG2534"/>
  <c r="BF2534"/>
  <c r="T2534"/>
  <c r="R2534"/>
  <c r="P2534"/>
  <c r="BI2531"/>
  <c r="BH2531"/>
  <c r="BG2531"/>
  <c r="BF2531"/>
  <c r="T2531"/>
  <c r="R2531"/>
  <c r="P2531"/>
  <c r="BI2528"/>
  <c r="BH2528"/>
  <c r="BG2528"/>
  <c r="BF2528"/>
  <c r="T2528"/>
  <c r="R2528"/>
  <c r="P2528"/>
  <c r="BI2525"/>
  <c r="BH2525"/>
  <c r="BG2525"/>
  <c r="BF2525"/>
  <c r="T2525"/>
  <c r="R2525"/>
  <c r="P2525"/>
  <c r="BI2521"/>
  <c r="BH2521"/>
  <c r="BG2521"/>
  <c r="BF2521"/>
  <c r="T2521"/>
  <c r="R2521"/>
  <c r="P2521"/>
  <c r="BI2518"/>
  <c r="BH2518"/>
  <c r="BG2518"/>
  <c r="BF2518"/>
  <c r="T2518"/>
  <c r="R2518"/>
  <c r="P2518"/>
  <c r="BI2514"/>
  <c r="BH2514"/>
  <c r="BG2514"/>
  <c r="BF2514"/>
  <c r="T2514"/>
  <c r="R2514"/>
  <c r="P2514"/>
  <c r="BI2512"/>
  <c r="BH2512"/>
  <c r="BG2512"/>
  <c r="BF2512"/>
  <c r="T2512"/>
  <c r="T2511"/>
  <c r="R2512"/>
  <c r="R2511"/>
  <c r="P2512"/>
  <c r="P2511"/>
  <c r="BI2508"/>
  <c r="BH2508"/>
  <c r="BG2508"/>
  <c r="BF2508"/>
  <c r="T2508"/>
  <c r="R2508"/>
  <c r="P2508"/>
  <c r="BI2505"/>
  <c r="BH2505"/>
  <c r="BG2505"/>
  <c r="BF2505"/>
  <c r="T2505"/>
  <c r="R2505"/>
  <c r="P2505"/>
  <c r="BI2502"/>
  <c r="BH2502"/>
  <c r="BG2502"/>
  <c r="BF2502"/>
  <c r="T2502"/>
  <c r="R2502"/>
  <c r="P2502"/>
  <c r="BI2498"/>
  <c r="BH2498"/>
  <c r="BG2498"/>
  <c r="BF2498"/>
  <c r="T2498"/>
  <c r="R2498"/>
  <c r="P2498"/>
  <c r="BI2495"/>
  <c r="BH2495"/>
  <c r="BG2495"/>
  <c r="BF2495"/>
  <c r="T2495"/>
  <c r="R2495"/>
  <c r="P2495"/>
  <c r="BI2493"/>
  <c r="BH2493"/>
  <c r="BG2493"/>
  <c r="BF2493"/>
  <c r="T2493"/>
  <c r="R2493"/>
  <c r="P2493"/>
  <c r="BI2486"/>
  <c r="BH2486"/>
  <c r="BG2486"/>
  <c r="BF2486"/>
  <c r="T2486"/>
  <c r="R2486"/>
  <c r="P2486"/>
  <c r="BI2483"/>
  <c r="BH2483"/>
  <c r="BG2483"/>
  <c r="BF2483"/>
  <c r="T2483"/>
  <c r="R2483"/>
  <c r="P2483"/>
  <c r="BI2480"/>
  <c r="BH2480"/>
  <c r="BG2480"/>
  <c r="BF2480"/>
  <c r="T2480"/>
  <c r="R2480"/>
  <c r="P2480"/>
  <c r="BI2476"/>
  <c r="BH2476"/>
  <c r="BG2476"/>
  <c r="BF2476"/>
  <c r="T2476"/>
  <c r="R2476"/>
  <c r="P2476"/>
  <c r="BI2474"/>
  <c r="BH2474"/>
  <c r="BG2474"/>
  <c r="BF2474"/>
  <c r="T2474"/>
  <c r="R2474"/>
  <c r="P2474"/>
  <c r="BI2471"/>
  <c r="BH2471"/>
  <c r="BG2471"/>
  <c r="BF2471"/>
  <c r="T2471"/>
  <c r="R2471"/>
  <c r="P2471"/>
  <c r="BI2469"/>
  <c r="BH2469"/>
  <c r="BG2469"/>
  <c r="BF2469"/>
  <c r="T2469"/>
  <c r="R2469"/>
  <c r="P2469"/>
  <c r="BI2467"/>
  <c r="BH2467"/>
  <c r="BG2467"/>
  <c r="BF2467"/>
  <c r="T2467"/>
  <c r="R2467"/>
  <c r="P2467"/>
  <c r="BI2465"/>
  <c r="BH2465"/>
  <c r="BG2465"/>
  <c r="BF2465"/>
  <c r="T2465"/>
  <c r="R2465"/>
  <c r="P2465"/>
  <c r="BI2456"/>
  <c r="BH2456"/>
  <c r="BG2456"/>
  <c r="BF2456"/>
  <c r="T2456"/>
  <c r="R2456"/>
  <c r="P2456"/>
  <c r="BI2452"/>
  <c r="BH2452"/>
  <c r="BG2452"/>
  <c r="BF2452"/>
  <c r="T2452"/>
  <c r="R2452"/>
  <c r="P2452"/>
  <c r="BI2447"/>
  <c r="BH2447"/>
  <c r="BG2447"/>
  <c r="BF2447"/>
  <c r="T2447"/>
  <c r="R2447"/>
  <c r="P2447"/>
  <c r="BI2442"/>
  <c r="BH2442"/>
  <c r="BG2442"/>
  <c r="BF2442"/>
  <c r="T2442"/>
  <c r="R2442"/>
  <c r="P2442"/>
  <c r="BI2437"/>
  <c r="BH2437"/>
  <c r="BG2437"/>
  <c r="BF2437"/>
  <c r="T2437"/>
  <c r="R2437"/>
  <c r="P2437"/>
  <c r="BI2427"/>
  <c r="BH2427"/>
  <c r="BG2427"/>
  <c r="BF2427"/>
  <c r="T2427"/>
  <c r="R2427"/>
  <c r="P2427"/>
  <c r="BI2425"/>
  <c r="BH2425"/>
  <c r="BG2425"/>
  <c r="BF2425"/>
  <c r="T2425"/>
  <c r="R2425"/>
  <c r="P2425"/>
  <c r="BI2423"/>
  <c r="BH2423"/>
  <c r="BG2423"/>
  <c r="BF2423"/>
  <c r="T2423"/>
  <c r="R2423"/>
  <c r="P2423"/>
  <c r="BI2421"/>
  <c r="BH2421"/>
  <c r="BG2421"/>
  <c r="BF2421"/>
  <c r="T2421"/>
  <c r="R2421"/>
  <c r="P2421"/>
  <c r="BI2416"/>
  <c r="BH2416"/>
  <c r="BG2416"/>
  <c r="BF2416"/>
  <c r="T2416"/>
  <c r="R2416"/>
  <c r="P2416"/>
  <c r="BI2412"/>
  <c r="BH2412"/>
  <c r="BG2412"/>
  <c r="BF2412"/>
  <c r="T2412"/>
  <c r="R2412"/>
  <c r="P2412"/>
  <c r="BI2397"/>
  <c r="BH2397"/>
  <c r="BG2397"/>
  <c r="BF2397"/>
  <c r="T2397"/>
  <c r="R2397"/>
  <c r="P2397"/>
  <c r="BI2395"/>
  <c r="BH2395"/>
  <c r="BG2395"/>
  <c r="BF2395"/>
  <c r="T2395"/>
  <c r="R2395"/>
  <c r="P2395"/>
  <c r="BI2393"/>
  <c r="BH2393"/>
  <c r="BG2393"/>
  <c r="BF2393"/>
  <c r="T2393"/>
  <c r="R2393"/>
  <c r="P2393"/>
  <c r="BI2379"/>
  <c r="BH2379"/>
  <c r="BG2379"/>
  <c r="BF2379"/>
  <c r="T2379"/>
  <c r="R2379"/>
  <c r="P2379"/>
  <c r="BI2373"/>
  <c r="BH2373"/>
  <c r="BG2373"/>
  <c r="BF2373"/>
  <c r="T2373"/>
  <c r="R2373"/>
  <c r="P2373"/>
  <c r="BI2366"/>
  <c r="BH2366"/>
  <c r="BG2366"/>
  <c r="BF2366"/>
  <c r="T2366"/>
  <c r="R2366"/>
  <c r="P2366"/>
  <c r="BI2364"/>
  <c r="BH2364"/>
  <c r="BG2364"/>
  <c r="BF2364"/>
  <c r="T2364"/>
  <c r="R2364"/>
  <c r="P2364"/>
  <c r="BI2352"/>
  <c r="BH2352"/>
  <c r="BG2352"/>
  <c r="BF2352"/>
  <c r="T2352"/>
  <c r="R2352"/>
  <c r="P2352"/>
  <c r="BI2343"/>
  <c r="BH2343"/>
  <c r="BG2343"/>
  <c r="BF2343"/>
  <c r="T2343"/>
  <c r="R2343"/>
  <c r="P2343"/>
  <c r="BI2331"/>
  <c r="BH2331"/>
  <c r="BG2331"/>
  <c r="BF2331"/>
  <c r="T2331"/>
  <c r="R2331"/>
  <c r="P2331"/>
  <c r="BI2326"/>
  <c r="BH2326"/>
  <c r="BG2326"/>
  <c r="BF2326"/>
  <c r="T2326"/>
  <c r="R2326"/>
  <c r="P2326"/>
  <c r="BI2305"/>
  <c r="BH2305"/>
  <c r="BG2305"/>
  <c r="BF2305"/>
  <c r="T2305"/>
  <c r="R2305"/>
  <c r="P2305"/>
  <c r="BI2299"/>
  <c r="BH2299"/>
  <c r="BG2299"/>
  <c r="BF2299"/>
  <c r="T2299"/>
  <c r="R2299"/>
  <c r="P2299"/>
  <c r="BI2297"/>
  <c r="BH2297"/>
  <c r="BG2297"/>
  <c r="BF2297"/>
  <c r="T2297"/>
  <c r="R2297"/>
  <c r="P2297"/>
  <c r="BI2295"/>
  <c r="BH2295"/>
  <c r="BG2295"/>
  <c r="BF2295"/>
  <c r="T2295"/>
  <c r="R2295"/>
  <c r="P2295"/>
  <c r="BI2285"/>
  <c r="BH2285"/>
  <c r="BG2285"/>
  <c r="BF2285"/>
  <c r="T2285"/>
  <c r="R2285"/>
  <c r="P2285"/>
  <c r="BI2283"/>
  <c r="BH2283"/>
  <c r="BG2283"/>
  <c r="BF2283"/>
  <c r="T2283"/>
  <c r="R2283"/>
  <c r="P2283"/>
  <c r="BI2281"/>
  <c r="BH2281"/>
  <c r="BG2281"/>
  <c r="BF2281"/>
  <c r="T2281"/>
  <c r="R2281"/>
  <c r="P2281"/>
  <c r="BI2278"/>
  <c r="BH2278"/>
  <c r="BG2278"/>
  <c r="BF2278"/>
  <c r="T2278"/>
  <c r="R2278"/>
  <c r="P2278"/>
  <c r="BI2275"/>
  <c r="BH2275"/>
  <c r="BG2275"/>
  <c r="BF2275"/>
  <c r="T2275"/>
  <c r="R2275"/>
  <c r="P2275"/>
  <c r="BI2272"/>
  <c r="BH2272"/>
  <c r="BG2272"/>
  <c r="BF2272"/>
  <c r="T2272"/>
  <c r="R2272"/>
  <c r="P2272"/>
  <c r="BI2269"/>
  <c r="BH2269"/>
  <c r="BG2269"/>
  <c r="BF2269"/>
  <c r="T2269"/>
  <c r="R2269"/>
  <c r="P2269"/>
  <c r="BI2266"/>
  <c r="BH2266"/>
  <c r="BG2266"/>
  <c r="BF2266"/>
  <c r="T2266"/>
  <c r="R2266"/>
  <c r="P2266"/>
  <c r="BI2263"/>
  <c r="BH2263"/>
  <c r="BG2263"/>
  <c r="BF2263"/>
  <c r="T2263"/>
  <c r="R2263"/>
  <c r="P2263"/>
  <c r="BI2260"/>
  <c r="BH2260"/>
  <c r="BG2260"/>
  <c r="BF2260"/>
  <c r="T2260"/>
  <c r="R2260"/>
  <c r="P2260"/>
  <c r="BI2257"/>
  <c r="BH2257"/>
  <c r="BG2257"/>
  <c r="BF2257"/>
  <c r="T2257"/>
  <c r="R2257"/>
  <c r="P2257"/>
  <c r="BI2254"/>
  <c r="BH2254"/>
  <c r="BG2254"/>
  <c r="BF2254"/>
  <c r="T2254"/>
  <c r="R2254"/>
  <c r="P2254"/>
  <c r="BI2251"/>
  <c r="BH2251"/>
  <c r="BG2251"/>
  <c r="BF2251"/>
  <c r="T2251"/>
  <c r="R2251"/>
  <c r="P2251"/>
  <c r="BI2249"/>
  <c r="BH2249"/>
  <c r="BG2249"/>
  <c r="BF2249"/>
  <c r="T2249"/>
  <c r="R2249"/>
  <c r="P2249"/>
  <c r="BI2247"/>
  <c r="BH2247"/>
  <c r="BG2247"/>
  <c r="BF2247"/>
  <c r="T2247"/>
  <c r="R2247"/>
  <c r="P2247"/>
  <c r="BI2244"/>
  <c r="BH2244"/>
  <c r="BG2244"/>
  <c r="BF2244"/>
  <c r="T2244"/>
  <c r="R2244"/>
  <c r="P2244"/>
  <c r="BI2238"/>
  <c r="BH2238"/>
  <c r="BG2238"/>
  <c r="BF2238"/>
  <c r="T2238"/>
  <c r="R2238"/>
  <c r="P2238"/>
  <c r="BI2233"/>
  <c r="BH2233"/>
  <c r="BG2233"/>
  <c r="BF2233"/>
  <c r="T2233"/>
  <c r="R2233"/>
  <c r="P2233"/>
  <c r="BI2231"/>
  <c r="BH2231"/>
  <c r="BG2231"/>
  <c r="BF2231"/>
  <c r="T2231"/>
  <c r="R2231"/>
  <c r="P2231"/>
  <c r="BI2224"/>
  <c r="BH2224"/>
  <c r="BG2224"/>
  <c r="BF2224"/>
  <c r="T2224"/>
  <c r="R2224"/>
  <c r="P2224"/>
  <c r="BI2222"/>
  <c r="BH2222"/>
  <c r="BG2222"/>
  <c r="BF2222"/>
  <c r="T2222"/>
  <c r="R2222"/>
  <c r="P2222"/>
  <c r="BI2217"/>
  <c r="BH2217"/>
  <c r="BG2217"/>
  <c r="BF2217"/>
  <c r="T2217"/>
  <c r="R2217"/>
  <c r="P2217"/>
  <c r="BI2214"/>
  <c r="BH2214"/>
  <c r="BG2214"/>
  <c r="BF2214"/>
  <c r="T2214"/>
  <c r="R2214"/>
  <c r="P2214"/>
  <c r="BI2208"/>
  <c r="BH2208"/>
  <c r="BG2208"/>
  <c r="BF2208"/>
  <c r="T2208"/>
  <c r="R2208"/>
  <c r="P2208"/>
  <c r="BI2206"/>
  <c r="BH2206"/>
  <c r="BG2206"/>
  <c r="BF2206"/>
  <c r="T2206"/>
  <c r="R2206"/>
  <c r="P2206"/>
  <c r="BI2204"/>
  <c r="BH2204"/>
  <c r="BG2204"/>
  <c r="BF2204"/>
  <c r="T2204"/>
  <c r="R2204"/>
  <c r="P2204"/>
  <c r="BI2202"/>
  <c r="BH2202"/>
  <c r="BG2202"/>
  <c r="BF2202"/>
  <c r="T2202"/>
  <c r="R2202"/>
  <c r="P2202"/>
  <c r="BI2199"/>
  <c r="BH2199"/>
  <c r="BG2199"/>
  <c r="BF2199"/>
  <c r="T2199"/>
  <c r="R2199"/>
  <c r="P2199"/>
  <c r="BI2195"/>
  <c r="BH2195"/>
  <c r="BG2195"/>
  <c r="BF2195"/>
  <c r="T2195"/>
  <c r="R2195"/>
  <c r="P2195"/>
  <c r="BI2186"/>
  <c r="BH2186"/>
  <c r="BG2186"/>
  <c r="BF2186"/>
  <c r="T2186"/>
  <c r="R2186"/>
  <c r="P2186"/>
  <c r="BI2182"/>
  <c r="BH2182"/>
  <c r="BG2182"/>
  <c r="BF2182"/>
  <c r="T2182"/>
  <c r="R2182"/>
  <c r="P2182"/>
  <c r="BI2179"/>
  <c r="BH2179"/>
  <c r="BG2179"/>
  <c r="BF2179"/>
  <c r="T2179"/>
  <c r="R2179"/>
  <c r="P2179"/>
  <c r="BI2176"/>
  <c r="BH2176"/>
  <c r="BG2176"/>
  <c r="BF2176"/>
  <c r="T2176"/>
  <c r="R2176"/>
  <c r="P2176"/>
  <c r="BI2173"/>
  <c r="BH2173"/>
  <c r="BG2173"/>
  <c r="BF2173"/>
  <c r="T2173"/>
  <c r="R2173"/>
  <c r="P2173"/>
  <c r="BI2171"/>
  <c r="BH2171"/>
  <c r="BG2171"/>
  <c r="BF2171"/>
  <c r="T2171"/>
  <c r="R2171"/>
  <c r="P2171"/>
  <c r="BI2164"/>
  <c r="BH2164"/>
  <c r="BG2164"/>
  <c r="BF2164"/>
  <c r="T2164"/>
  <c r="R2164"/>
  <c r="P2164"/>
  <c r="BI2160"/>
  <c r="BH2160"/>
  <c r="BG2160"/>
  <c r="BF2160"/>
  <c r="T2160"/>
  <c r="R2160"/>
  <c r="P2160"/>
  <c r="BI2156"/>
  <c r="BH2156"/>
  <c r="BG2156"/>
  <c r="BF2156"/>
  <c r="T2156"/>
  <c r="R2156"/>
  <c r="P2156"/>
  <c r="BI2153"/>
  <c r="BH2153"/>
  <c r="BG2153"/>
  <c r="BF2153"/>
  <c r="T2153"/>
  <c r="R2153"/>
  <c r="P2153"/>
  <c r="BI2150"/>
  <c r="BH2150"/>
  <c r="BG2150"/>
  <c r="BF2150"/>
  <c r="T2150"/>
  <c r="R2150"/>
  <c r="P2150"/>
  <c r="BI2146"/>
  <c r="BH2146"/>
  <c r="BG2146"/>
  <c r="BF2146"/>
  <c r="T2146"/>
  <c r="R2146"/>
  <c r="P2146"/>
  <c r="BI2143"/>
  <c r="BH2143"/>
  <c r="BG2143"/>
  <c r="BF2143"/>
  <c r="T2143"/>
  <c r="R2143"/>
  <c r="P2143"/>
  <c r="BI2140"/>
  <c r="BH2140"/>
  <c r="BG2140"/>
  <c r="BF2140"/>
  <c r="T2140"/>
  <c r="R2140"/>
  <c r="P2140"/>
  <c r="BI2133"/>
  <c r="BH2133"/>
  <c r="BG2133"/>
  <c r="BF2133"/>
  <c r="T2133"/>
  <c r="R2133"/>
  <c r="P2133"/>
  <c r="BI2130"/>
  <c r="BH2130"/>
  <c r="BG2130"/>
  <c r="BF2130"/>
  <c r="T2130"/>
  <c r="R2130"/>
  <c r="P2130"/>
  <c r="BI2126"/>
  <c r="BH2126"/>
  <c r="BG2126"/>
  <c r="BF2126"/>
  <c r="T2126"/>
  <c r="R2126"/>
  <c r="P2126"/>
  <c r="BI2112"/>
  <c r="BH2112"/>
  <c r="BG2112"/>
  <c r="BF2112"/>
  <c r="T2112"/>
  <c r="R2112"/>
  <c r="P2112"/>
  <c r="BI2102"/>
  <c r="BH2102"/>
  <c r="BG2102"/>
  <c r="BF2102"/>
  <c r="T2102"/>
  <c r="R2102"/>
  <c r="P2102"/>
  <c r="BI2098"/>
  <c r="BH2098"/>
  <c r="BG2098"/>
  <c r="BF2098"/>
  <c r="T2098"/>
  <c r="T2097"/>
  <c r="R2098"/>
  <c r="R2097"/>
  <c r="P2098"/>
  <c r="P2097"/>
  <c r="BI2094"/>
  <c r="BH2094"/>
  <c r="BG2094"/>
  <c r="BF2094"/>
  <c r="T2094"/>
  <c r="R2094"/>
  <c r="P2094"/>
  <c r="BI2091"/>
  <c r="BH2091"/>
  <c r="BG2091"/>
  <c r="BF2091"/>
  <c r="T2091"/>
  <c r="R2091"/>
  <c r="P2091"/>
  <c r="BI2089"/>
  <c r="BH2089"/>
  <c r="BG2089"/>
  <c r="BF2089"/>
  <c r="T2089"/>
  <c r="R2089"/>
  <c r="P2089"/>
  <c r="BI2086"/>
  <c r="BH2086"/>
  <c r="BG2086"/>
  <c r="BF2086"/>
  <c r="T2086"/>
  <c r="R2086"/>
  <c r="P2086"/>
  <c r="BI2083"/>
  <c r="BH2083"/>
  <c r="BG2083"/>
  <c r="BF2083"/>
  <c r="T2083"/>
  <c r="R2083"/>
  <c r="P2083"/>
  <c r="BI2081"/>
  <c r="BH2081"/>
  <c r="BG2081"/>
  <c r="BF2081"/>
  <c r="T2081"/>
  <c r="R2081"/>
  <c r="P2081"/>
  <c r="BI2077"/>
  <c r="BH2077"/>
  <c r="BG2077"/>
  <c r="BF2077"/>
  <c r="T2077"/>
  <c r="R2077"/>
  <c r="P2077"/>
  <c r="BI2073"/>
  <c r="BH2073"/>
  <c r="BG2073"/>
  <c r="BF2073"/>
  <c r="T2073"/>
  <c r="R2073"/>
  <c r="P2073"/>
  <c r="BI2070"/>
  <c r="BH2070"/>
  <c r="BG2070"/>
  <c r="BF2070"/>
  <c r="T2070"/>
  <c r="R2070"/>
  <c r="P2070"/>
  <c r="BI2067"/>
  <c r="BH2067"/>
  <c r="BG2067"/>
  <c r="BF2067"/>
  <c r="T2067"/>
  <c r="R2067"/>
  <c r="P2067"/>
  <c r="BI2064"/>
  <c r="BH2064"/>
  <c r="BG2064"/>
  <c r="BF2064"/>
  <c r="T2064"/>
  <c r="R2064"/>
  <c r="P2064"/>
  <c r="BI2058"/>
  <c r="BH2058"/>
  <c r="BG2058"/>
  <c r="BF2058"/>
  <c r="T2058"/>
  <c r="R2058"/>
  <c r="P2058"/>
  <c r="BI2043"/>
  <c r="BH2043"/>
  <c r="BG2043"/>
  <c r="BF2043"/>
  <c r="T2043"/>
  <c r="R2043"/>
  <c r="P2043"/>
  <c r="BI2039"/>
  <c r="BH2039"/>
  <c r="BG2039"/>
  <c r="BF2039"/>
  <c r="T2039"/>
  <c r="R2039"/>
  <c r="P2039"/>
  <c r="BI2034"/>
  <c r="BH2034"/>
  <c r="BG2034"/>
  <c r="BF2034"/>
  <c r="T2034"/>
  <c r="R2034"/>
  <c r="P2034"/>
  <c r="BI2019"/>
  <c r="BH2019"/>
  <c r="BG2019"/>
  <c r="BF2019"/>
  <c r="T2019"/>
  <c r="R2019"/>
  <c r="P2019"/>
  <c r="BI2009"/>
  <c r="BH2009"/>
  <c r="BG2009"/>
  <c r="BF2009"/>
  <c r="T2009"/>
  <c r="R2009"/>
  <c r="P2009"/>
  <c r="BI1998"/>
  <c r="BH1998"/>
  <c r="BG1998"/>
  <c r="BF1998"/>
  <c r="T1998"/>
  <c r="R1998"/>
  <c r="P1998"/>
  <c r="BI1991"/>
  <c r="BH1991"/>
  <c r="BG1991"/>
  <c r="BF1991"/>
  <c r="T1991"/>
  <c r="R1991"/>
  <c r="P1991"/>
  <c r="BI1982"/>
  <c r="BH1982"/>
  <c r="BG1982"/>
  <c r="BF1982"/>
  <c r="T1982"/>
  <c r="R1982"/>
  <c r="P1982"/>
  <c r="BI1976"/>
  <c r="BH1976"/>
  <c r="BG1976"/>
  <c r="BF1976"/>
  <c r="T1976"/>
  <c r="R1976"/>
  <c r="P1976"/>
  <c r="BI1965"/>
  <c r="BH1965"/>
  <c r="BG1965"/>
  <c r="BF1965"/>
  <c r="T1965"/>
  <c r="R1965"/>
  <c r="P1965"/>
  <c r="BI1955"/>
  <c r="BH1955"/>
  <c r="BG1955"/>
  <c r="BF1955"/>
  <c r="T1955"/>
  <c r="R1955"/>
  <c r="P1955"/>
  <c r="BI1947"/>
  <c r="BH1947"/>
  <c r="BG1947"/>
  <c r="BF1947"/>
  <c r="T1947"/>
  <c r="R1947"/>
  <c r="P1947"/>
  <c r="BI1937"/>
  <c r="BH1937"/>
  <c r="BG1937"/>
  <c r="BF1937"/>
  <c r="T1937"/>
  <c r="R1937"/>
  <c r="P1937"/>
  <c r="BI1929"/>
  <c r="BH1929"/>
  <c r="BG1929"/>
  <c r="BF1929"/>
  <c r="T1929"/>
  <c r="R1929"/>
  <c r="P1929"/>
  <c r="BI1920"/>
  <c r="BH1920"/>
  <c r="BG1920"/>
  <c r="BF1920"/>
  <c r="T1920"/>
  <c r="R1920"/>
  <c r="P1920"/>
  <c r="BI1906"/>
  <c r="BH1906"/>
  <c r="BG1906"/>
  <c r="BF1906"/>
  <c r="T1906"/>
  <c r="R1906"/>
  <c r="P1906"/>
  <c r="BI1902"/>
  <c r="BH1902"/>
  <c r="BG1902"/>
  <c r="BF1902"/>
  <c r="T1902"/>
  <c r="R1902"/>
  <c r="P1902"/>
  <c r="BI1893"/>
  <c r="BH1893"/>
  <c r="BG1893"/>
  <c r="BF1893"/>
  <c r="T1893"/>
  <c r="R1893"/>
  <c r="P1893"/>
  <c r="BI1884"/>
  <c r="BH1884"/>
  <c r="BG1884"/>
  <c r="BF1884"/>
  <c r="T1884"/>
  <c r="R1884"/>
  <c r="P1884"/>
  <c r="BI1875"/>
  <c r="BH1875"/>
  <c r="BG1875"/>
  <c r="BF1875"/>
  <c r="T1875"/>
  <c r="R1875"/>
  <c r="P1875"/>
  <c r="BI1867"/>
  <c r="BH1867"/>
  <c r="BG1867"/>
  <c r="BF1867"/>
  <c r="T1867"/>
  <c r="R1867"/>
  <c r="P1867"/>
  <c r="BI1862"/>
  <c r="BH1862"/>
  <c r="BG1862"/>
  <c r="BF1862"/>
  <c r="T1862"/>
  <c r="R1862"/>
  <c r="P1862"/>
  <c r="BI1858"/>
  <c r="BH1858"/>
  <c r="BG1858"/>
  <c r="BF1858"/>
  <c r="T1858"/>
  <c r="R1858"/>
  <c r="P1858"/>
  <c r="BI1848"/>
  <c r="BH1848"/>
  <c r="BG1848"/>
  <c r="BF1848"/>
  <c r="T1848"/>
  <c r="R1848"/>
  <c r="P1848"/>
  <c r="BI1843"/>
  <c r="BH1843"/>
  <c r="BG1843"/>
  <c r="BF1843"/>
  <c r="T1843"/>
  <c r="R1843"/>
  <c r="P1843"/>
  <c r="BI1838"/>
  <c r="BH1838"/>
  <c r="BG1838"/>
  <c r="BF1838"/>
  <c r="T1838"/>
  <c r="R1838"/>
  <c r="P1838"/>
  <c r="BI1833"/>
  <c r="BH1833"/>
  <c r="BG1833"/>
  <c r="BF1833"/>
  <c r="T1833"/>
  <c r="R1833"/>
  <c r="P1833"/>
  <c r="BI1829"/>
  <c r="BH1829"/>
  <c r="BG1829"/>
  <c r="BF1829"/>
  <c r="T1829"/>
  <c r="R1829"/>
  <c r="P1829"/>
  <c r="BI1825"/>
  <c r="BH1825"/>
  <c r="BG1825"/>
  <c r="BF1825"/>
  <c r="T1825"/>
  <c r="R1825"/>
  <c r="P1825"/>
  <c r="BI1814"/>
  <c r="BH1814"/>
  <c r="BG1814"/>
  <c r="BF1814"/>
  <c r="T1814"/>
  <c r="R1814"/>
  <c r="P1814"/>
  <c r="BI1810"/>
  <c r="BH1810"/>
  <c r="BG1810"/>
  <c r="BF1810"/>
  <c r="T1810"/>
  <c r="R1810"/>
  <c r="P1810"/>
  <c r="BI1807"/>
  <c r="BH1807"/>
  <c r="BG1807"/>
  <c r="BF1807"/>
  <c r="T1807"/>
  <c r="R1807"/>
  <c r="P1807"/>
  <c r="BI1800"/>
  <c r="BH1800"/>
  <c r="BG1800"/>
  <c r="BF1800"/>
  <c r="T1800"/>
  <c r="R1800"/>
  <c r="P1800"/>
  <c r="BI1796"/>
  <c r="BH1796"/>
  <c r="BG1796"/>
  <c r="BF1796"/>
  <c r="T1796"/>
  <c r="R1796"/>
  <c r="P1796"/>
  <c r="BI1792"/>
  <c r="BH1792"/>
  <c r="BG1792"/>
  <c r="BF1792"/>
  <c r="T1792"/>
  <c r="R1792"/>
  <c r="P1792"/>
  <c r="BI1788"/>
  <c r="BH1788"/>
  <c r="BG1788"/>
  <c r="BF1788"/>
  <c r="T1788"/>
  <c r="R1788"/>
  <c r="P1788"/>
  <c r="BI1781"/>
  <c r="BH1781"/>
  <c r="BG1781"/>
  <c r="BF1781"/>
  <c r="T1781"/>
  <c r="R1781"/>
  <c r="P1781"/>
  <c r="BI1777"/>
  <c r="BH1777"/>
  <c r="BG1777"/>
  <c r="BF1777"/>
  <c r="T1777"/>
  <c r="R1777"/>
  <c r="P1777"/>
  <c r="BI1766"/>
  <c r="BH1766"/>
  <c r="BG1766"/>
  <c r="BF1766"/>
  <c r="T1766"/>
  <c r="R1766"/>
  <c r="P1766"/>
  <c r="BI1762"/>
  <c r="BH1762"/>
  <c r="BG1762"/>
  <c r="BF1762"/>
  <c r="T1762"/>
  <c r="R1762"/>
  <c r="P1762"/>
  <c r="BI1759"/>
  <c r="BH1759"/>
  <c r="BG1759"/>
  <c r="BF1759"/>
  <c r="T1759"/>
  <c r="R1759"/>
  <c r="P1759"/>
  <c r="BI1754"/>
  <c r="BH1754"/>
  <c r="BG1754"/>
  <c r="BF1754"/>
  <c r="T1754"/>
  <c r="R1754"/>
  <c r="P1754"/>
  <c r="BI1751"/>
  <c r="BH1751"/>
  <c r="BG1751"/>
  <c r="BF1751"/>
  <c r="T1751"/>
  <c r="R1751"/>
  <c r="P1751"/>
  <c r="BI1748"/>
  <c r="BH1748"/>
  <c r="BG1748"/>
  <c r="BF1748"/>
  <c r="T1748"/>
  <c r="R1748"/>
  <c r="P1748"/>
  <c r="BI1743"/>
  <c r="BH1743"/>
  <c r="BG1743"/>
  <c r="BF1743"/>
  <c r="T1743"/>
  <c r="R1743"/>
  <c r="P1743"/>
  <c r="BI1730"/>
  <c r="BH1730"/>
  <c r="BG1730"/>
  <c r="BF1730"/>
  <c r="T1730"/>
  <c r="R1730"/>
  <c r="P1730"/>
  <c r="BI1716"/>
  <c r="BH1716"/>
  <c r="BG1716"/>
  <c r="BF1716"/>
  <c r="T1716"/>
  <c r="R1716"/>
  <c r="P1716"/>
  <c r="BI1713"/>
  <c r="BH1713"/>
  <c r="BG1713"/>
  <c r="BF1713"/>
  <c r="T1713"/>
  <c r="R1713"/>
  <c r="P1713"/>
  <c r="BI1710"/>
  <c r="BH1710"/>
  <c r="BG1710"/>
  <c r="BF1710"/>
  <c r="T1710"/>
  <c r="R1710"/>
  <c r="P1710"/>
  <c r="BI1707"/>
  <c r="BH1707"/>
  <c r="BG1707"/>
  <c r="BF1707"/>
  <c r="T1707"/>
  <c r="R1707"/>
  <c r="P1707"/>
  <c r="BI1703"/>
  <c r="BH1703"/>
  <c r="BG1703"/>
  <c r="BF1703"/>
  <c r="T1703"/>
  <c r="R1703"/>
  <c r="P1703"/>
  <c r="BI1700"/>
  <c r="BH1700"/>
  <c r="BG1700"/>
  <c r="BF1700"/>
  <c r="T1700"/>
  <c r="R1700"/>
  <c r="P1700"/>
  <c r="BI1697"/>
  <c r="BH1697"/>
  <c r="BG1697"/>
  <c r="BF1697"/>
  <c r="T1697"/>
  <c r="R1697"/>
  <c r="P1697"/>
  <c r="BI1691"/>
  <c r="BH1691"/>
  <c r="BG1691"/>
  <c r="BF1691"/>
  <c r="T1691"/>
  <c r="R1691"/>
  <c r="P1691"/>
  <c r="BI1687"/>
  <c r="BH1687"/>
  <c r="BG1687"/>
  <c r="BF1687"/>
  <c r="T1687"/>
  <c r="R1687"/>
  <c r="P1687"/>
  <c r="BI1683"/>
  <c r="BH1683"/>
  <c r="BG1683"/>
  <c r="BF1683"/>
  <c r="T1683"/>
  <c r="R1683"/>
  <c r="P1683"/>
  <c r="BI1677"/>
  <c r="BH1677"/>
  <c r="BG1677"/>
  <c r="BF1677"/>
  <c r="T1677"/>
  <c r="R1677"/>
  <c r="P1677"/>
  <c r="BI1663"/>
  <c r="BH1663"/>
  <c r="BG1663"/>
  <c r="BF1663"/>
  <c r="T1663"/>
  <c r="R1663"/>
  <c r="P1663"/>
  <c r="BI1646"/>
  <c r="BH1646"/>
  <c r="BG1646"/>
  <c r="BF1646"/>
  <c r="T1646"/>
  <c r="R1646"/>
  <c r="P1646"/>
  <c r="BI1632"/>
  <c r="BH1632"/>
  <c r="BG1632"/>
  <c r="BF1632"/>
  <c r="T1632"/>
  <c r="R1632"/>
  <c r="P1632"/>
  <c r="BI1608"/>
  <c r="BH1608"/>
  <c r="BG1608"/>
  <c r="BF1608"/>
  <c r="T1608"/>
  <c r="R1608"/>
  <c r="P1608"/>
  <c r="BI1604"/>
  <c r="BH1604"/>
  <c r="BG1604"/>
  <c r="BF1604"/>
  <c r="T1604"/>
  <c r="R1604"/>
  <c r="P1604"/>
  <c r="BI1600"/>
  <c r="BH1600"/>
  <c r="BG1600"/>
  <c r="BF1600"/>
  <c r="T1600"/>
  <c r="R1600"/>
  <c r="P1600"/>
  <c r="BI1591"/>
  <c r="BH1591"/>
  <c r="BG1591"/>
  <c r="BF1591"/>
  <c r="T1591"/>
  <c r="R1591"/>
  <c r="P1591"/>
  <c r="BI1584"/>
  <c r="BH1584"/>
  <c r="BG1584"/>
  <c r="BF1584"/>
  <c r="T1584"/>
  <c r="R1584"/>
  <c r="P1584"/>
  <c r="BI1581"/>
  <c r="BH1581"/>
  <c r="BG1581"/>
  <c r="BF1581"/>
  <c r="T1581"/>
  <c r="R1581"/>
  <c r="P1581"/>
  <c r="BI1578"/>
  <c r="BH1578"/>
  <c r="BG1578"/>
  <c r="BF1578"/>
  <c r="T1578"/>
  <c r="R1578"/>
  <c r="P1578"/>
  <c r="BI1575"/>
  <c r="BH1575"/>
  <c r="BG1575"/>
  <c r="BF1575"/>
  <c r="T1575"/>
  <c r="R1575"/>
  <c r="P1575"/>
  <c r="BI1570"/>
  <c r="BH1570"/>
  <c r="BG1570"/>
  <c r="BF1570"/>
  <c r="T1570"/>
  <c r="R1570"/>
  <c r="P1570"/>
  <c r="BI1565"/>
  <c r="BH1565"/>
  <c r="BG1565"/>
  <c r="BF1565"/>
  <c r="T1565"/>
  <c r="R1565"/>
  <c r="P1565"/>
  <c r="BI1562"/>
  <c r="BH1562"/>
  <c r="BG1562"/>
  <c r="BF1562"/>
  <c r="T1562"/>
  <c r="R1562"/>
  <c r="P1562"/>
  <c r="BI1551"/>
  <c r="BH1551"/>
  <c r="BG1551"/>
  <c r="BF1551"/>
  <c r="T1551"/>
  <c r="R1551"/>
  <c r="P1551"/>
  <c r="BI1532"/>
  <c r="BH1532"/>
  <c r="BG1532"/>
  <c r="BF1532"/>
  <c r="T1532"/>
  <c r="R1532"/>
  <c r="P1532"/>
  <c r="BI1527"/>
  <c r="BH1527"/>
  <c r="BG1527"/>
  <c r="BF1527"/>
  <c r="T1527"/>
  <c r="R1527"/>
  <c r="P1527"/>
  <c r="BI1521"/>
  <c r="BH1521"/>
  <c r="BG1521"/>
  <c r="BF1521"/>
  <c r="T1521"/>
  <c r="R1521"/>
  <c r="P1521"/>
  <c r="BI1511"/>
  <c r="BH1511"/>
  <c r="BG1511"/>
  <c r="BF1511"/>
  <c r="T1511"/>
  <c r="R1511"/>
  <c r="P1511"/>
  <c r="BI1496"/>
  <c r="BH1496"/>
  <c r="BG1496"/>
  <c r="BF1496"/>
  <c r="T1496"/>
  <c r="R1496"/>
  <c r="P1496"/>
  <c r="BI1492"/>
  <c r="BH1492"/>
  <c r="BG1492"/>
  <c r="BF1492"/>
  <c r="T1492"/>
  <c r="R1492"/>
  <c r="P1492"/>
  <c r="BI1488"/>
  <c r="BH1488"/>
  <c r="BG1488"/>
  <c r="BF1488"/>
  <c r="T1488"/>
  <c r="R1488"/>
  <c r="P1488"/>
  <c r="BI1484"/>
  <c r="BH1484"/>
  <c r="BG1484"/>
  <c r="BF1484"/>
  <c r="T1484"/>
  <c r="R1484"/>
  <c r="P1484"/>
  <c r="BI1481"/>
  <c r="BH1481"/>
  <c r="BG1481"/>
  <c r="BF1481"/>
  <c r="T1481"/>
  <c r="R1481"/>
  <c r="P1481"/>
  <c r="BI1470"/>
  <c r="BH1470"/>
  <c r="BG1470"/>
  <c r="BF1470"/>
  <c r="T1470"/>
  <c r="R1470"/>
  <c r="P1470"/>
  <c r="BI1466"/>
  <c r="BH1466"/>
  <c r="BG1466"/>
  <c r="BF1466"/>
  <c r="T1466"/>
  <c r="R1466"/>
  <c r="P1466"/>
  <c r="BI1463"/>
  <c r="BH1463"/>
  <c r="BG1463"/>
  <c r="BF1463"/>
  <c r="T1463"/>
  <c r="R1463"/>
  <c r="P1463"/>
  <c r="BI1458"/>
  <c r="BH1458"/>
  <c r="BG1458"/>
  <c r="BF1458"/>
  <c r="T1458"/>
  <c r="R1458"/>
  <c r="P1458"/>
  <c r="BI1455"/>
  <c r="BH1455"/>
  <c r="BG1455"/>
  <c r="BF1455"/>
  <c r="T1455"/>
  <c r="R1455"/>
  <c r="P1455"/>
  <c r="BI1453"/>
  <c r="BH1453"/>
  <c r="BG1453"/>
  <c r="BF1453"/>
  <c r="T1453"/>
  <c r="R1453"/>
  <c r="P1453"/>
  <c r="BI1447"/>
  <c r="BH1447"/>
  <c r="BG1447"/>
  <c r="BF1447"/>
  <c r="T1447"/>
  <c r="R1447"/>
  <c r="P1447"/>
  <c r="BI1445"/>
  <c r="BH1445"/>
  <c r="BG1445"/>
  <c r="BF1445"/>
  <c r="T1445"/>
  <c r="R1445"/>
  <c r="P1445"/>
  <c r="BI1440"/>
  <c r="BH1440"/>
  <c r="BG1440"/>
  <c r="BF1440"/>
  <c r="T1440"/>
  <c r="R1440"/>
  <c r="P1440"/>
  <c r="BI1438"/>
  <c r="BH1438"/>
  <c r="BG1438"/>
  <c r="BF1438"/>
  <c r="T1438"/>
  <c r="R1438"/>
  <c r="P1438"/>
  <c r="BI1436"/>
  <c r="BH1436"/>
  <c r="BG1436"/>
  <c r="BF1436"/>
  <c r="T1436"/>
  <c r="R1436"/>
  <c r="P1436"/>
  <c r="BI1423"/>
  <c r="BH1423"/>
  <c r="BG1423"/>
  <c r="BF1423"/>
  <c r="T1423"/>
  <c r="R1423"/>
  <c r="P1423"/>
  <c r="BI1421"/>
  <c r="BH1421"/>
  <c r="BG1421"/>
  <c r="BF1421"/>
  <c r="T1421"/>
  <c r="R1421"/>
  <c r="P1421"/>
  <c r="BI1419"/>
  <c r="BH1419"/>
  <c r="BG1419"/>
  <c r="BF1419"/>
  <c r="T1419"/>
  <c r="R1419"/>
  <c r="P1419"/>
  <c r="BI1398"/>
  <c r="BH1398"/>
  <c r="BG1398"/>
  <c r="BF1398"/>
  <c r="T1398"/>
  <c r="R1398"/>
  <c r="P1398"/>
  <c r="BI1392"/>
  <c r="BH1392"/>
  <c r="BG1392"/>
  <c r="BF1392"/>
  <c r="T1392"/>
  <c r="R1392"/>
  <c r="P1392"/>
  <c r="BI1379"/>
  <c r="BH1379"/>
  <c r="BG1379"/>
  <c r="BF1379"/>
  <c r="T1379"/>
  <c r="R1379"/>
  <c r="P1379"/>
  <c r="BI1377"/>
  <c r="BH1377"/>
  <c r="BG1377"/>
  <c r="BF1377"/>
  <c r="T1377"/>
  <c r="R1377"/>
  <c r="P1377"/>
  <c r="BI1371"/>
  <c r="BH1371"/>
  <c r="BG1371"/>
  <c r="BF1371"/>
  <c r="T1371"/>
  <c r="R1371"/>
  <c r="P1371"/>
  <c r="BI1368"/>
  <c r="BH1368"/>
  <c r="BG1368"/>
  <c r="BF1368"/>
  <c r="T1368"/>
  <c r="R1368"/>
  <c r="P1368"/>
  <c r="BI1365"/>
  <c r="BH1365"/>
  <c r="BG1365"/>
  <c r="BF1365"/>
  <c r="T1365"/>
  <c r="R1365"/>
  <c r="P1365"/>
  <c r="BI1362"/>
  <c r="BH1362"/>
  <c r="BG1362"/>
  <c r="BF1362"/>
  <c r="T1362"/>
  <c r="R1362"/>
  <c r="P1362"/>
  <c r="BI1356"/>
  <c r="BH1356"/>
  <c r="BG1356"/>
  <c r="BF1356"/>
  <c r="T1356"/>
  <c r="R1356"/>
  <c r="P1356"/>
  <c r="BI1337"/>
  <c r="BH1337"/>
  <c r="BG1337"/>
  <c r="BF1337"/>
  <c r="T1337"/>
  <c r="R1337"/>
  <c r="P1337"/>
  <c r="BI1334"/>
  <c r="BH1334"/>
  <c r="BG1334"/>
  <c r="BF1334"/>
  <c r="T1334"/>
  <c r="R1334"/>
  <c r="P1334"/>
  <c r="BI1329"/>
  <c r="BH1329"/>
  <c r="BG1329"/>
  <c r="BF1329"/>
  <c r="T1329"/>
  <c r="R1329"/>
  <c r="P1329"/>
  <c r="BI1326"/>
  <c r="BH1326"/>
  <c r="BG1326"/>
  <c r="BF1326"/>
  <c r="T1326"/>
  <c r="R1326"/>
  <c r="P1326"/>
  <c r="BI1323"/>
  <c r="BH1323"/>
  <c r="BG1323"/>
  <c r="BF1323"/>
  <c r="T1323"/>
  <c r="R1323"/>
  <c r="P1323"/>
  <c r="BI1292"/>
  <c r="BH1292"/>
  <c r="BG1292"/>
  <c r="BF1292"/>
  <c r="T1292"/>
  <c r="R1292"/>
  <c r="P1292"/>
  <c r="BI1285"/>
  <c r="BH1285"/>
  <c r="BG1285"/>
  <c r="BF1285"/>
  <c r="T1285"/>
  <c r="R1285"/>
  <c r="P1285"/>
  <c r="BI1282"/>
  <c r="BH1282"/>
  <c r="BG1282"/>
  <c r="BF1282"/>
  <c r="T1282"/>
  <c r="R1282"/>
  <c r="P1282"/>
  <c r="BI1277"/>
  <c r="BH1277"/>
  <c r="BG1277"/>
  <c r="BF1277"/>
  <c r="T1277"/>
  <c r="R1277"/>
  <c r="P1277"/>
  <c r="BI1271"/>
  <c r="BH1271"/>
  <c r="BG1271"/>
  <c r="BF1271"/>
  <c r="T1271"/>
  <c r="R1271"/>
  <c r="P1271"/>
  <c r="BI1223"/>
  <c r="BH1223"/>
  <c r="BG1223"/>
  <c r="BF1223"/>
  <c r="T1223"/>
  <c r="R1223"/>
  <c r="P1223"/>
  <c r="BI1220"/>
  <c r="BH1220"/>
  <c r="BG1220"/>
  <c r="BF1220"/>
  <c r="T1220"/>
  <c r="R1220"/>
  <c r="P1220"/>
  <c r="BI1217"/>
  <c r="BH1217"/>
  <c r="BG1217"/>
  <c r="BF1217"/>
  <c r="T1217"/>
  <c r="R1217"/>
  <c r="P1217"/>
  <c r="BI1214"/>
  <c r="BH1214"/>
  <c r="BG1214"/>
  <c r="BF1214"/>
  <c r="T1214"/>
  <c r="R1214"/>
  <c r="P1214"/>
  <c r="BI1211"/>
  <c r="BH1211"/>
  <c r="BG1211"/>
  <c r="BF1211"/>
  <c r="T1211"/>
  <c r="R1211"/>
  <c r="P1211"/>
  <c r="BI1196"/>
  <c r="BH1196"/>
  <c r="BG1196"/>
  <c r="BF1196"/>
  <c r="T1196"/>
  <c r="R1196"/>
  <c r="P1196"/>
  <c r="BI1176"/>
  <c r="BH1176"/>
  <c r="BG1176"/>
  <c r="BF1176"/>
  <c r="T1176"/>
  <c r="R1176"/>
  <c r="P1176"/>
  <c r="BI1172"/>
  <c r="BH1172"/>
  <c r="BG1172"/>
  <c r="BF1172"/>
  <c r="T1172"/>
  <c r="R1172"/>
  <c r="P1172"/>
  <c r="BI1157"/>
  <c r="BH1157"/>
  <c r="BG1157"/>
  <c r="BF1157"/>
  <c r="T1157"/>
  <c r="R1157"/>
  <c r="P1157"/>
  <c r="BI1154"/>
  <c r="BH1154"/>
  <c r="BG1154"/>
  <c r="BF1154"/>
  <c r="T1154"/>
  <c r="R1154"/>
  <c r="P1154"/>
  <c r="BI1139"/>
  <c r="BH1139"/>
  <c r="BG1139"/>
  <c r="BF1139"/>
  <c r="T1139"/>
  <c r="R1139"/>
  <c r="P1139"/>
  <c r="BI1128"/>
  <c r="BH1128"/>
  <c r="BG1128"/>
  <c r="BF1128"/>
  <c r="T1128"/>
  <c r="R1128"/>
  <c r="P1128"/>
  <c r="BI1117"/>
  <c r="BH1117"/>
  <c r="BG1117"/>
  <c r="BF1117"/>
  <c r="T1117"/>
  <c r="R1117"/>
  <c r="P1117"/>
  <c r="BI1106"/>
  <c r="BH1106"/>
  <c r="BG1106"/>
  <c r="BF1106"/>
  <c r="T1106"/>
  <c r="R1106"/>
  <c r="P1106"/>
  <c r="BI1099"/>
  <c r="BH1099"/>
  <c r="BG1099"/>
  <c r="BF1099"/>
  <c r="T1099"/>
  <c r="R1099"/>
  <c r="P1099"/>
  <c r="BI1096"/>
  <c r="BH1096"/>
  <c r="BG1096"/>
  <c r="BF1096"/>
  <c r="T1096"/>
  <c r="R1096"/>
  <c r="P1096"/>
  <c r="BI1079"/>
  <c r="BH1079"/>
  <c r="BG1079"/>
  <c r="BF1079"/>
  <c r="T1079"/>
  <c r="R1079"/>
  <c r="P1079"/>
  <c r="BI1073"/>
  <c r="BH1073"/>
  <c r="BG1073"/>
  <c r="BF1073"/>
  <c r="T1073"/>
  <c r="R1073"/>
  <c r="P1073"/>
  <c r="BI1048"/>
  <c r="BH1048"/>
  <c r="BG1048"/>
  <c r="BF1048"/>
  <c r="T1048"/>
  <c r="R1048"/>
  <c r="P1048"/>
  <c r="BI1028"/>
  <c r="BH1028"/>
  <c r="BG1028"/>
  <c r="BF1028"/>
  <c r="T1028"/>
  <c r="R1028"/>
  <c r="P1028"/>
  <c r="BI1014"/>
  <c r="BH1014"/>
  <c r="BG1014"/>
  <c r="BF1014"/>
  <c r="T1014"/>
  <c r="R1014"/>
  <c r="P1014"/>
  <c r="BI1010"/>
  <c r="BH1010"/>
  <c r="BG1010"/>
  <c r="BF1010"/>
  <c r="T1010"/>
  <c r="R1010"/>
  <c r="P1010"/>
  <c r="BI1007"/>
  <c r="BH1007"/>
  <c r="BG1007"/>
  <c r="BF1007"/>
  <c r="T1007"/>
  <c r="R1007"/>
  <c r="P1007"/>
  <c r="BI1004"/>
  <c r="BH1004"/>
  <c r="BG1004"/>
  <c r="BF1004"/>
  <c r="T1004"/>
  <c r="R1004"/>
  <c r="P1004"/>
  <c r="BI1001"/>
  <c r="BH1001"/>
  <c r="BG1001"/>
  <c r="BF1001"/>
  <c r="T1001"/>
  <c r="R1001"/>
  <c r="P1001"/>
  <c r="BI987"/>
  <c r="BH987"/>
  <c r="BG987"/>
  <c r="BF987"/>
  <c r="T987"/>
  <c r="R987"/>
  <c r="P987"/>
  <c r="BI977"/>
  <c r="BH977"/>
  <c r="BG977"/>
  <c r="BF977"/>
  <c r="T977"/>
  <c r="R977"/>
  <c r="P977"/>
  <c r="BI968"/>
  <c r="BH968"/>
  <c r="BG968"/>
  <c r="BF968"/>
  <c r="T968"/>
  <c r="R968"/>
  <c r="P968"/>
  <c r="BI955"/>
  <c r="BH955"/>
  <c r="BG955"/>
  <c r="BF955"/>
  <c r="T955"/>
  <c r="R955"/>
  <c r="P955"/>
  <c r="BI946"/>
  <c r="BH946"/>
  <c r="BG946"/>
  <c r="BF946"/>
  <c r="T946"/>
  <c r="R946"/>
  <c r="P946"/>
  <c r="BI933"/>
  <c r="BH933"/>
  <c r="BG933"/>
  <c r="BF933"/>
  <c r="T933"/>
  <c r="R933"/>
  <c r="P933"/>
  <c r="BI927"/>
  <c r="BH927"/>
  <c r="BG927"/>
  <c r="BF927"/>
  <c r="T927"/>
  <c r="R927"/>
  <c r="P927"/>
  <c r="BI921"/>
  <c r="BH921"/>
  <c r="BG921"/>
  <c r="BF921"/>
  <c r="T921"/>
  <c r="R921"/>
  <c r="P921"/>
  <c r="BI918"/>
  <c r="BH918"/>
  <c r="BG918"/>
  <c r="BF918"/>
  <c r="T918"/>
  <c r="R918"/>
  <c r="P918"/>
  <c r="BI905"/>
  <c r="BH905"/>
  <c r="BG905"/>
  <c r="BF905"/>
  <c r="T905"/>
  <c r="R905"/>
  <c r="P905"/>
  <c r="BI902"/>
  <c r="BH902"/>
  <c r="BG902"/>
  <c r="BF902"/>
  <c r="T902"/>
  <c r="R902"/>
  <c r="P902"/>
  <c r="BI895"/>
  <c r="BH895"/>
  <c r="BG895"/>
  <c r="BF895"/>
  <c r="T895"/>
  <c r="R895"/>
  <c r="P895"/>
  <c r="BI882"/>
  <c r="BH882"/>
  <c r="BG882"/>
  <c r="BF882"/>
  <c r="T882"/>
  <c r="R882"/>
  <c r="P882"/>
  <c r="BI874"/>
  <c r="BH874"/>
  <c r="BG874"/>
  <c r="BF874"/>
  <c r="T874"/>
  <c r="R874"/>
  <c r="P874"/>
  <c r="BI866"/>
  <c r="BH866"/>
  <c r="BG866"/>
  <c r="BF866"/>
  <c r="T866"/>
  <c r="R866"/>
  <c r="P866"/>
  <c r="BI858"/>
  <c r="BH858"/>
  <c r="BG858"/>
  <c r="BF858"/>
  <c r="T858"/>
  <c r="R858"/>
  <c r="P858"/>
  <c r="BI852"/>
  <c r="BH852"/>
  <c r="BG852"/>
  <c r="BF852"/>
  <c r="T852"/>
  <c r="R852"/>
  <c r="P852"/>
  <c r="BI844"/>
  <c r="BH844"/>
  <c r="BG844"/>
  <c r="BF844"/>
  <c r="T844"/>
  <c r="R844"/>
  <c r="P844"/>
  <c r="BI836"/>
  <c r="BH836"/>
  <c r="BG836"/>
  <c r="BF836"/>
  <c r="T836"/>
  <c r="R836"/>
  <c r="P836"/>
  <c r="BI827"/>
  <c r="BH827"/>
  <c r="BG827"/>
  <c r="BF827"/>
  <c r="T827"/>
  <c r="R827"/>
  <c r="P827"/>
  <c r="BI823"/>
  <c r="BH823"/>
  <c r="BG823"/>
  <c r="BF823"/>
  <c r="T823"/>
  <c r="R823"/>
  <c r="P823"/>
  <c r="BI811"/>
  <c r="BH811"/>
  <c r="BG811"/>
  <c r="BF811"/>
  <c r="T811"/>
  <c r="R811"/>
  <c r="P811"/>
  <c r="BI798"/>
  <c r="BH798"/>
  <c r="BG798"/>
  <c r="BF798"/>
  <c r="T798"/>
  <c r="R798"/>
  <c r="P798"/>
  <c r="BI790"/>
  <c r="BH790"/>
  <c r="BG790"/>
  <c r="BF790"/>
  <c r="T790"/>
  <c r="R790"/>
  <c r="P790"/>
  <c r="BI781"/>
  <c r="BH781"/>
  <c r="BG781"/>
  <c r="BF781"/>
  <c r="T781"/>
  <c r="R781"/>
  <c r="P781"/>
  <c r="BI769"/>
  <c r="BH769"/>
  <c r="BG769"/>
  <c r="BF769"/>
  <c r="T769"/>
  <c r="R769"/>
  <c r="P769"/>
  <c r="BI756"/>
  <c r="BH756"/>
  <c r="BG756"/>
  <c r="BF756"/>
  <c r="T756"/>
  <c r="R756"/>
  <c r="P756"/>
  <c r="BI746"/>
  <c r="BH746"/>
  <c r="BG746"/>
  <c r="BF746"/>
  <c r="T746"/>
  <c r="R746"/>
  <c r="P746"/>
  <c r="BI742"/>
  <c r="BH742"/>
  <c r="BG742"/>
  <c r="BF742"/>
  <c r="T742"/>
  <c r="R742"/>
  <c r="P742"/>
  <c r="BI738"/>
  <c r="BH738"/>
  <c r="BG738"/>
  <c r="BF738"/>
  <c r="T738"/>
  <c r="R738"/>
  <c r="P738"/>
  <c r="BI721"/>
  <c r="BH721"/>
  <c r="BG721"/>
  <c r="BF721"/>
  <c r="T721"/>
  <c r="R721"/>
  <c r="P721"/>
  <c r="BI717"/>
  <c r="BH717"/>
  <c r="BG717"/>
  <c r="BF717"/>
  <c r="T717"/>
  <c r="R717"/>
  <c r="P717"/>
  <c r="BI713"/>
  <c r="BH713"/>
  <c r="BG713"/>
  <c r="BF713"/>
  <c r="T713"/>
  <c r="R713"/>
  <c r="P713"/>
  <c r="BI699"/>
  <c r="BH699"/>
  <c r="BG699"/>
  <c r="BF699"/>
  <c r="T699"/>
  <c r="R699"/>
  <c r="P699"/>
  <c r="BI686"/>
  <c r="BH686"/>
  <c r="BG686"/>
  <c r="BF686"/>
  <c r="T686"/>
  <c r="R686"/>
  <c r="P686"/>
  <c r="BI665"/>
  <c r="BH665"/>
  <c r="BG665"/>
  <c r="BF665"/>
  <c r="T665"/>
  <c r="R665"/>
  <c r="P665"/>
  <c r="BI651"/>
  <c r="BH651"/>
  <c r="BG651"/>
  <c r="BF651"/>
  <c r="T651"/>
  <c r="R651"/>
  <c r="P651"/>
  <c r="BI646"/>
  <c r="BH646"/>
  <c r="BG646"/>
  <c r="BF646"/>
  <c r="T646"/>
  <c r="R646"/>
  <c r="P646"/>
  <c r="BI642"/>
  <c r="BH642"/>
  <c r="BG642"/>
  <c r="BF642"/>
  <c r="T642"/>
  <c r="R642"/>
  <c r="P642"/>
  <c r="BI627"/>
  <c r="BH627"/>
  <c r="BG627"/>
  <c r="BF627"/>
  <c r="T627"/>
  <c r="R627"/>
  <c r="P627"/>
  <c r="BI614"/>
  <c r="BH614"/>
  <c r="BG614"/>
  <c r="BF614"/>
  <c r="T614"/>
  <c r="R614"/>
  <c r="P614"/>
  <c r="BI599"/>
  <c r="BH599"/>
  <c r="BG599"/>
  <c r="BF599"/>
  <c r="T599"/>
  <c r="R599"/>
  <c r="P599"/>
  <c r="BI589"/>
  <c r="BH589"/>
  <c r="BG589"/>
  <c r="BF589"/>
  <c r="T589"/>
  <c r="R589"/>
  <c r="P589"/>
  <c r="BI579"/>
  <c r="BH579"/>
  <c r="BG579"/>
  <c r="BF579"/>
  <c r="T579"/>
  <c r="R579"/>
  <c r="P579"/>
  <c r="BI574"/>
  <c r="BH574"/>
  <c r="BG574"/>
  <c r="BF574"/>
  <c r="T574"/>
  <c r="R574"/>
  <c r="P574"/>
  <c r="BI553"/>
  <c r="BH553"/>
  <c r="BG553"/>
  <c r="BF553"/>
  <c r="T553"/>
  <c r="R553"/>
  <c r="P553"/>
  <c r="BI546"/>
  <c r="BH546"/>
  <c r="BG546"/>
  <c r="BF546"/>
  <c r="T546"/>
  <c r="R546"/>
  <c r="P546"/>
  <c r="BI542"/>
  <c r="BH542"/>
  <c r="BG542"/>
  <c r="BF542"/>
  <c r="T542"/>
  <c r="R542"/>
  <c r="P542"/>
  <c r="BI529"/>
  <c r="BH529"/>
  <c r="BG529"/>
  <c r="BF529"/>
  <c r="T529"/>
  <c r="R529"/>
  <c r="P529"/>
  <c r="BI514"/>
  <c r="BH514"/>
  <c r="BG514"/>
  <c r="BF514"/>
  <c r="T514"/>
  <c r="R514"/>
  <c r="P514"/>
  <c r="BI507"/>
  <c r="BH507"/>
  <c r="BG507"/>
  <c r="BF507"/>
  <c r="T507"/>
  <c r="R507"/>
  <c r="P507"/>
  <c r="BI503"/>
  <c r="BH503"/>
  <c r="BG503"/>
  <c r="BF503"/>
  <c r="T503"/>
  <c r="R503"/>
  <c r="P503"/>
  <c r="BI500"/>
  <c r="BH500"/>
  <c r="BG500"/>
  <c r="BF500"/>
  <c r="T500"/>
  <c r="R500"/>
  <c r="P500"/>
  <c r="BI496"/>
  <c r="BH496"/>
  <c r="BG496"/>
  <c r="BF496"/>
  <c r="T496"/>
  <c r="R496"/>
  <c r="P496"/>
  <c r="BI490"/>
  <c r="BH490"/>
  <c r="BG490"/>
  <c r="BF490"/>
  <c r="T490"/>
  <c r="R490"/>
  <c r="P490"/>
  <c r="BI466"/>
  <c r="BH466"/>
  <c r="BG466"/>
  <c r="BF466"/>
  <c r="T466"/>
  <c r="R466"/>
  <c r="P466"/>
  <c r="BI451"/>
  <c r="BH451"/>
  <c r="BG451"/>
  <c r="BF451"/>
  <c r="T451"/>
  <c r="R451"/>
  <c r="P451"/>
  <c r="BI434"/>
  <c r="BH434"/>
  <c r="BG434"/>
  <c r="BF434"/>
  <c r="T434"/>
  <c r="R434"/>
  <c r="P434"/>
  <c r="BI426"/>
  <c r="BH426"/>
  <c r="BG426"/>
  <c r="BF426"/>
  <c r="T426"/>
  <c r="R426"/>
  <c r="P426"/>
  <c r="BI408"/>
  <c r="BH408"/>
  <c r="BG408"/>
  <c r="BF408"/>
  <c r="T408"/>
  <c r="R408"/>
  <c r="P408"/>
  <c r="BI402"/>
  <c r="BH402"/>
  <c r="BG402"/>
  <c r="BF402"/>
  <c r="T402"/>
  <c r="R402"/>
  <c r="P402"/>
  <c r="BI393"/>
  <c r="BH393"/>
  <c r="BG393"/>
  <c r="BF393"/>
  <c r="T393"/>
  <c r="R393"/>
  <c r="P393"/>
  <c r="BI388"/>
  <c r="BH388"/>
  <c r="BG388"/>
  <c r="BF388"/>
  <c r="T388"/>
  <c r="R388"/>
  <c r="P388"/>
  <c r="BI383"/>
  <c r="BH383"/>
  <c r="BG383"/>
  <c r="BF383"/>
  <c r="T383"/>
  <c r="R383"/>
  <c r="P383"/>
  <c r="BI380"/>
  <c r="BH380"/>
  <c r="BG380"/>
  <c r="BF380"/>
  <c r="T380"/>
  <c r="R380"/>
  <c r="P380"/>
  <c r="BI367"/>
  <c r="BH367"/>
  <c r="BG367"/>
  <c r="BF367"/>
  <c r="T367"/>
  <c r="R367"/>
  <c r="P367"/>
  <c r="BI354"/>
  <c r="BH354"/>
  <c r="BG354"/>
  <c r="BF354"/>
  <c r="T354"/>
  <c r="R354"/>
  <c r="P354"/>
  <c r="BI345"/>
  <c r="BH345"/>
  <c r="BG345"/>
  <c r="BF345"/>
  <c r="T345"/>
  <c r="R345"/>
  <c r="P345"/>
  <c r="BI333"/>
  <c r="BH333"/>
  <c r="BG333"/>
  <c r="BF333"/>
  <c r="T333"/>
  <c r="R333"/>
  <c r="P333"/>
  <c r="BI330"/>
  <c r="BH330"/>
  <c r="BG330"/>
  <c r="BF330"/>
  <c r="T330"/>
  <c r="R330"/>
  <c r="P330"/>
  <c r="BI317"/>
  <c r="BH317"/>
  <c r="BG317"/>
  <c r="BF317"/>
  <c r="T317"/>
  <c r="R317"/>
  <c r="P317"/>
  <c r="BI309"/>
  <c r="BH309"/>
  <c r="BG309"/>
  <c r="BF309"/>
  <c r="T309"/>
  <c r="R309"/>
  <c r="P309"/>
  <c r="BI301"/>
  <c r="BH301"/>
  <c r="BG301"/>
  <c r="BF301"/>
  <c r="T301"/>
  <c r="R301"/>
  <c r="P301"/>
  <c r="BI294"/>
  <c r="BH294"/>
  <c r="BG294"/>
  <c r="BF294"/>
  <c r="T294"/>
  <c r="R294"/>
  <c r="P294"/>
  <c r="BI284"/>
  <c r="BH284"/>
  <c r="BG284"/>
  <c r="BF284"/>
  <c r="T284"/>
  <c r="R284"/>
  <c r="P284"/>
  <c r="BI276"/>
  <c r="BH276"/>
  <c r="BG276"/>
  <c r="BF276"/>
  <c r="T276"/>
  <c r="R276"/>
  <c r="P276"/>
  <c r="BI272"/>
  <c r="BH272"/>
  <c r="BG272"/>
  <c r="BF272"/>
  <c r="T272"/>
  <c r="R272"/>
  <c r="P272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37"/>
  <c r="BH237"/>
  <c r="BG237"/>
  <c r="BF237"/>
  <c r="T237"/>
  <c r="R237"/>
  <c r="P237"/>
  <c r="BI228"/>
  <c r="BH228"/>
  <c r="BG228"/>
  <c r="BF228"/>
  <c r="T228"/>
  <c r="R228"/>
  <c r="P228"/>
  <c r="BI225"/>
  <c r="BH225"/>
  <c r="BG225"/>
  <c r="BF225"/>
  <c r="T225"/>
  <c r="R225"/>
  <c r="P225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192"/>
  <c r="BH192"/>
  <c r="BG192"/>
  <c r="BF192"/>
  <c r="T192"/>
  <c r="R192"/>
  <c r="P192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3"/>
  <c r="BH153"/>
  <c r="BG153"/>
  <c r="BF153"/>
  <c r="T153"/>
  <c r="R153"/>
  <c r="P153"/>
  <c r="BI145"/>
  <c r="BH145"/>
  <c r="BG145"/>
  <c r="BF145"/>
  <c r="T145"/>
  <c r="R145"/>
  <c r="P145"/>
  <c r="BI130"/>
  <c r="BH130"/>
  <c r="BG130"/>
  <c r="BF130"/>
  <c r="T130"/>
  <c r="R130"/>
  <c r="P130"/>
  <c r="BI126"/>
  <c r="BH126"/>
  <c r="BG126"/>
  <c r="BF126"/>
  <c r="T126"/>
  <c r="R126"/>
  <c r="P126"/>
  <c r="BI117"/>
  <c r="BH117"/>
  <c r="BG117"/>
  <c r="BF117"/>
  <c r="T117"/>
  <c r="R117"/>
  <c r="P117"/>
  <c r="J110"/>
  <c r="F110"/>
  <c r="F108"/>
  <c r="E106"/>
  <c r="J54"/>
  <c r="F54"/>
  <c r="F52"/>
  <c r="E50"/>
  <c r="J24"/>
  <c r="E24"/>
  <c r="J111"/>
  <c r="J23"/>
  <c r="J18"/>
  <c r="E18"/>
  <c r="F111"/>
  <c r="J17"/>
  <c r="J12"/>
  <c r="J108"/>
  <c r="E7"/>
  <c r="E104"/>
  <c i="1" r="L50"/>
  <c r="AM50"/>
  <c r="AM49"/>
  <c r="L49"/>
  <c r="AM47"/>
  <c r="L47"/>
  <c r="L45"/>
  <c r="L44"/>
  <c i="2" r="J3430"/>
  <c r="J3196"/>
  <c r="J2971"/>
  <c r="BK2834"/>
  <c r="BK2762"/>
  <c r="J2538"/>
  <c r="BK2421"/>
  <c r="J2266"/>
  <c r="BK2182"/>
  <c r="J2073"/>
  <c r="J1700"/>
  <c r="J1466"/>
  <c r="J1282"/>
  <c r="BK927"/>
  <c r="J599"/>
  <c r="J333"/>
  <c r="J192"/>
  <c r="BK3213"/>
  <c r="J2985"/>
  <c r="BK2825"/>
  <c r="BK2704"/>
  <c r="BK2547"/>
  <c r="BK2442"/>
  <c r="BK2283"/>
  <c r="BK2156"/>
  <c r="BK2064"/>
  <c r="BK1929"/>
  <c r="J1713"/>
  <c r="BK1511"/>
  <c r="J1217"/>
  <c r="J1028"/>
  <c r="J717"/>
  <c r="J383"/>
  <c r="BK145"/>
  <c r="BK3290"/>
  <c r="BK3063"/>
  <c r="BK2916"/>
  <c r="BK2819"/>
  <c r="BK2700"/>
  <c r="J2493"/>
  <c r="J2283"/>
  <c r="BK2160"/>
  <c r="J1800"/>
  <c r="BK1551"/>
  <c r="BK1277"/>
  <c r="J895"/>
  <c r="J426"/>
  <c r="J218"/>
  <c r="BK3698"/>
  <c r="J3621"/>
  <c r="J3529"/>
  <c r="BK3472"/>
  <c r="J3398"/>
  <c r="BK3198"/>
  <c r="J2943"/>
  <c r="BK2822"/>
  <c r="J2732"/>
  <c r="BK2553"/>
  <c r="J2352"/>
  <c r="J2238"/>
  <c r="J2156"/>
  <c r="J1902"/>
  <c r="BK1829"/>
  <c r="BK1700"/>
  <c r="BK1496"/>
  <c r="J1377"/>
  <c r="J1048"/>
  <c r="J651"/>
  <c r="BK260"/>
  <c i="3" r="BK149"/>
  <c r="J299"/>
  <c r="J323"/>
  <c r="J212"/>
  <c r="J373"/>
  <c r="J149"/>
  <c i="5" r="J84"/>
  <c i="7" r="J84"/>
  <c r="F37"/>
  <c i="1" r="BD60"/>
  <c i="8" r="BK110"/>
  <c i="2" r="BK3265"/>
  <c r="J3183"/>
  <c r="BK3011"/>
  <c r="BK2860"/>
  <c r="J2744"/>
  <c r="BK2518"/>
  <c r="J2425"/>
  <c r="J2260"/>
  <c r="BK2176"/>
  <c r="J1998"/>
  <c r="J1691"/>
  <c r="J1436"/>
  <c r="J1010"/>
  <c r="BK742"/>
  <c r="BK345"/>
  <c r="J215"/>
  <c r="J3218"/>
  <c r="J3115"/>
  <c r="BK2890"/>
  <c r="BK2801"/>
  <c r="BK2716"/>
  <c r="J2544"/>
  <c r="J2465"/>
  <c r="BK2217"/>
  <c r="BK2126"/>
  <c r="J1947"/>
  <c r="J1716"/>
  <c r="J1484"/>
  <c r="J1323"/>
  <c r="J1096"/>
  <c r="BK827"/>
  <c r="BK686"/>
  <c r="BK380"/>
  <c r="J3435"/>
  <c r="J3207"/>
  <c r="J2961"/>
  <c r="J2858"/>
  <c r="J2740"/>
  <c r="BK2525"/>
  <c r="J2331"/>
  <c r="BK2179"/>
  <c r="J1937"/>
  <c r="BK1691"/>
  <c r="BK1436"/>
  <c r="BK1196"/>
  <c r="BK852"/>
  <c r="BK514"/>
  <c r="BK209"/>
  <c r="J3704"/>
  <c r="J3628"/>
  <c r="BK3575"/>
  <c r="J3513"/>
  <c r="J3345"/>
  <c r="BK3115"/>
  <c r="BK2925"/>
  <c r="J2831"/>
  <c r="BK2624"/>
  <c r="J2379"/>
  <c r="BK2251"/>
  <c r="BK2153"/>
  <c r="J1867"/>
  <c r="BK1754"/>
  <c r="BK1575"/>
  <c r="BK1455"/>
  <c r="BK1028"/>
  <c r="BK646"/>
  <c r="J228"/>
  <c i="3" r="BK373"/>
  <c r="J232"/>
  <c r="BK120"/>
  <c r="J321"/>
  <c r="BK155"/>
  <c r="BK201"/>
  <c r="BK344"/>
  <c r="J105"/>
  <c i="6" r="F35"/>
  <c i="1" r="BB59"/>
  <c i="8" r="J140"/>
  <c r="J117"/>
  <c r="BK100"/>
  <c i="2" r="BK3268"/>
  <c r="J3180"/>
  <c r="J2931"/>
  <c r="BK2828"/>
  <c r="BK2712"/>
  <c r="BK2493"/>
  <c r="BK2423"/>
  <c r="J2249"/>
  <c r="BK2091"/>
  <c r="J1991"/>
  <c r="BK1707"/>
  <c r="J1551"/>
  <c r="J1285"/>
  <c r="J858"/>
  <c r="J646"/>
  <c r="J330"/>
  <c r="J117"/>
  <c r="BK3207"/>
  <c r="BK2934"/>
  <c r="J2844"/>
  <c r="BK2755"/>
  <c r="BK2671"/>
  <c r="BK2483"/>
  <c r="BK2285"/>
  <c r="BK2195"/>
  <c r="BK2089"/>
  <c r="BK1906"/>
  <c r="J1710"/>
  <c r="BK1527"/>
  <c r="BK1292"/>
  <c r="BK836"/>
  <c r="BK713"/>
  <c r="BK490"/>
  <c r="BK367"/>
  <c r="BK218"/>
  <c r="BK3425"/>
  <c r="J3243"/>
  <c r="J3106"/>
  <c r="BK2940"/>
  <c r="BK2903"/>
  <c r="J2846"/>
  <c r="BK2725"/>
  <c r="BK2508"/>
  <c r="J2305"/>
  <c r="J2164"/>
  <c r="BK2067"/>
  <c r="J1777"/>
  <c r="J1492"/>
  <c r="BK1211"/>
  <c r="BK882"/>
  <c r="BK599"/>
  <c r="BK225"/>
  <c r="J3714"/>
  <c r="BK3656"/>
  <c r="J3608"/>
  <c r="J3575"/>
  <c r="BK3513"/>
  <c r="J3464"/>
  <c r="BK3357"/>
  <c r="J3213"/>
  <c r="J2949"/>
  <c r="BK2846"/>
  <c r="BK2736"/>
  <c r="BK2556"/>
  <c r="J2423"/>
  <c r="BK2247"/>
  <c r="BK2102"/>
  <c r="J1838"/>
  <c r="BK1713"/>
  <c r="BK1488"/>
  <c r="J1334"/>
  <c r="J1106"/>
  <c r="BK665"/>
  <c r="J263"/>
  <c i="3" r="BK358"/>
  <c r="J291"/>
  <c r="J114"/>
  <c r="J301"/>
  <c r="BK291"/>
  <c r="BK377"/>
  <c r="BK129"/>
  <c i="5" r="F37"/>
  <c i="1" r="BD58"/>
  <c i="8" r="BK89"/>
  <c r="J131"/>
  <c i="2" r="J3425"/>
  <c r="BK3245"/>
  <c r="BK3106"/>
  <c r="BK2876"/>
  <c r="J2801"/>
  <c r="BK2662"/>
  <c r="BK2486"/>
  <c r="J2366"/>
  <c r="J2244"/>
  <c r="BK2098"/>
  <c r="J1976"/>
  <c r="BK1677"/>
  <c r="J1423"/>
  <c r="J933"/>
  <c r="J738"/>
  <c r="J317"/>
  <c r="J181"/>
  <c r="BK3169"/>
  <c r="BK2949"/>
  <c r="J2804"/>
  <c r="BK2732"/>
  <c r="BK2565"/>
  <c r="J2467"/>
  <c r="J2275"/>
  <c r="BK2083"/>
  <c r="J1920"/>
  <c r="J1707"/>
  <c r="BK1453"/>
  <c r="BK1282"/>
  <c r="J1007"/>
  <c r="BK738"/>
  <c r="J503"/>
  <c r="BK284"/>
  <c r="J126"/>
  <c r="BK3183"/>
  <c r="BK2952"/>
  <c r="J2872"/>
  <c r="J2785"/>
  <c r="J2611"/>
  <c r="BK2427"/>
  <c r="BK2272"/>
  <c r="J2112"/>
  <c r="J1814"/>
  <c r="J1632"/>
  <c r="J1371"/>
  <c r="BK1004"/>
  <c r="BK721"/>
  <c r="BK589"/>
  <c r="BK317"/>
  <c r="J153"/>
  <c r="J3695"/>
  <c r="BK3637"/>
  <c r="BK3621"/>
  <c r="J3598"/>
  <c r="J3532"/>
  <c r="J3515"/>
  <c r="J3472"/>
  <c r="J3448"/>
  <c r="BK3243"/>
  <c r="J2959"/>
  <c r="BK2811"/>
  <c r="BK2683"/>
  <c r="J2531"/>
  <c r="BK2373"/>
  <c r="J2222"/>
  <c r="J2091"/>
  <c r="J1833"/>
  <c r="BK1748"/>
  <c r="J1570"/>
  <c r="J1440"/>
  <c r="BK1220"/>
  <c r="BK933"/>
  <c r="BK496"/>
  <c r="BK117"/>
  <c i="3" r="J310"/>
  <c r="J129"/>
  <c r="J333"/>
  <c r="BK328"/>
  <c r="BK95"/>
  <c r="J306"/>
  <c i="4" r="F35"/>
  <c i="1" r="BB57"/>
  <c i="8" r="BK117"/>
  <c r="J89"/>
  <c i="2" r="BK3259"/>
  <c r="BK3218"/>
  <c r="J3169"/>
  <c r="BK2919"/>
  <c r="J2825"/>
  <c r="J2708"/>
  <c r="BK2502"/>
  <c r="J2395"/>
  <c r="BK2238"/>
  <c r="BK2164"/>
  <c r="BK2009"/>
  <c r="J1754"/>
  <c r="BK1600"/>
  <c r="BK1368"/>
  <c r="J987"/>
  <c r="J769"/>
  <c r="J393"/>
  <c r="BK228"/>
  <c r="J3268"/>
  <c r="J3039"/>
  <c r="J2865"/>
  <c r="BK2783"/>
  <c r="J2693"/>
  <c r="BK2531"/>
  <c r="J2452"/>
  <c r="J2214"/>
  <c r="J2102"/>
  <c r="BK1998"/>
  <c r="J1788"/>
  <c r="J1481"/>
  <c r="J1356"/>
  <c r="J1139"/>
  <c r="J852"/>
  <c r="J665"/>
  <c r="J451"/>
  <c r="BK206"/>
  <c r="BK3320"/>
  <c r="J3156"/>
  <c r="BK2957"/>
  <c r="J2851"/>
  <c r="J2728"/>
  <c r="BK2573"/>
  <c r="BK2425"/>
  <c r="BK2202"/>
  <c r="BK2039"/>
  <c r="BK1766"/>
  <c r="BK1466"/>
  <c r="J1176"/>
  <c r="BK844"/>
  <c r="J627"/>
  <c r="J367"/>
  <c r="BK3711"/>
  <c r="BK3672"/>
  <c r="BK3593"/>
  <c r="BK3518"/>
  <c r="BK3467"/>
  <c r="J3296"/>
  <c r="J3063"/>
  <c r="BK2913"/>
  <c r="BK2794"/>
  <c r="J2712"/>
  <c r="BK2521"/>
  <c r="BK2297"/>
  <c r="J2206"/>
  <c r="J2070"/>
  <c r="BK1796"/>
  <c r="BK1608"/>
  <c r="J1421"/>
  <c r="BK1217"/>
  <c r="J921"/>
  <c r="J514"/>
  <c r="J145"/>
  <c i="3" r="BK380"/>
  <c r="BK232"/>
  <c r="BK111"/>
  <c r="BK161"/>
  <c r="BK353"/>
  <c r="BK342"/>
  <c i="4" r="F36"/>
  <c i="1" r="BC57"/>
  <c i="8" r="J138"/>
  <c r="J136"/>
  <c i="2" r="J3254"/>
  <c r="BK3156"/>
  <c r="BK2928"/>
  <c r="J2822"/>
  <c r="J2683"/>
  <c r="J2483"/>
  <c r="BK2278"/>
  <c r="J2204"/>
  <c r="J2083"/>
  <c r="BK1825"/>
  <c r="BK1663"/>
  <c r="J1458"/>
  <c r="BK1106"/>
  <c r="J844"/>
  <c r="BK451"/>
  <c r="BK276"/>
  <c r="J177"/>
  <c r="BK3201"/>
  <c r="J2976"/>
  <c r="J2834"/>
  <c r="J2747"/>
  <c r="BK2570"/>
  <c r="J2514"/>
  <c r="J2427"/>
  <c r="J2281"/>
  <c r="BK2171"/>
  <c r="J2039"/>
  <c r="BK1833"/>
  <c r="J1683"/>
  <c r="BK1447"/>
  <c r="BK1223"/>
  <c r="BK1048"/>
  <c r="J790"/>
  <c r="BK500"/>
  <c r="J276"/>
  <c r="BK3387"/>
  <c r="J3159"/>
  <c r="BK3022"/>
  <c r="J2906"/>
  <c r="J2811"/>
  <c r="J2671"/>
  <c r="J2505"/>
  <c r="BK2244"/>
  <c r="J2077"/>
  <c r="J1796"/>
  <c r="J1591"/>
  <c r="J1365"/>
  <c r="J968"/>
  <c r="BK790"/>
  <c r="BK579"/>
  <c r="J272"/>
  <c r="BK3714"/>
  <c r="J3692"/>
  <c r="BK3598"/>
  <c r="BK3522"/>
  <c r="BK3487"/>
  <c r="BK3402"/>
  <c r="J3252"/>
  <c r="J2903"/>
  <c r="J2772"/>
  <c r="J2573"/>
  <c r="BK2343"/>
  <c r="J2195"/>
  <c r="BK2058"/>
  <c r="J1825"/>
  <c r="J1697"/>
  <c r="BK1484"/>
  <c r="J1392"/>
  <c r="BK1117"/>
  <c r="J742"/>
  <c r="BK301"/>
  <c i="3" r="J349"/>
  <c r="BK280"/>
  <c r="BK387"/>
  <c r="J255"/>
  <c r="BK306"/>
  <c r="J90"/>
  <c r="BK301"/>
  <c i="4" r="J34"/>
  <c i="1" r="AW57"/>
  <c i="8" r="BK92"/>
  <c r="J144"/>
  <c r="J113"/>
  <c i="2" r="BK3254"/>
  <c r="J3193"/>
  <c r="BK2976"/>
  <c r="J2839"/>
  <c r="BK2769"/>
  <c r="J2521"/>
  <c r="BK2452"/>
  <c r="BK2263"/>
  <c r="BK2133"/>
  <c r="J2043"/>
  <c r="J1751"/>
  <c r="J1646"/>
  <c r="BK1379"/>
  <c r="J1079"/>
  <c r="BK746"/>
  <c r="BK388"/>
  <c r="BK212"/>
  <c r="BK3230"/>
  <c r="BK2994"/>
  <c r="BK2887"/>
  <c r="BK2798"/>
  <c r="J2700"/>
  <c r="J2474"/>
  <c r="BK2379"/>
  <c r="J2173"/>
  <c r="J2058"/>
  <c r="BK1838"/>
  <c r="BK1581"/>
  <c r="BK1362"/>
  <c r="J1128"/>
  <c r="J2662"/>
  <c r="BK2395"/>
  <c r="BK2214"/>
  <c r="BK1976"/>
  <c r="BK1743"/>
  <c r="J1326"/>
  <c r="BK918"/>
  <c r="BK529"/>
  <c r="J206"/>
  <c r="J3707"/>
  <c r="J3656"/>
  <c r="BK3628"/>
  <c r="BK3525"/>
  <c r="J3493"/>
  <c r="BK3448"/>
  <c r="J3259"/>
  <c r="BK3039"/>
  <c r="J2899"/>
  <c r="J2716"/>
  <c r="J2525"/>
  <c r="J2364"/>
  <c r="BK2231"/>
  <c r="J2150"/>
  <c r="J1893"/>
  <c r="BK1777"/>
  <c r="BK1646"/>
  <c r="J1521"/>
  <c r="BK1398"/>
  <c r="BK1010"/>
  <c r="BK614"/>
  <c r="J209"/>
  <c i="3" r="BK321"/>
  <c r="J187"/>
  <c r="J342"/>
  <c r="BK90"/>
  <c r="BK210"/>
  <c r="BK310"/>
  <c i="6" r="BK84"/>
  <c i="7" r="F36"/>
  <c i="1" r="BC60"/>
  <c i="8" r="J92"/>
  <c r="BK104"/>
  <c i="2" r="BK3293"/>
  <c r="BK3189"/>
  <c r="BK2985"/>
  <c r="J2841"/>
  <c r="BK2775"/>
  <c r="J2553"/>
  <c r="BK2465"/>
  <c r="BK2269"/>
  <c r="BK2199"/>
  <c r="J2089"/>
  <c r="BK1862"/>
  <c r="BK1703"/>
  <c r="J1455"/>
  <c r="BK1096"/>
  <c r="J811"/>
  <c r="J408"/>
  <c r="J225"/>
  <c r="J3204"/>
  <c r="BK2906"/>
  <c r="BK2785"/>
  <c r="J2696"/>
  <c r="BK2528"/>
  <c r="BK2416"/>
  <c r="BK2204"/>
  <c r="BK2112"/>
  <c r="J2009"/>
  <c r="BK1792"/>
  <c r="J1496"/>
  <c r="BK1334"/>
  <c r="BK1099"/>
  <c r="BK823"/>
  <c r="J466"/>
  <c r="J254"/>
  <c r="BK3412"/>
  <c r="J3210"/>
  <c r="J2994"/>
  <c r="BK2910"/>
  <c r="J2798"/>
  <c r="BK2681"/>
  <c r="J2495"/>
  <c r="J2373"/>
  <c r="BK2150"/>
  <c r="BK1867"/>
  <c r="BK1730"/>
  <c r="BK1438"/>
  <c r="BK1172"/>
  <c r="J823"/>
  <c r="J434"/>
  <c r="J212"/>
  <c r="J3711"/>
  <c r="BK3682"/>
  <c r="J3634"/>
  <c r="BK3608"/>
  <c r="J3578"/>
  <c r="J3525"/>
  <c r="J3489"/>
  <c r="BK3461"/>
  <c r="J3262"/>
  <c r="J2946"/>
  <c r="BK2839"/>
  <c r="J2725"/>
  <c r="BK2560"/>
  <c r="BK2331"/>
  <c r="J2199"/>
  <c r="BK1920"/>
  <c r="BK1800"/>
  <c r="J1581"/>
  <c r="BK1470"/>
  <c r="BK1326"/>
  <c r="J1014"/>
  <c r="J642"/>
  <c r="BK257"/>
  <c i="3" r="BK255"/>
  <c r="BK105"/>
  <c r="BK262"/>
  <c r="J280"/>
  <c r="BK383"/>
  <c r="BK196"/>
  <c i="5" r="F34"/>
  <c i="1" r="BA58"/>
  <c i="8" r="J85"/>
  <c r="BK136"/>
  <c r="BK134"/>
  <c i="2" r="J3357"/>
  <c r="BK3252"/>
  <c r="J3128"/>
  <c r="BK2851"/>
  <c r="BK2780"/>
  <c r="J2608"/>
  <c r="J2447"/>
  <c r="BK2254"/>
  <c r="J2140"/>
  <c r="BK1884"/>
  <c r="BK1683"/>
  <c r="BK1440"/>
  <c r="BK1014"/>
  <c r="J836"/>
  <c r="BK434"/>
  <c r="BK272"/>
  <c r="BK3296"/>
  <c r="BK3159"/>
  <c r="BK2894"/>
  <c r="J2762"/>
  <c r="BK2608"/>
  <c r="J2480"/>
  <c r="J2393"/>
  <c r="BK2260"/>
  <c r="J2133"/>
  <c r="BK1875"/>
  <c r="BK1591"/>
  <c r="BK1371"/>
  <c r="J1196"/>
  <c r="BK955"/>
  <c r="BK769"/>
  <c r="BK553"/>
  <c r="J260"/>
  <c r="BK3398"/>
  <c r="BK3122"/>
  <c r="BK2937"/>
  <c r="BK2865"/>
  <c r="J2765"/>
  <c r="BK2544"/>
  <c r="J2397"/>
  <c r="J2251"/>
  <c r="BK1947"/>
  <c r="BK1697"/>
  <c r="BK1392"/>
  <c r="BK1007"/>
  <c r="J781"/>
  <c r="BK574"/>
  <c r="J257"/>
  <c r="BK3704"/>
  <c r="BK3631"/>
  <c r="BK3572"/>
  <c r="BK3496"/>
  <c r="J3461"/>
  <c r="BK3284"/>
  <c r="J2952"/>
  <c r="J2853"/>
  <c r="BK2653"/>
  <c r="BK2495"/>
  <c r="BK2275"/>
  <c r="BK2186"/>
  <c r="BK2034"/>
  <c r="J1848"/>
  <c r="J1730"/>
  <c r="J1532"/>
  <c r="J1453"/>
  <c r="J1154"/>
  <c r="J866"/>
  <c r="BK383"/>
  <c i="1" r="AS54"/>
  <c i="3" r="BK269"/>
  <c i="5" r="BK84"/>
  <c i="6" r="F37"/>
  <c i="1" r="BD59"/>
  <c i="8" r="J96"/>
  <c r="BK85"/>
  <c i="2" r="J3412"/>
  <c r="BK3223"/>
  <c r="J3122"/>
  <c r="BK2899"/>
  <c r="BK2790"/>
  <c r="J2624"/>
  <c r="BK2456"/>
  <c r="BK2364"/>
  <c r="BK2224"/>
  <c r="J2094"/>
  <c r="BK1937"/>
  <c r="J1743"/>
  <c r="J1511"/>
  <c r="J1277"/>
  <c r="J918"/>
  <c r="J589"/>
  <c r="J309"/>
  <c r="BK3333"/>
  <c r="J3011"/>
  <c r="BK2858"/>
  <c r="BK2759"/>
  <c r="J2641"/>
  <c r="BK2471"/>
  <c r="J2295"/>
  <c r="J2179"/>
  <c r="J2086"/>
  <c r="BK1902"/>
  <c r="J1600"/>
  <c r="J1398"/>
  <c r="J1211"/>
  <c r="J882"/>
  <c r="J574"/>
  <c r="BK330"/>
  <c r="J169"/>
  <c r="J3265"/>
  <c r="BK2946"/>
  <c r="J2870"/>
  <c r="J2787"/>
  <c r="BK2576"/>
  <c r="BK2412"/>
  <c r="J2269"/>
  <c r="J1982"/>
  <c r="J1766"/>
  <c r="BK1463"/>
  <c r="J1337"/>
  <c r="BK902"/>
  <c r="J614"/>
  <c r="J380"/>
  <c r="BK3707"/>
  <c r="J3682"/>
  <c r="J3593"/>
  <c r="BK3529"/>
  <c r="BK3493"/>
  <c r="BK3464"/>
  <c r="BK3228"/>
  <c r="J2957"/>
  <c r="BK2870"/>
  <c r="BK2693"/>
  <c r="J2508"/>
  <c r="BK2295"/>
  <c r="J2208"/>
  <c r="J2081"/>
  <c r="BK1843"/>
  <c r="BK1716"/>
  <c r="J1527"/>
  <c r="BK1329"/>
  <c r="J902"/>
  <c r="J507"/>
  <c r="BK126"/>
  <c i="3" r="BK299"/>
  <c r="J164"/>
  <c r="J358"/>
  <c r="BK333"/>
  <c r="J380"/>
  <c r="J161"/>
  <c i="5" r="F36"/>
  <c i="1" r="BC58"/>
  <c i="8" r="J134"/>
  <c r="BK96"/>
  <c r="BK140"/>
  <c i="2" r="BK3318"/>
  <c r="BK3204"/>
  <c r="BK3079"/>
  <c r="BK2880"/>
  <c r="BK2804"/>
  <c r="BK2641"/>
  <c r="BK2476"/>
  <c r="J2326"/>
  <c r="J2202"/>
  <c r="J1929"/>
  <c r="J1687"/>
  <c r="J1438"/>
  <c r="J905"/>
  <c r="J542"/>
  <c r="J294"/>
  <c r="J3299"/>
  <c r="BK3180"/>
  <c r="J2919"/>
  <c r="J2769"/>
  <c r="J2592"/>
  <c r="BK2534"/>
  <c r="J2456"/>
  <c r="BK2266"/>
  <c r="BK2146"/>
  <c r="J2019"/>
  <c r="J1810"/>
  <c r="J1663"/>
  <c r="BK1377"/>
  <c r="J1172"/>
  <c r="J1073"/>
  <c r="J1004"/>
  <c r="BK756"/>
  <c r="J546"/>
  <c r="BK309"/>
  <c r="J173"/>
  <c r="BK3345"/>
  <c r="BK3186"/>
  <c r="J3003"/>
  <c r="J2928"/>
  <c r="J2880"/>
  <c r="J2815"/>
  <c r="J2755"/>
  <c r="J2570"/>
  <c r="J2486"/>
  <c r="J2285"/>
  <c r="J1829"/>
  <c r="BK1570"/>
  <c r="J1379"/>
  <c r="BK1128"/>
  <c r="J699"/>
  <c r="J345"/>
  <c r="BK3701"/>
  <c r="J3637"/>
  <c r="J3600"/>
  <c r="J3569"/>
  <c r="J3469"/>
  <c r="J3293"/>
  <c r="BK3196"/>
  <c r="J2922"/>
  <c r="BK2807"/>
  <c r="J2681"/>
  <c r="BK2498"/>
  <c r="J2299"/>
  <c r="J2217"/>
  <c r="BK2073"/>
  <c r="BK1807"/>
  <c r="J1584"/>
  <c r="BK1458"/>
  <c r="J1271"/>
  <c r="J927"/>
  <c r="J529"/>
  <c r="J130"/>
  <c i="3" r="BK247"/>
  <c r="J100"/>
  <c r="J247"/>
  <c r="BK217"/>
  <c r="J361"/>
  <c i="4" r="BK84"/>
  <c i="6" r="F34"/>
  <c i="1" r="BA59"/>
  <c i="8" r="J126"/>
  <c r="BK138"/>
  <c i="2" r="BK3410"/>
  <c r="J3201"/>
  <c r="BK3134"/>
  <c r="J2910"/>
  <c r="J2819"/>
  <c r="BK2740"/>
  <c r="BK2505"/>
  <c r="J2412"/>
  <c r="BK2222"/>
  <c r="J2064"/>
  <c r="J1748"/>
  <c r="BK1584"/>
  <c r="J1292"/>
  <c r="BK1001"/>
  <c r="J756"/>
  <c r="BK354"/>
  <c r="BK263"/>
  <c r="BK3281"/>
  <c r="J3017"/>
  <c r="J2876"/>
  <c r="BK2765"/>
  <c r="BK2628"/>
  <c r="BK2538"/>
  <c r="J2476"/>
  <c r="J2343"/>
  <c r="J2176"/>
  <c r="BK2043"/>
  <c r="BK1858"/>
  <c r="J1604"/>
  <c r="J1368"/>
  <c r="J1157"/>
  <c r="BK858"/>
  <c r="BK627"/>
  <c r="J354"/>
  <c r="BK165"/>
  <c r="J3287"/>
  <c r="J3134"/>
  <c r="BK2943"/>
  <c r="J2828"/>
  <c r="BK2751"/>
  <c r="J2547"/>
  <c r="BK2299"/>
  <c r="BK2208"/>
  <c r="BK1965"/>
  <c r="J1470"/>
  <c r="BK1214"/>
  <c r="J874"/>
  <c r="J3110"/>
  <c r="J2894"/>
  <c r="BK2747"/>
  <c r="BK2605"/>
  <c r="BK2474"/>
  <c r="J2272"/>
  <c r="BK2143"/>
  <c r="J1884"/>
  <c r="J1762"/>
  <c r="BK1632"/>
  <c r="BK1492"/>
  <c r="BK1337"/>
  <c r="BK1073"/>
  <c r="J686"/>
  <c r="BK294"/>
  <c i="3" r="BK361"/>
  <c r="J217"/>
  <c r="J383"/>
  <c r="BK114"/>
  <c r="BK164"/>
  <c r="BK369"/>
  <c r="J120"/>
  <c i="6" r="J84"/>
  <c i="7" r="F34"/>
  <c i="1" r="BA60"/>
  <c i="8" r="J110"/>
  <c i="2" r="J3281"/>
  <c r="J3186"/>
  <c r="J3031"/>
  <c r="BK2883"/>
  <c r="BK2815"/>
  <c r="J2628"/>
  <c r="BK2480"/>
  <c r="BK2352"/>
  <c r="BK2206"/>
  <c r="BK2086"/>
  <c r="BK1982"/>
  <c r="BK1710"/>
  <c r="J1562"/>
  <c r="J1117"/>
  <c r="BK866"/>
  <c r="J553"/>
  <c r="J301"/>
  <c r="BK3430"/>
  <c r="BK3193"/>
  <c r="J2925"/>
  <c r="BK2841"/>
  <c r="BK2744"/>
  <c r="J2576"/>
  <c r="J2469"/>
  <c r="BK2305"/>
  <c r="J2186"/>
  <c r="J2034"/>
  <c r="BK1814"/>
  <c r="J1677"/>
  <c r="BK1421"/>
  <c r="BK1285"/>
  <c r="BK1079"/>
  <c r="BK811"/>
  <c r="J496"/>
  <c r="BK333"/>
  <c r="BK3427"/>
  <c r="J3189"/>
  <c r="BK2971"/>
  <c r="J2890"/>
  <c r="J2794"/>
  <c r="J2653"/>
  <c r="BK2514"/>
  <c r="BK2326"/>
  <c r="J2126"/>
  <c r="BK1848"/>
  <c r="J1608"/>
  <c r="J1362"/>
  <c r="BK921"/>
  <c r="BK717"/>
  <c r="BK503"/>
  <c r="BK192"/>
  <c r="BK3692"/>
  <c r="BK3600"/>
  <c r="BK3532"/>
  <c r="BK3489"/>
  <c r="BK3435"/>
  <c r="J3245"/>
  <c r="BK3017"/>
  <c r="J2883"/>
  <c r="J2759"/>
  <c r="BK2589"/>
  <c r="J2437"/>
  <c r="J2224"/>
  <c r="BK2094"/>
  <c r="J1875"/>
  <c r="BK1759"/>
  <c r="J1578"/>
  <c r="BK1481"/>
  <c r="BK1323"/>
  <c r="BK987"/>
  <c r="J579"/>
  <c r="BK181"/>
  <c i="3" r="J111"/>
  <c r="J353"/>
  <c r="BK187"/>
  <c r="J269"/>
  <c r="J387"/>
  <c r="BK100"/>
  <c i="5" r="F35"/>
  <c i="1" r="BB58"/>
  <c i="8" r="BK126"/>
  <c i="2" r="J3320"/>
  <c r="J3198"/>
  <c r="J2940"/>
  <c r="BK2836"/>
  <c r="BK2772"/>
  <c r="J2556"/>
  <c r="BK2397"/>
  <c r="J2247"/>
  <c r="J2153"/>
  <c r="BK2070"/>
  <c r="BK1781"/>
  <c r="BK1565"/>
  <c r="J1329"/>
  <c r="BK946"/>
  <c r="BK781"/>
  <c r="J402"/>
  <c r="BK237"/>
  <c r="BK3287"/>
  <c r="J3177"/>
  <c r="BK2922"/>
  <c r="J2775"/>
  <c r="J2605"/>
  <c r="J2498"/>
  <c r="BK2366"/>
  <c r="J2263"/>
  <c r="J2143"/>
  <c r="BK1991"/>
  <c r="J1807"/>
  <c r="J1575"/>
  <c r="BK1365"/>
  <c r="BK1154"/>
  <c r="BK977"/>
  <c r="J721"/>
  <c r="BK402"/>
  <c r="BK215"/>
  <c r="J3318"/>
  <c r="BK3128"/>
  <c r="J2934"/>
  <c r="BK2844"/>
  <c r="J2704"/>
  <c r="BK2467"/>
  <c r="J2297"/>
  <c r="J2146"/>
  <c r="J1843"/>
  <c r="BK1532"/>
  <c r="J1099"/>
  <c r="J713"/>
  <c r="J490"/>
  <c r="J165"/>
  <c r="BK3695"/>
  <c r="BK3603"/>
  <c r="BK3569"/>
  <c r="BK3515"/>
  <c r="BK3469"/>
  <c r="J3290"/>
  <c r="BK3031"/>
  <c r="J2887"/>
  <c r="BK2728"/>
  <c r="J2534"/>
  <c r="BK2469"/>
  <c r="J2233"/>
  <c r="J2098"/>
  <c r="J1906"/>
  <c r="J1781"/>
  <c r="BK1604"/>
  <c r="BK1423"/>
  <c r="J1223"/>
  <c r="J955"/>
  <c r="BK542"/>
  <c r="BK160"/>
  <c i="3" r="BK323"/>
  <c r="BK198"/>
  <c r="J369"/>
  <c r="BK212"/>
  <c r="J262"/>
  <c r="J366"/>
  <c i="4" r="J84"/>
  <c i="7" r="BK84"/>
  <c r="F35"/>
  <c i="1" r="BB60"/>
  <c i="8" r="J104"/>
  <c i="2" r="J3427"/>
  <c r="J3228"/>
  <c r="J3144"/>
  <c r="J2913"/>
  <c r="J2783"/>
  <c r="J2565"/>
  <c r="BK2393"/>
  <c r="BK2233"/>
  <c r="J2171"/>
  <c r="BK2077"/>
  <c r="BK1810"/>
  <c r="J1463"/>
  <c r="BK1139"/>
  <c r="J977"/>
  <c r="J798"/>
  <c r="BK426"/>
  <c r="BK254"/>
  <c r="J3284"/>
  <c r="BK3110"/>
  <c r="J2807"/>
  <c r="J2736"/>
  <c r="J2560"/>
  <c r="BK2512"/>
  <c r="BK2437"/>
  <c r="J2231"/>
  <c r="J2130"/>
  <c r="J1965"/>
  <c r="BK1762"/>
  <c r="J1445"/>
  <c r="J1220"/>
  <c r="J946"/>
  <c r="BK798"/>
  <c r="BK642"/>
  <c r="BK393"/>
  <c r="BK130"/>
  <c r="BK3299"/>
  <c r="BK3144"/>
  <c r="BK2959"/>
  <c r="J2860"/>
  <c r="J2790"/>
  <c r="BK2696"/>
  <c r="J2528"/>
  <c r="J2421"/>
  <c r="J2254"/>
  <c r="BK2130"/>
  <c r="BK1893"/>
  <c r="BK1687"/>
  <c r="BK1445"/>
  <c r="J1001"/>
  <c r="J746"/>
  <c r="J500"/>
  <c r="J160"/>
  <c r="J3698"/>
  <c r="BK3634"/>
  <c r="BK3578"/>
  <c r="J3518"/>
  <c r="J3487"/>
  <c r="J3410"/>
  <c r="J3230"/>
  <c r="BK2961"/>
  <c r="BK2872"/>
  <c r="J2780"/>
  <c r="BK2592"/>
  <c r="J2471"/>
  <c r="J2278"/>
  <c r="J2160"/>
  <c r="BK1955"/>
  <c r="J1862"/>
  <c r="BK1751"/>
  <c r="J1565"/>
  <c r="J1447"/>
  <c r="BK1176"/>
  <c r="J827"/>
  <c r="BK408"/>
  <c r="BK153"/>
  <c i="3" r="J328"/>
  <c r="J201"/>
  <c r="J377"/>
  <c r="J210"/>
  <c r="J155"/>
  <c r="J198"/>
  <c i="4" r="F37"/>
  <c i="1" r="BD57"/>
  <c i="8" r="BK131"/>
  <c r="BK113"/>
  <c i="2" r="BK3262"/>
  <c r="BK3177"/>
  <c r="J2937"/>
  <c r="BK2831"/>
  <c r="BK2611"/>
  <c r="J2442"/>
  <c r="BK2257"/>
  <c r="BK2173"/>
  <c r="BK2081"/>
  <c r="BK1788"/>
  <c r="J1488"/>
  <c r="BK1271"/>
  <c r="BK895"/>
  <c r="BK466"/>
  <c r="J284"/>
  <c r="J3402"/>
  <c r="J3223"/>
  <c r="BK3003"/>
  <c r="J2836"/>
  <c r="J2751"/>
  <c r="J2589"/>
  <c r="J2502"/>
  <c r="BK2447"/>
  <c r="J2257"/>
  <c r="BK2140"/>
  <c r="J1955"/>
  <c r="J1759"/>
  <c r="BK1578"/>
  <c r="BK1419"/>
  <c r="J1214"/>
  <c r="BK968"/>
  <c r="BK699"/>
  <c r="J388"/>
  <c r="BK177"/>
  <c r="J3333"/>
  <c r="J3079"/>
  <c r="BK2931"/>
  <c r="BK2853"/>
  <c r="BK2708"/>
  <c r="J2518"/>
  <c r="J2416"/>
  <c r="BK2249"/>
  <c r="BK2019"/>
  <c r="J1792"/>
  <c r="BK1562"/>
  <c r="BK1356"/>
  <c r="BK905"/>
  <c r="BK651"/>
  <c r="BK507"/>
  <c r="J237"/>
  <c r="BK169"/>
  <c r="J3701"/>
  <c r="J3672"/>
  <c r="J3631"/>
  <c r="J3603"/>
  <c r="J3572"/>
  <c r="J3522"/>
  <c r="J3496"/>
  <c r="J3467"/>
  <c r="J3387"/>
  <c r="BK3210"/>
  <c r="J3022"/>
  <c r="J2916"/>
  <c r="BK2787"/>
  <c r="J2512"/>
  <c r="BK2281"/>
  <c r="J2182"/>
  <c r="J2067"/>
  <c r="J1858"/>
  <c r="J1703"/>
  <c r="BK1521"/>
  <c r="J1419"/>
  <c r="BK1157"/>
  <c r="BK874"/>
  <c r="BK546"/>
  <c r="BK173"/>
  <c i="3" r="J344"/>
  <c r="J196"/>
  <c r="BK366"/>
  <c r="BK214"/>
  <c r="J214"/>
  <c r="BK349"/>
  <c r="J95"/>
  <c i="6" r="F36"/>
  <c i="1" r="BC59"/>
  <c i="8" r="J100"/>
  <c r="BK144"/>
  <c i="2" l="1" r="BK116"/>
  <c r="J116"/>
  <c r="J61"/>
  <c r="BK283"/>
  <c r="J283"/>
  <c r="J62"/>
  <c r="P407"/>
  <c r="R755"/>
  <c r="R1175"/>
  <c r="P1682"/>
  <c r="R1690"/>
  <c r="R1765"/>
  <c r="P2033"/>
  <c r="BK2076"/>
  <c r="J2076"/>
  <c r="J70"/>
  <c r="R2076"/>
  <c r="T2076"/>
  <c r="P2101"/>
  <c r="T2181"/>
  <c r="P2277"/>
  <c r="P2485"/>
  <c r="R2497"/>
  <c r="P2504"/>
  <c r="R2513"/>
  <c r="P2530"/>
  <c r="R2575"/>
  <c r="BK2695"/>
  <c r="J2695"/>
  <c r="J83"/>
  <c r="BK2764"/>
  <c r="J2764"/>
  <c r="J84"/>
  <c r="BK2789"/>
  <c r="J2789"/>
  <c r="J85"/>
  <c r="BK2951"/>
  <c r="J2951"/>
  <c r="J86"/>
  <c r="P3212"/>
  <c r="BK3264"/>
  <c r="J3264"/>
  <c r="J88"/>
  <c r="BK3429"/>
  <c r="J3429"/>
  <c r="J89"/>
  <c r="BK3517"/>
  <c r="J3517"/>
  <c r="J90"/>
  <c r="R3531"/>
  <c r="R3602"/>
  <c r="R3706"/>
  <c i="3" r="T89"/>
  <c r="P128"/>
  <c r="BK186"/>
  <c r="J186"/>
  <c r="J63"/>
  <c r="P216"/>
  <c r="BK332"/>
  <c r="J332"/>
  <c r="J65"/>
  <c r="BK372"/>
  <c r="J372"/>
  <c r="J66"/>
  <c i="8" r="P84"/>
  <c i="2" r="P116"/>
  <c r="P283"/>
  <c r="T407"/>
  <c r="BK755"/>
  <c r="J755"/>
  <c r="J64"/>
  <c r="P1175"/>
  <c r="BK1682"/>
  <c r="J1682"/>
  <c r="J66"/>
  <c r="T1682"/>
  <c r="T1690"/>
  <c r="P1765"/>
  <c r="BK2033"/>
  <c r="J2033"/>
  <c r="J69"/>
  <c r="T2033"/>
  <c r="P2076"/>
  <c r="BK2101"/>
  <c r="BK2181"/>
  <c r="J2181"/>
  <c r="J74"/>
  <c r="BK2277"/>
  <c r="J2277"/>
  <c r="J75"/>
  <c r="BK2485"/>
  <c r="J2485"/>
  <c r="J76"/>
  <c r="BK2497"/>
  <c r="J2497"/>
  <c r="J77"/>
  <c r="T2504"/>
  <c r="BK2513"/>
  <c r="J2513"/>
  <c r="J80"/>
  <c r="R2530"/>
  <c r="P2575"/>
  <c r="R2695"/>
  <c r="R2764"/>
  <c r="T2789"/>
  <c r="R2951"/>
  <c r="BK3212"/>
  <c r="J3212"/>
  <c r="J87"/>
  <c r="R3264"/>
  <c r="P3429"/>
  <c r="P3517"/>
  <c r="T3531"/>
  <c r="P3602"/>
  <c r="P3706"/>
  <c i="3" r="R89"/>
  <c r="R128"/>
  <c r="R186"/>
  <c r="T216"/>
  <c r="R332"/>
  <c r="R372"/>
  <c i="8" r="R84"/>
  <c i="2" r="T116"/>
  <c r="T283"/>
  <c r="BK407"/>
  <c r="J407"/>
  <c r="J63"/>
  <c r="T755"/>
  <c r="BK1175"/>
  <c r="J1175"/>
  <c r="J65"/>
  <c r="BK1690"/>
  <c r="J1690"/>
  <c r="J67"/>
  <c r="P1690"/>
  <c r="T1765"/>
  <c r="R2033"/>
  <c r="R2101"/>
  <c r="P2181"/>
  <c r="T2277"/>
  <c r="T2485"/>
  <c r="T2497"/>
  <c r="R2504"/>
  <c r="P2513"/>
  <c r="BK2530"/>
  <c r="J2530"/>
  <c r="J81"/>
  <c r="T2575"/>
  <c r="T2695"/>
  <c r="T2764"/>
  <c r="R2789"/>
  <c r="P2951"/>
  <c r="T3212"/>
  <c r="T3264"/>
  <c r="T3429"/>
  <c r="T3517"/>
  <c r="BK3531"/>
  <c r="J3531"/>
  <c r="J91"/>
  <c r="BK3602"/>
  <c r="J3602"/>
  <c r="J92"/>
  <c r="BK3706"/>
  <c r="J3706"/>
  <c r="J93"/>
  <c i="3" r="BK89"/>
  <c r="J89"/>
  <c r="J61"/>
  <c r="T128"/>
  <c r="T186"/>
  <c r="BK216"/>
  <c r="J216"/>
  <c r="J64"/>
  <c r="T332"/>
  <c r="T372"/>
  <c i="8" r="BK84"/>
  <c r="J84"/>
  <c r="J61"/>
  <c r="BK116"/>
  <c r="J116"/>
  <c r="J62"/>
  <c r="R116"/>
  <c i="2" r="R116"/>
  <c r="R283"/>
  <c r="R407"/>
  <c r="P755"/>
  <c r="T1175"/>
  <c r="R1682"/>
  <c r="BK1765"/>
  <c r="J1765"/>
  <c r="J68"/>
  <c r="T2101"/>
  <c r="R2181"/>
  <c r="R2277"/>
  <c r="R2485"/>
  <c r="P2497"/>
  <c r="BK2504"/>
  <c r="J2504"/>
  <c r="J78"/>
  <c r="T2513"/>
  <c r="T2530"/>
  <c r="BK2575"/>
  <c r="J2575"/>
  <c r="J82"/>
  <c r="P2695"/>
  <c r="P2764"/>
  <c r="P2789"/>
  <c r="T2951"/>
  <c r="R3212"/>
  <c r="P3264"/>
  <c r="R3429"/>
  <c r="R3517"/>
  <c r="P3531"/>
  <c r="T3602"/>
  <c r="T3706"/>
  <c i="3" r="P89"/>
  <c r="BK128"/>
  <c r="J128"/>
  <c r="J62"/>
  <c r="P186"/>
  <c r="R216"/>
  <c r="P332"/>
  <c r="P372"/>
  <c i="8" r="T84"/>
  <c r="P116"/>
  <c r="T116"/>
  <c i="2" r="BK2097"/>
  <c r="J2097"/>
  <c r="J71"/>
  <c r="BK2511"/>
  <c r="J2511"/>
  <c r="J79"/>
  <c i="6" r="BK83"/>
  <c r="BK82"/>
  <c r="BK81"/>
  <c r="J81"/>
  <c i="7" r="BK83"/>
  <c r="J83"/>
  <c r="J61"/>
  <c i="4" r="BK83"/>
  <c r="J83"/>
  <c r="J61"/>
  <c i="5" r="BK83"/>
  <c r="J83"/>
  <c r="J61"/>
  <c i="2" r="BK3713"/>
  <c r="J3713"/>
  <c r="J94"/>
  <c i="3" r="BK386"/>
  <c r="J386"/>
  <c r="J67"/>
  <c i="8" r="J52"/>
  <c r="BE85"/>
  <c r="BE126"/>
  <c i="7" r="BK82"/>
  <c r="BK81"/>
  <c r="J81"/>
  <c i="8" r="E48"/>
  <c r="F55"/>
  <c r="BE89"/>
  <c r="BE92"/>
  <c r="BE131"/>
  <c r="BE138"/>
  <c r="BE144"/>
  <c r="J55"/>
  <c r="BE110"/>
  <c r="BE113"/>
  <c r="BE117"/>
  <c r="BE134"/>
  <c r="BE136"/>
  <c r="BE96"/>
  <c r="BE100"/>
  <c r="BE104"/>
  <c r="BE140"/>
  <c i="6" r="J83"/>
  <c r="J61"/>
  <c i="7" r="F78"/>
  <c r="BE84"/>
  <c i="6" r="J59"/>
  <c r="J82"/>
  <c r="J60"/>
  <c i="7" r="J52"/>
  <c r="J55"/>
  <c r="E48"/>
  <c i="6" r="F55"/>
  <c r="BE84"/>
  <c r="E71"/>
  <c r="J75"/>
  <c r="J78"/>
  <c i="5" r="E71"/>
  <c r="J52"/>
  <c r="J78"/>
  <c r="BE84"/>
  <c r="F55"/>
  <c i="4" r="E48"/>
  <c r="J55"/>
  <c r="J75"/>
  <c r="BE84"/>
  <c r="F55"/>
  <c i="3" r="E48"/>
  <c r="F55"/>
  <c r="BE105"/>
  <c r="BE111"/>
  <c r="BE164"/>
  <c r="BE198"/>
  <c r="BE210"/>
  <c r="BE214"/>
  <c r="BE217"/>
  <c r="BE255"/>
  <c r="BE291"/>
  <c r="BE328"/>
  <c r="BE344"/>
  <c r="BE349"/>
  <c r="BE358"/>
  <c r="BE361"/>
  <c r="BE366"/>
  <c r="BE373"/>
  <c r="BE377"/>
  <c r="BE380"/>
  <c i="2" r="J2101"/>
  <c r="J73"/>
  <c i="3" r="BE114"/>
  <c r="BE129"/>
  <c r="BE149"/>
  <c r="BE187"/>
  <c r="BE196"/>
  <c r="BE232"/>
  <c r="BE247"/>
  <c r="BE299"/>
  <c r="BE310"/>
  <c r="J52"/>
  <c r="J55"/>
  <c r="BE95"/>
  <c r="BE100"/>
  <c r="BE120"/>
  <c r="BE161"/>
  <c r="BE269"/>
  <c r="BE280"/>
  <c r="BE306"/>
  <c r="BE321"/>
  <c r="BE323"/>
  <c r="BE383"/>
  <c r="BE90"/>
  <c r="BE155"/>
  <c r="BE201"/>
  <c r="BE212"/>
  <c r="BE262"/>
  <c r="BE301"/>
  <c r="BE333"/>
  <c r="BE342"/>
  <c r="BE353"/>
  <c r="BE369"/>
  <c r="BE387"/>
  <c i="2" r="J55"/>
  <c r="BE165"/>
  <c r="BE192"/>
  <c r="BE212"/>
  <c r="BE218"/>
  <c r="BE237"/>
  <c r="BE272"/>
  <c r="BE309"/>
  <c r="BE317"/>
  <c r="BE333"/>
  <c r="BE345"/>
  <c r="BE354"/>
  <c r="BE367"/>
  <c r="BE388"/>
  <c r="BE402"/>
  <c r="BE426"/>
  <c r="BE434"/>
  <c r="BE466"/>
  <c r="BE500"/>
  <c r="BE553"/>
  <c r="BE589"/>
  <c r="BE627"/>
  <c r="BE699"/>
  <c r="BE721"/>
  <c r="BE746"/>
  <c r="BE756"/>
  <c r="BE781"/>
  <c r="BE790"/>
  <c r="BE811"/>
  <c r="BE836"/>
  <c r="BE844"/>
  <c r="BE852"/>
  <c r="BE882"/>
  <c r="BE905"/>
  <c r="BE946"/>
  <c r="BE968"/>
  <c r="BE1001"/>
  <c r="BE1007"/>
  <c r="BE1079"/>
  <c r="BE1096"/>
  <c r="BE1128"/>
  <c r="BE1172"/>
  <c r="BE1211"/>
  <c r="BE1277"/>
  <c r="BE1285"/>
  <c r="BE1356"/>
  <c r="BE1362"/>
  <c r="BE1368"/>
  <c r="BE1377"/>
  <c r="BE1436"/>
  <c r="BE1445"/>
  <c r="BE1463"/>
  <c r="BE1511"/>
  <c r="BE1551"/>
  <c r="BE1591"/>
  <c r="BE1663"/>
  <c r="BE1683"/>
  <c r="BE1707"/>
  <c r="BE1788"/>
  <c r="BE1810"/>
  <c r="BE1929"/>
  <c r="BE1937"/>
  <c r="BE1965"/>
  <c r="BE1982"/>
  <c r="BE1998"/>
  <c r="BE2009"/>
  <c r="BE2039"/>
  <c r="BE2064"/>
  <c r="BE2083"/>
  <c r="BE2112"/>
  <c r="BE2130"/>
  <c r="BE2164"/>
  <c r="BE2173"/>
  <c r="BE2176"/>
  <c r="BE2202"/>
  <c r="BE2254"/>
  <c r="BE2260"/>
  <c r="BE2266"/>
  <c r="BE2283"/>
  <c r="BE2305"/>
  <c r="BE2395"/>
  <c r="BE2412"/>
  <c r="BE2416"/>
  <c r="BE2425"/>
  <c r="BE2442"/>
  <c r="BE2452"/>
  <c r="BE2465"/>
  <c r="BE2476"/>
  <c r="BE2483"/>
  <c r="BE2486"/>
  <c r="BE2502"/>
  <c r="BE2514"/>
  <c r="BE2538"/>
  <c r="BE2565"/>
  <c r="BE2608"/>
  <c r="BE2628"/>
  <c r="BE2641"/>
  <c r="BE2662"/>
  <c r="BE2696"/>
  <c r="BE2704"/>
  <c r="BE2740"/>
  <c r="BE2751"/>
  <c r="BE2762"/>
  <c r="BE2765"/>
  <c r="BE2769"/>
  <c r="BE2798"/>
  <c r="BE2815"/>
  <c r="BE2819"/>
  <c r="BE2825"/>
  <c r="BE2834"/>
  <c r="BE2841"/>
  <c r="BE2858"/>
  <c r="BE2860"/>
  <c r="BE2906"/>
  <c r="BE2931"/>
  <c r="BE2934"/>
  <c r="BE2937"/>
  <c r="BE2971"/>
  <c r="BE2985"/>
  <c r="BE3003"/>
  <c r="BE3106"/>
  <c r="BE3122"/>
  <c r="BE3134"/>
  <c r="BE3156"/>
  <c r="BE3159"/>
  <c r="BE3169"/>
  <c r="BE3180"/>
  <c r="BE3189"/>
  <c r="BE3201"/>
  <c r="BE3204"/>
  <c r="BE3218"/>
  <c r="BE3265"/>
  <c r="BE3299"/>
  <c r="BE3320"/>
  <c r="BE3412"/>
  <c r="BE3427"/>
  <c r="BE3435"/>
  <c r="BE3448"/>
  <c r="BE3461"/>
  <c r="BE3464"/>
  <c r="BE3467"/>
  <c r="BE3469"/>
  <c r="BE3472"/>
  <c r="BE3487"/>
  <c r="BE3489"/>
  <c r="BE3493"/>
  <c r="BE3496"/>
  <c r="BE3513"/>
  <c r="BE3515"/>
  <c r="BE3518"/>
  <c r="BE3522"/>
  <c r="BE3525"/>
  <c r="BE3529"/>
  <c r="BE3532"/>
  <c r="BE3569"/>
  <c r="BE3572"/>
  <c r="BE3575"/>
  <c r="BE3578"/>
  <c r="BE3593"/>
  <c r="BE3598"/>
  <c r="BE3600"/>
  <c r="BE3603"/>
  <c r="BE3608"/>
  <c r="BE3621"/>
  <c r="BE3628"/>
  <c r="BE3631"/>
  <c r="BE3634"/>
  <c r="BE3637"/>
  <c r="BE3656"/>
  <c r="BE3672"/>
  <c r="BE3682"/>
  <c r="BE3692"/>
  <c r="BE3695"/>
  <c r="BE3698"/>
  <c r="BE3701"/>
  <c r="BE3704"/>
  <c r="BE3707"/>
  <c r="BE3711"/>
  <c r="BE3714"/>
  <c r="E48"/>
  <c r="F55"/>
  <c r="BE117"/>
  <c r="BE130"/>
  <c r="BE173"/>
  <c r="BE177"/>
  <c r="BE215"/>
  <c r="BE254"/>
  <c r="BE260"/>
  <c r="BE276"/>
  <c r="BE284"/>
  <c r="BE301"/>
  <c r="BE330"/>
  <c r="BE383"/>
  <c r="BE393"/>
  <c r="BE451"/>
  <c r="BE496"/>
  <c r="BE542"/>
  <c r="BE546"/>
  <c r="BE642"/>
  <c r="BE665"/>
  <c r="BE738"/>
  <c r="BE769"/>
  <c r="BE798"/>
  <c r="BE827"/>
  <c r="BE858"/>
  <c r="BE927"/>
  <c r="BE933"/>
  <c r="BE977"/>
  <c r="BE1014"/>
  <c r="BE1073"/>
  <c r="BE1117"/>
  <c r="BE1139"/>
  <c r="BE1217"/>
  <c r="BE1223"/>
  <c r="BE1282"/>
  <c r="BE1292"/>
  <c r="BE1329"/>
  <c r="BE1398"/>
  <c r="BE1421"/>
  <c r="BE1447"/>
  <c r="BE1453"/>
  <c r="BE1455"/>
  <c r="BE1496"/>
  <c r="BE1575"/>
  <c r="BE1578"/>
  <c r="BE1600"/>
  <c r="BE1646"/>
  <c r="BE1677"/>
  <c r="BE1700"/>
  <c r="BE1710"/>
  <c r="BE1748"/>
  <c r="BE1754"/>
  <c r="BE1762"/>
  <c r="BE1781"/>
  <c r="BE1807"/>
  <c r="BE1833"/>
  <c r="BE1858"/>
  <c r="BE1875"/>
  <c r="BE1906"/>
  <c r="BE1991"/>
  <c r="BE2043"/>
  <c r="BE2058"/>
  <c r="BE2070"/>
  <c r="BE2081"/>
  <c r="BE2086"/>
  <c r="BE2089"/>
  <c r="BE2094"/>
  <c r="BE2133"/>
  <c r="BE2140"/>
  <c r="BE2153"/>
  <c r="BE2171"/>
  <c r="BE2182"/>
  <c r="BE2195"/>
  <c r="BE2204"/>
  <c r="BE2217"/>
  <c r="BE2224"/>
  <c r="BE2231"/>
  <c r="BE2238"/>
  <c r="BE2244"/>
  <c r="BE2257"/>
  <c r="BE2263"/>
  <c r="BE2275"/>
  <c r="BE2278"/>
  <c r="BE2343"/>
  <c r="BE2352"/>
  <c r="BE2366"/>
  <c r="BE2437"/>
  <c r="BE2447"/>
  <c r="BE2456"/>
  <c r="BE2469"/>
  <c r="BE2474"/>
  <c r="BE2480"/>
  <c r="BE2512"/>
  <c r="BE2521"/>
  <c r="BE2531"/>
  <c r="BE2534"/>
  <c r="BE2556"/>
  <c r="BE2560"/>
  <c r="BE2589"/>
  <c r="BE2605"/>
  <c r="BE2624"/>
  <c r="BE2683"/>
  <c r="BE2712"/>
  <c r="BE2732"/>
  <c r="BE2744"/>
  <c r="BE2759"/>
  <c r="BE2801"/>
  <c r="BE2804"/>
  <c r="BE2831"/>
  <c r="BE2836"/>
  <c r="BE2839"/>
  <c r="BE2876"/>
  <c r="BE2883"/>
  <c r="BE2894"/>
  <c r="BE2919"/>
  <c r="BE2925"/>
  <c r="BE2949"/>
  <c r="BE2976"/>
  <c r="BE3011"/>
  <c r="BE3017"/>
  <c r="BE3031"/>
  <c r="BE3177"/>
  <c r="BE3193"/>
  <c r="BE3198"/>
  <c r="BE3213"/>
  <c r="BE3223"/>
  <c r="BE3228"/>
  <c r="BE3252"/>
  <c r="BE3268"/>
  <c r="BE3281"/>
  <c r="BE3293"/>
  <c r="BE3402"/>
  <c r="BE3430"/>
  <c r="J52"/>
  <c r="BE153"/>
  <c r="BE181"/>
  <c r="BE209"/>
  <c r="BE225"/>
  <c r="BE228"/>
  <c r="BE263"/>
  <c r="BE294"/>
  <c r="BE408"/>
  <c r="BE507"/>
  <c r="BE529"/>
  <c r="BE579"/>
  <c r="BE599"/>
  <c r="BE646"/>
  <c r="BE742"/>
  <c r="BE866"/>
  <c r="BE895"/>
  <c r="BE902"/>
  <c r="BE918"/>
  <c r="BE921"/>
  <c r="BE987"/>
  <c r="BE1010"/>
  <c r="BE1106"/>
  <c r="BE1271"/>
  <c r="BE1326"/>
  <c r="BE1337"/>
  <c r="BE1379"/>
  <c r="BE1423"/>
  <c r="BE1438"/>
  <c r="BE1440"/>
  <c r="BE1458"/>
  <c r="BE1466"/>
  <c r="BE1470"/>
  <c r="BE1488"/>
  <c r="BE1532"/>
  <c r="BE1562"/>
  <c r="BE1565"/>
  <c r="BE1584"/>
  <c r="BE1632"/>
  <c r="BE1687"/>
  <c r="BE1691"/>
  <c r="BE1697"/>
  <c r="BE1703"/>
  <c r="BE1730"/>
  <c r="BE1743"/>
  <c r="BE1751"/>
  <c r="BE1766"/>
  <c r="BE1777"/>
  <c r="BE1796"/>
  <c r="BE1825"/>
  <c r="BE1843"/>
  <c r="BE1862"/>
  <c r="BE1884"/>
  <c r="BE1976"/>
  <c r="BE2067"/>
  <c r="BE2073"/>
  <c r="BE2077"/>
  <c r="BE2091"/>
  <c r="BE2098"/>
  <c r="BE2150"/>
  <c r="BE2160"/>
  <c r="BE2199"/>
  <c r="BE2206"/>
  <c r="BE2208"/>
  <c r="BE2222"/>
  <c r="BE2233"/>
  <c r="BE2247"/>
  <c r="BE2249"/>
  <c r="BE2251"/>
  <c r="BE2269"/>
  <c r="BE2297"/>
  <c r="BE2326"/>
  <c r="BE2364"/>
  <c r="BE2393"/>
  <c r="BE2397"/>
  <c r="BE2421"/>
  <c r="BE2423"/>
  <c r="BE2493"/>
  <c r="BE2505"/>
  <c r="BE2518"/>
  <c r="BE2553"/>
  <c r="BE2611"/>
  <c r="BE2653"/>
  <c r="BE2681"/>
  <c r="BE2708"/>
  <c r="BE2725"/>
  <c r="BE2787"/>
  <c r="BE2790"/>
  <c r="BE2811"/>
  <c r="BE2822"/>
  <c r="BE2828"/>
  <c r="BE2846"/>
  <c r="BE2851"/>
  <c r="BE2880"/>
  <c r="BE2899"/>
  <c r="BE2910"/>
  <c r="BE2913"/>
  <c r="BE2928"/>
  <c r="BE2940"/>
  <c r="BE2952"/>
  <c r="BE2957"/>
  <c r="BE2961"/>
  <c r="BE3022"/>
  <c r="BE3063"/>
  <c r="BE3079"/>
  <c r="BE3115"/>
  <c r="BE3128"/>
  <c r="BE3144"/>
  <c r="BE3186"/>
  <c r="BE3196"/>
  <c r="BE3243"/>
  <c r="BE3245"/>
  <c r="BE3254"/>
  <c r="BE3259"/>
  <c r="BE3262"/>
  <c r="BE3290"/>
  <c r="BE3318"/>
  <c r="BE3345"/>
  <c r="BE3357"/>
  <c r="BE3387"/>
  <c r="BE3410"/>
  <c r="BE3425"/>
  <c r="BE126"/>
  <c r="BE145"/>
  <c r="BE160"/>
  <c r="BE169"/>
  <c r="BE206"/>
  <c r="BE257"/>
  <c r="BE380"/>
  <c r="BE490"/>
  <c r="BE503"/>
  <c r="BE514"/>
  <c r="BE574"/>
  <c r="BE614"/>
  <c r="BE651"/>
  <c r="BE686"/>
  <c r="BE713"/>
  <c r="BE717"/>
  <c r="BE823"/>
  <c r="BE874"/>
  <c r="BE955"/>
  <c r="BE1004"/>
  <c r="BE1028"/>
  <c r="BE1048"/>
  <c r="BE1099"/>
  <c r="BE1154"/>
  <c r="BE1157"/>
  <c r="BE1176"/>
  <c r="BE1196"/>
  <c r="BE1214"/>
  <c r="BE1220"/>
  <c r="BE1323"/>
  <c r="BE1334"/>
  <c r="BE1365"/>
  <c r="BE1371"/>
  <c r="BE1392"/>
  <c r="BE1419"/>
  <c r="BE1481"/>
  <c r="BE1484"/>
  <c r="BE1492"/>
  <c r="BE1521"/>
  <c r="BE1527"/>
  <c r="BE1570"/>
  <c r="BE1581"/>
  <c r="BE1604"/>
  <c r="BE1608"/>
  <c r="BE1713"/>
  <c r="BE1716"/>
  <c r="BE1759"/>
  <c r="BE1792"/>
  <c r="BE1800"/>
  <c r="BE1814"/>
  <c r="BE1829"/>
  <c r="BE1838"/>
  <c r="BE1848"/>
  <c r="BE1867"/>
  <c r="BE1893"/>
  <c r="BE1902"/>
  <c r="BE1920"/>
  <c r="BE1947"/>
  <c r="BE1955"/>
  <c r="BE2019"/>
  <c r="BE2034"/>
  <c r="BE2102"/>
  <c r="BE2126"/>
  <c r="BE2143"/>
  <c r="BE2146"/>
  <c r="BE2156"/>
  <c r="BE2179"/>
  <c r="BE2186"/>
  <c r="BE2214"/>
  <c r="BE2272"/>
  <c r="BE2281"/>
  <c r="BE2285"/>
  <c r="BE2295"/>
  <c r="BE2299"/>
  <c r="BE2331"/>
  <c r="BE2373"/>
  <c r="BE2379"/>
  <c r="BE2427"/>
  <c r="BE2467"/>
  <c r="BE2471"/>
  <c r="BE2495"/>
  <c r="BE2498"/>
  <c r="BE2508"/>
  <c r="BE2525"/>
  <c r="BE2528"/>
  <c r="BE2544"/>
  <c r="BE2547"/>
  <c r="BE2570"/>
  <c r="BE2573"/>
  <c r="BE2576"/>
  <c r="BE2592"/>
  <c r="BE2671"/>
  <c r="BE2693"/>
  <c r="BE2700"/>
  <c r="BE2716"/>
  <c r="BE2728"/>
  <c r="BE2736"/>
  <c r="BE2747"/>
  <c r="BE2755"/>
  <c r="BE2772"/>
  <c r="BE2775"/>
  <c r="BE2780"/>
  <c r="BE2783"/>
  <c r="BE2785"/>
  <c r="BE2794"/>
  <c r="BE2807"/>
  <c r="BE2844"/>
  <c r="BE2853"/>
  <c r="BE2865"/>
  <c r="BE2870"/>
  <c r="BE2872"/>
  <c r="BE2887"/>
  <c r="BE2890"/>
  <c r="BE2903"/>
  <c r="BE2916"/>
  <c r="BE2922"/>
  <c r="BE2943"/>
  <c r="BE2946"/>
  <c r="BE2959"/>
  <c r="BE2994"/>
  <c r="BE3039"/>
  <c r="BE3110"/>
  <c r="BE3183"/>
  <c r="BE3207"/>
  <c r="BE3210"/>
  <c r="BE3230"/>
  <c r="BE3284"/>
  <c r="BE3287"/>
  <c r="BE3296"/>
  <c r="BE3333"/>
  <c r="BE3398"/>
  <c i="7" r="J30"/>
  <c i="2" r="F35"/>
  <c i="1" r="BB55"/>
  <c i="6" r="J33"/>
  <c i="1" r="AV59"/>
  <c i="8" r="F37"/>
  <c i="1" r="BD61"/>
  <c i="3" r="F36"/>
  <c i="1" r="BC56"/>
  <c i="2" r="F34"/>
  <c i="1" r="BA55"/>
  <c i="5" r="J34"/>
  <c i="1" r="AW58"/>
  <c i="7" r="J33"/>
  <c i="1" r="AV60"/>
  <c i="8" r="F34"/>
  <c i="1" r="BA61"/>
  <c i="3" r="F35"/>
  <c i="1" r="BB56"/>
  <c i="2" r="F37"/>
  <c i="1" r="BD55"/>
  <c i="3" r="F37"/>
  <c i="1" r="BD56"/>
  <c i="8" r="F35"/>
  <c i="1" r="BB61"/>
  <c i="8" r="F36"/>
  <c i="1" r="BC61"/>
  <c i="3" r="F34"/>
  <c i="1" r="BA56"/>
  <c i="4" r="F34"/>
  <c i="1" r="BA57"/>
  <c i="4" r="F33"/>
  <c i="1" r="AZ57"/>
  <c i="5" r="F33"/>
  <c i="1" r="AZ58"/>
  <c i="6" r="J34"/>
  <c i="1" r="AW59"/>
  <c i="7" r="J34"/>
  <c i="1" r="AW60"/>
  <c i="8" r="J34"/>
  <c i="1" r="AW61"/>
  <c i="2" r="F36"/>
  <c i="1" r="BC55"/>
  <c i="3" r="J34"/>
  <c i="1" r="AW56"/>
  <c i="6" r="J30"/>
  <c i="2" r="J34"/>
  <c i="1" r="AW55"/>
  <c i="2" l="1" r="R2100"/>
  <c i="8" r="R83"/>
  <c r="R82"/>
  <c i="2" r="P2100"/>
  <c r="P114"/>
  <c i="1" r="AU55"/>
  <c i="2" r="P115"/>
  <c i="8" r="T83"/>
  <c r="T82"/>
  <c i="2" r="T2100"/>
  <c i="3" r="R88"/>
  <c r="R87"/>
  <c i="2" r="BK2100"/>
  <c r="J2100"/>
  <c r="J72"/>
  <c i="8" r="P83"/>
  <c r="P82"/>
  <c i="1" r="AU61"/>
  <c i="3" r="P88"/>
  <c r="P87"/>
  <c i="1" r="AU56"/>
  <c i="2" r="R115"/>
  <c r="R114"/>
  <c r="T115"/>
  <c r="T114"/>
  <c i="3" r="T88"/>
  <c r="T87"/>
  <c i="1" r="AG59"/>
  <c i="2" r="BK115"/>
  <c r="J115"/>
  <c r="J60"/>
  <c i="5" r="BK82"/>
  <c r="J82"/>
  <c r="J60"/>
  <c i="8" r="BK83"/>
  <c r="J83"/>
  <c r="J60"/>
  <c i="3" r="BK88"/>
  <c r="J88"/>
  <c r="J60"/>
  <c i="4" r="BK82"/>
  <c r="J82"/>
  <c r="J60"/>
  <c i="1" r="AG60"/>
  <c i="7" r="J59"/>
  <c r="J82"/>
  <c r="J60"/>
  <c r="J39"/>
  <c i="6" r="J39"/>
  <c i="4" r="J33"/>
  <c i="1" r="AV57"/>
  <c r="AT57"/>
  <c i="8" r="J33"/>
  <c i="1" r="AV61"/>
  <c r="AT61"/>
  <c r="BA54"/>
  <c r="AW54"/>
  <c r="AK30"/>
  <c r="BB54"/>
  <c r="W31"/>
  <c i="2" r="F33"/>
  <c i="1" r="AZ55"/>
  <c i="7" r="F33"/>
  <c i="1" r="AZ60"/>
  <c r="BC54"/>
  <c r="AY54"/>
  <c i="5" r="J33"/>
  <c i="1" r="AV58"/>
  <c r="AT58"/>
  <c r="AT59"/>
  <c r="AN59"/>
  <c r="AT60"/>
  <c r="AN60"/>
  <c i="8" r="F33"/>
  <c i="1" r="AZ61"/>
  <c r="BD54"/>
  <c r="W33"/>
  <c i="2" r="J33"/>
  <c i="1" r="AV55"/>
  <c r="AT55"/>
  <c i="3" r="J33"/>
  <c i="1" r="AV56"/>
  <c r="AT56"/>
  <c i="6" r="F33"/>
  <c i="1" r="AZ59"/>
  <c i="3" r="F33"/>
  <c i="1" r="AZ56"/>
  <c i="5" l="1" r="BK81"/>
  <c r="J81"/>
  <c r="J59"/>
  <c i="3" r="BK87"/>
  <c r="J87"/>
  <c r="J59"/>
  <c i="2" r="BK114"/>
  <c r="J114"/>
  <c r="J59"/>
  <c i="4" r="BK81"/>
  <c r="J81"/>
  <c i="8" r="BK82"/>
  <c r="J82"/>
  <c i="1" r="AU54"/>
  <c r="AZ54"/>
  <c r="AV54"/>
  <c r="AK29"/>
  <c r="W30"/>
  <c i="8" r="J30"/>
  <c i="1" r="AG61"/>
  <c r="AX54"/>
  <c i="4" r="J30"/>
  <c i="1" r="AG57"/>
  <c r="W32"/>
  <c i="4" l="1" r="J39"/>
  <c i="8" r="J39"/>
  <c i="4" r="J59"/>
  <c i="8" r="J59"/>
  <c i="1" r="AN57"/>
  <c r="AN61"/>
  <c i="5" r="J30"/>
  <c i="1" r="AG58"/>
  <c r="AT54"/>
  <c r="W29"/>
  <c i="3" r="J30"/>
  <c i="1" r="AG56"/>
  <c i="2" r="J30"/>
  <c i="1" r="AG55"/>
  <c r="AN55"/>
  <c i="2" l="1" r="J39"/>
  <c i="3" r="J39"/>
  <c i="5" r="J39"/>
  <c i="1" r="AN56"/>
  <c r="AN58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<sst xmlns="http://schemas.openxmlformats.org/spreadsheetml/2006/main">
  <si>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</si>
  <si>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</si>
  <si>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</si>
  <si>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</si>
  <si>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</si>
  <si>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{10e60144-cdf5-441b-acbe-15fd2ec1065b}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</si>
  <si>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</si>
  <si>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</si>
  <si>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</si>
  <si>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</si>
  <si>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</si>
  <si>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</si>
  <si>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</si>
  <si>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</si>
  <si>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FORTIS-0251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</si>
  <si>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</si>
  <si>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</si>
  <si>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Přístavba a nástavba vnitrobloku VŠPJ, Tolstého 16, Jihlava</t>
  </si>
  <si>
    <t>KSO:</t>
  </si>
  <si>
    <t>801 35 14</t>
  </si>
  <si>
    <t>CC-CZ:</t>
  </si>
  <si>
    <t>12631</t>
  </si>
  <si>
    <t>Místo:</t>
  </si>
  <si>
    <t>Jihlava</t>
  </si>
  <si>
    <t>Datum:</t>
  </si>
  <si>
    <t>8. 1. 2025</t>
  </si>
  <si>
    <t>Zadavatel:</t>
  </si>
  <si>
    <t>IČ:</t>
  </si>
  <si>
    <t/>
  </si>
  <si>
    <t>Vysoká škola polytechnická, Tolstého 16, Jihlava</t>
  </si>
  <si>
    <t>DIČ:</t>
  </si>
  <si>
    <t>Účastník:</t>
  </si>
  <si>
    <t>Vyplň údaj</t>
  </si>
  <si>
    <t>Projektant:</t>
  </si>
  <si>
    <t>Fortis Jihlava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</si>
  <si>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</si>
  <si>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</si>
  <si>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</si>
  <si>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</si>
  <si>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</si>
  <si>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</si>
  <si>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</si>
  <si>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</si>
  <si>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</si>
  <si>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</si>
  <si>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</si>
  <si>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</si>
  <si>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</si>
  <si>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</si>
  <si>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</si>
  <si>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</si>
  <si>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</si>
  <si>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</si>
  <si>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</si>
  <si>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</si>
  <si>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</si>
  <si>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</si>
  <si>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</si>
  <si>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</si>
  <si>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</si>
  <si>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</si>
  <si>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</si>
  <si>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</si>
  <si>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</si>
  <si>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</si>
  <si>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</si>
  <si>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</si>
  <si>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</si>
  <si>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</si>
  <si>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</si>
  <si>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</si>
  <si>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</si>
  <si>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</si>
  <si>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</si>
  <si>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</si>
  <si>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</si>
  <si>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</si>
  <si>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</si>
  <si>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</si>
  <si>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FORTIS-02501</t>
  </si>
  <si>
    <t>D.1.1 a D.1.2 - arch. stavební řešení a stavebně konstrukční řešení</t>
  </si>
  <si>
    <t>STA</t>
  </si>
  <si>
    <t>1</t>
  </si>
  <si>
    <t>{566ed1e0-10a4-42aa-87f4-cc646fbdb335}</t>
  </si>
  <si>
    <t>2</t>
  </si>
  <si>
    <t>FORTIS-025021</t>
  </si>
  <si>
    <t>D.1.1 - zpevněné plochy</t>
  </si>
  <si>
    <t>{8086af83-bab3-42e7-8308-efe2db90b4d5}</t>
  </si>
  <si>
    <t>FORTIS-02503</t>
  </si>
  <si>
    <t>D.1.4.1 - zdravotně technické instalace</t>
  </si>
  <si>
    <t>{39a44fa4-b730-4829-821d-7c23319a39b2}</t>
  </si>
  <si>
    <t>FORTIS-02504</t>
  </si>
  <si>
    <t>D.1.4.2 - vytápění, chlazení a vzduchotechnika</t>
  </si>
  <si>
    <t>{48185ffd-3ec5-4f6a-843b-d5434cab9cc9}</t>
  </si>
  <si>
    <t>FORTIS-02505</t>
  </si>
  <si>
    <t>D.1.4.3 - silnoproudá elektrotechnika</t>
  </si>
  <si>
    <t>{49552bf7-a2fa-4c27-8887-5987a0f38823}</t>
  </si>
  <si>
    <t>FORTIS-02506</t>
  </si>
  <si>
    <t>D.1.4.4 - síťová fotovoltaická elektrárna</t>
  </si>
  <si>
    <t>{23eb3a4b-c13e-48a7-8633-33fe53d65244}</t>
  </si>
  <si>
    <t>FORTIS-02507</t>
  </si>
  <si>
    <t>vedlejší a ostatní náklady</t>
  </si>
  <si>
    <t>VON</t>
  </si>
  <si>
    <t>{496380e9-808c-4ede-812c-a87e96b2327f}</t>
  </si>
  <si>
    <t>bed1</t>
  </si>
  <si>
    <t>228,295</t>
  </si>
  <si>
    <t>bed2</t>
  </si>
  <si>
    <t>13,865</t>
  </si>
  <si>
    <t>KRYCÍ LIST SOUPISU PRACÍ</t>
  </si>
  <si>
    <t>bed21</t>
  </si>
  <si>
    <t>7,259</t>
  </si>
  <si>
    <t>bed22</t>
  </si>
  <si>
    <t>5,226</t>
  </si>
  <si>
    <t>bed3</t>
  </si>
  <si>
    <t>7,872</t>
  </si>
  <si>
    <t>bed41</t>
  </si>
  <si>
    <t>137,22</t>
  </si>
  <si>
    <t>Objekt:</t>
  </si>
  <si>
    <t>bed42</t>
  </si>
  <si>
    <t>53,513</t>
  </si>
  <si>
    <t>FORTIS-02501 - D.1.1 a D.1.2 - arch. stavební řešení a stavebně konstrukční řešení</t>
  </si>
  <si>
    <t>bed5</t>
  </si>
  <si>
    <t>313,488</t>
  </si>
  <si>
    <t>bed51</t>
  </si>
  <si>
    <t>281,215</t>
  </si>
  <si>
    <t>bed52</t>
  </si>
  <si>
    <t>38,975</t>
  </si>
  <si>
    <t>bom1</t>
  </si>
  <si>
    <t>124,27</t>
  </si>
  <si>
    <t>bom2</t>
  </si>
  <si>
    <t>116,645</t>
  </si>
  <si>
    <t>bom5</t>
  </si>
  <si>
    <t>784,306</t>
  </si>
  <si>
    <t>bst11</t>
  </si>
  <si>
    <t>624,233</t>
  </si>
  <si>
    <t>bst2</t>
  </si>
  <si>
    <t>478,699</t>
  </si>
  <si>
    <t>dl1</t>
  </si>
  <si>
    <t>38</t>
  </si>
  <si>
    <t>dl2</t>
  </si>
  <si>
    <t>15,3</t>
  </si>
  <si>
    <t>dl3</t>
  </si>
  <si>
    <t>93,8</t>
  </si>
  <si>
    <t>dl31</t>
  </si>
  <si>
    <t>52,1</t>
  </si>
  <si>
    <t>dl32</t>
  </si>
  <si>
    <t>27,7</t>
  </si>
  <si>
    <t>dv1</t>
  </si>
  <si>
    <t>27</t>
  </si>
  <si>
    <t>dv2</t>
  </si>
  <si>
    <t>19</t>
  </si>
  <si>
    <t>dv3</t>
  </si>
  <si>
    <t>dv5</t>
  </si>
  <si>
    <t>21,8</t>
  </si>
  <si>
    <t>izo1</t>
  </si>
  <si>
    <t>269,71</t>
  </si>
  <si>
    <t xml:space="preserve">- VŠECHNY POUŽITÉ MATERIÁLY MUSÍ ODPOVÍDAT PŘEDEPSANÝM TECHNICKÝM  SPECIFIKACÍM DLE PD   - U veškerých dodávek výrobků bude do ceny zahrnuta jejich montáž vč. dodávky potřebného kotvení, doplňkového materiálu, staveništní a mimostaveništní dopravy v případě, že tyto činosti nejsou oceněny v samostatných položkách jednotlivých částí soupisu prací. -  U vybraných výrobků je nutné do ceny díla zahrnout zpracování dodavatelské, případně dílenské dokumentace, dále výrobu prototypů, provádění barevného a materiálového vzorkování apod. - Položky jsou sestaveny za pomocí Cenové soustavy ÚRS nebo pomocí položek vlastních. Pro všechny položky platí, že do ceny je nutno zahrnout náklady spojené s koordinací, s pokyny vyplývajícími z RDP, zejména TZ. - Uchazeč o veřejnou zakázku je povinen při oceňování soutěžního SOUPISU PRACÍ provést kontrolu funkce aritmetických vzorců jednotlivých položkových soupisů ve vazbě na jednotlivé oddíly, rekapitulace a krycí listy. - Kde není výslovně uvedeno, bude pracovní postup a technologie provádění stanovena oprávněnou osobou zhotovitele. - Provedení detailů konstrukcí musí odpovídat technologiím výrobců. - Provední konstrukcí musí odpovídat požadavkům autora návrhu nebo doporučení specialisty technologie.  - Výkaz výměr je nutno číst společně s výkresy, tech. zprávou a specifikacemi. </t>
  </si>
  <si>
    <t>izo2</t>
  </si>
  <si>
    <t>178,986</t>
  </si>
  <si>
    <t>izo3</t>
  </si>
  <si>
    <t>166,67</t>
  </si>
  <si>
    <t>jáma1</t>
  </si>
  <si>
    <t>99,393</t>
  </si>
  <si>
    <t>jáma2</t>
  </si>
  <si>
    <t>149,09</t>
  </si>
  <si>
    <t>kzs1</t>
  </si>
  <si>
    <t>219,748</t>
  </si>
  <si>
    <t>kzs2</t>
  </si>
  <si>
    <t>125,57</t>
  </si>
  <si>
    <t>kzs3</t>
  </si>
  <si>
    <t>19,25</t>
  </si>
  <si>
    <t>leš1</t>
  </si>
  <si>
    <t>1101,065</t>
  </si>
  <si>
    <t>leš2</t>
  </si>
  <si>
    <t>3388,281</t>
  </si>
  <si>
    <t>leš31</t>
  </si>
  <si>
    <t>176,208</t>
  </si>
  <si>
    <t>leš5</t>
  </si>
  <si>
    <t>19,795</t>
  </si>
  <si>
    <t>leš6</t>
  </si>
  <si>
    <t>52,65</t>
  </si>
  <si>
    <t>mal1</t>
  </si>
  <si>
    <t>143,787</t>
  </si>
  <si>
    <t>mal11</t>
  </si>
  <si>
    <t>1639,962</t>
  </si>
  <si>
    <t>mal12</t>
  </si>
  <si>
    <t>160,93</t>
  </si>
  <si>
    <t>mal2</t>
  </si>
  <si>
    <t>235,688</t>
  </si>
  <si>
    <t>mal22</t>
  </si>
  <si>
    <t>295,831</t>
  </si>
  <si>
    <t>mal3</t>
  </si>
  <si>
    <t>3776,667</t>
  </si>
  <si>
    <t>REKAPITULACE ČLENĚNÍ SOUPISU PRACÍ</t>
  </si>
  <si>
    <t>mal4</t>
  </si>
  <si>
    <t>3474,753</t>
  </si>
  <si>
    <t>mal6</t>
  </si>
  <si>
    <t>maz11</t>
  </si>
  <si>
    <t>33,538</t>
  </si>
  <si>
    <t>maz12</t>
  </si>
  <si>
    <t>4,32</t>
  </si>
  <si>
    <t>maz5</t>
  </si>
  <si>
    <t>10,578</t>
  </si>
  <si>
    <t>maz51</t>
  </si>
  <si>
    <t>0,2</t>
  </si>
  <si>
    <t>maz6</t>
  </si>
  <si>
    <t>0,486</t>
  </si>
  <si>
    <t>nát1</t>
  </si>
  <si>
    <t>126,742</t>
  </si>
  <si>
    <t>nát3</t>
  </si>
  <si>
    <t>53,136</t>
  </si>
  <si>
    <t>obk3</t>
  </si>
  <si>
    <t>218,11</t>
  </si>
  <si>
    <t>obkl2</t>
  </si>
  <si>
    <t>274,85</t>
  </si>
  <si>
    <t>om12</t>
  </si>
  <si>
    <t>115,059</t>
  </si>
  <si>
    <t>Kód dílu - Popis</t>
  </si>
  <si>
    <t>Cena celkem [CZK]</t>
  </si>
  <si>
    <t>om2</t>
  </si>
  <si>
    <t>132,17</t>
  </si>
  <si>
    <t>om21</t>
  </si>
  <si>
    <t>18,65</t>
  </si>
  <si>
    <t>-1</t>
  </si>
  <si>
    <t>om22</t>
  </si>
  <si>
    <t>20,84</t>
  </si>
  <si>
    <t>HSV - Práce a dodávky HSV</t>
  </si>
  <si>
    <t>om23</t>
  </si>
  <si>
    <t>50,24</t>
  </si>
  <si>
    <t xml:space="preserve">    13 - Hloubené vykopávky</t>
  </si>
  <si>
    <t>om24</t>
  </si>
  <si>
    <t>42,44</t>
  </si>
  <si>
    <t xml:space="preserve">    2 - Zakládání</t>
  </si>
  <si>
    <t>om3</t>
  </si>
  <si>
    <t>158,167</t>
  </si>
  <si>
    <t xml:space="preserve">    3 - Svislé a kompletní konstrukce</t>
  </si>
  <si>
    <t>om4</t>
  </si>
  <si>
    <t>3303,078</t>
  </si>
  <si>
    <t xml:space="preserve">    4 - Vodorovné konstrukce</t>
  </si>
  <si>
    <t>om41</t>
  </si>
  <si>
    <t>562,844</t>
  </si>
  <si>
    <t xml:space="preserve">    6 - Úpravy povrchů, podlahy a osazování výplní</t>
  </si>
  <si>
    <t>om42</t>
  </si>
  <si>
    <t>145,78</t>
  </si>
  <si>
    <t xml:space="preserve">    8 - Vedení trubní dálková a přípojná</t>
  </si>
  <si>
    <t>om43</t>
  </si>
  <si>
    <t>215,26</t>
  </si>
  <si>
    <t xml:space="preserve">    94 - Lešení a stavební výtahy</t>
  </si>
  <si>
    <t>om44</t>
  </si>
  <si>
    <t>1364,689</t>
  </si>
  <si>
    <t xml:space="preserve">    96 - Bourání konstrukcí</t>
  </si>
  <si>
    <t>om45</t>
  </si>
  <si>
    <t>1014,505</t>
  </si>
  <si>
    <t xml:space="preserve">    95 - Různé dokončovací konstrukce a práce pozemních staveb</t>
  </si>
  <si>
    <t>om5</t>
  </si>
  <si>
    <t>44,52</t>
  </si>
  <si>
    <t xml:space="preserve">    997 - Doprava suti a vybouraných hmot</t>
  </si>
  <si>
    <t>om6</t>
  </si>
  <si>
    <t>297,953</t>
  </si>
  <si>
    <t xml:space="preserve">    998 - Přesun hmot</t>
  </si>
  <si>
    <t>om61</t>
  </si>
  <si>
    <t>46,805</t>
  </si>
  <si>
    <t>PSV - Práce a dodávky PSV</t>
  </si>
  <si>
    <t>om62</t>
  </si>
  <si>
    <t>13,18</t>
  </si>
  <si>
    <t xml:space="preserve">    711 - Izolace proti vodě, vlhkosti a plynům</t>
  </si>
  <si>
    <t>om63</t>
  </si>
  <si>
    <t xml:space="preserve">    712 - Povlakové krytiny</t>
  </si>
  <si>
    <t>om64</t>
  </si>
  <si>
    <t>136,263</t>
  </si>
  <si>
    <t xml:space="preserve">    713 - Izolace tepelné</t>
  </si>
  <si>
    <t>om65</t>
  </si>
  <si>
    <t>88,525</t>
  </si>
  <si>
    <t xml:space="preserve">    714 - Akustická a protiotřesová opatření</t>
  </si>
  <si>
    <t>om7</t>
  </si>
  <si>
    <t>3005,125</t>
  </si>
  <si>
    <t xml:space="preserve">    721 - Zdravotechnika - vnitřní kanalizace</t>
  </si>
  <si>
    <t>om71</t>
  </si>
  <si>
    <t>1600,45</t>
  </si>
  <si>
    <t xml:space="preserve">    741 - Elektroinstalace - silnoproud</t>
  </si>
  <si>
    <t>om73</t>
  </si>
  <si>
    <t>1199,285</t>
  </si>
  <si>
    <t xml:space="preserve">    751 - Vzduchotechnika</t>
  </si>
  <si>
    <t>om74</t>
  </si>
  <si>
    <t>1043,8</t>
  </si>
  <si>
    <t xml:space="preserve">    761 - Konstrukce prosvětlovací</t>
  </si>
  <si>
    <t>om8</t>
  </si>
  <si>
    <t>1241,45</t>
  </si>
  <si>
    <t xml:space="preserve">    762 - Konstrukce tesařské</t>
  </si>
  <si>
    <t>om81</t>
  </si>
  <si>
    <t>249,25</t>
  </si>
  <si>
    <t xml:space="preserve">    763 - Konstrukce suché výstavby</t>
  </si>
  <si>
    <t>om82</t>
  </si>
  <si>
    <t>34,5</t>
  </si>
  <si>
    <t xml:space="preserve">    764 - Konstrukce klempířské</t>
  </si>
  <si>
    <t>om83</t>
  </si>
  <si>
    <t>50,4</t>
  </si>
  <si>
    <t xml:space="preserve">    765 - Krytina skládaná</t>
  </si>
  <si>
    <t>om84</t>
  </si>
  <si>
    <t>452,6</t>
  </si>
  <si>
    <t xml:space="preserve">    766 - Konstrukce truhlářské</t>
  </si>
  <si>
    <t>om85</t>
  </si>
  <si>
    <t>454,7</t>
  </si>
  <si>
    <t xml:space="preserve">    767 - Konstrukce zámečnické</t>
  </si>
  <si>
    <t>om91</t>
  </si>
  <si>
    <t>794,566</t>
  </si>
  <si>
    <t xml:space="preserve">    771 - Podlahy z dlaždic</t>
  </si>
  <si>
    <t>om93</t>
  </si>
  <si>
    <t>1014,314</t>
  </si>
  <si>
    <t xml:space="preserve">    776 - Podlahy povlakové</t>
  </si>
  <si>
    <t>opl11</t>
  </si>
  <si>
    <t>35,4</t>
  </si>
  <si>
    <t xml:space="preserve">    781 - Dokončovací práce - obklady</t>
  </si>
  <si>
    <t>opl12</t>
  </si>
  <si>
    <t>24,86</t>
  </si>
  <si>
    <t xml:space="preserve">    782 - Dokončovací práce - obklady z kamene</t>
  </si>
  <si>
    <t>opl21</t>
  </si>
  <si>
    <t xml:space="preserve">    783 - Dokončovací práce - nátěry</t>
  </si>
  <si>
    <t>opl22</t>
  </si>
  <si>
    <t xml:space="preserve">    784 - Dokončovací práce - malby a tapety</t>
  </si>
  <si>
    <t>opl23</t>
  </si>
  <si>
    <t>20,25</t>
  </si>
  <si>
    <t xml:space="preserve">    787 - Dokončovací práce - zasklívání</t>
  </si>
  <si>
    <t>paž1</t>
  </si>
  <si>
    <t>347,639</t>
  </si>
  <si>
    <t>OST - Ostatní</t>
  </si>
  <si>
    <t>pod1</t>
  </si>
  <si>
    <t>1,15</t>
  </si>
  <si>
    <t>pvc1</t>
  </si>
  <si>
    <t>1114,27</t>
  </si>
  <si>
    <t>pvc11</t>
  </si>
  <si>
    <t>38,35</t>
  </si>
  <si>
    <t>pvc12</t>
  </si>
  <si>
    <t>178,8</t>
  </si>
  <si>
    <t>pvc14</t>
  </si>
  <si>
    <t>19,22</t>
  </si>
  <si>
    <t>pvc17</t>
  </si>
  <si>
    <t>27,765</t>
  </si>
  <si>
    <t>pvc18</t>
  </si>
  <si>
    <t>355,35</t>
  </si>
  <si>
    <t>SOUPIS PRACÍ</t>
  </si>
  <si>
    <t>pvc19</t>
  </si>
  <si>
    <t>427</t>
  </si>
  <si>
    <t>pvc2</t>
  </si>
  <si>
    <t>680,745</t>
  </si>
  <si>
    <t>pvc3</t>
  </si>
  <si>
    <t>112,725</t>
  </si>
  <si>
    <t>pvc51</t>
  </si>
  <si>
    <t>48</t>
  </si>
  <si>
    <t>pvc52</t>
  </si>
  <si>
    <t>33</t>
  </si>
  <si>
    <t>pvc53</t>
  </si>
  <si>
    <t>78</t>
  </si>
  <si>
    <t>pvc54</t>
  </si>
  <si>
    <t>66</t>
  </si>
  <si>
    <t>pvc55</t>
  </si>
  <si>
    <t>pvc61</t>
  </si>
  <si>
    <t>pvc62</t>
  </si>
  <si>
    <t>36</t>
  </si>
  <si>
    <t>pvc63</t>
  </si>
  <si>
    <t>pvc64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</si>
  <si>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</si>
  <si>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</si>
  <si>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</si>
  <si>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</si>
  <si>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</si>
  <si>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</si>
  <si>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</si>
  <si>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</si>
  <si>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</si>
  <si>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</si>
  <si>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</si>
  <si>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pvc65</t>
  </si>
  <si>
    <t>Náklady soupisu celkem</t>
  </si>
  <si>
    <t>pvc7</t>
  </si>
  <si>
    <t>246</t>
  </si>
  <si>
    <t>HSV</t>
  </si>
  <si>
    <t>Práce a dodávky HSV</t>
  </si>
  <si>
    <t>ROZPOCET</t>
  </si>
  <si>
    <t>pvc8</t>
  </si>
  <si>
    <t>127,444</t>
  </si>
  <si>
    <t>13</t>
  </si>
  <si>
    <t>Hloubené vykopávky</t>
  </si>
  <si>
    <t>rý1</t>
  </si>
  <si>
    <t>80</t>
  </si>
  <si>
    <t>K</t>
  </si>
  <si>
    <t>131153204</t>
  </si>
  <si>
    <t>Hloubení zapažených jam a zářezů strojně s urovnáním dna do předepsaného profilu a spádu v omezeném prostoru v hornině třídy těžitelnosti I skupiny 1 a 2 přes 100 m3</t>
  </si>
  <si>
    <t>m3</t>
  </si>
  <si>
    <t>CS ÚRS 2025 01</t>
  </si>
  <si>
    <t>4</t>
  </si>
  <si>
    <t>rý2</t>
  </si>
  <si>
    <t>30</t>
  </si>
  <si>
    <t>169333113</t>
  </si>
  <si>
    <t>Online PSC</t>
  </si>
  <si>
    <t>https://podminky.urs.cz/item/CS_URS_2025_01/131153204</t>
  </si>
  <si>
    <t>rý3</t>
  </si>
  <si>
    <t>VV</t>
  </si>
  <si>
    <t>"v.č. 6 - půdorys základů, TZ"</t>
  </si>
  <si>
    <t>rýha1</t>
  </si>
  <si>
    <t>2,321</t>
  </si>
  <si>
    <t>13,45*(8,79+11,42)*0,5*0,4</t>
  </si>
  <si>
    <t>rýha2</t>
  </si>
  <si>
    <t>3,482</t>
  </si>
  <si>
    <t>5,55*4,75*1,4*0,4+0,525*0,75*1,4*0,4</t>
  </si>
  <si>
    <t>rýha3</t>
  </si>
  <si>
    <t>3,634</t>
  </si>
  <si>
    <t>1,2*0,75*1,4*0,4+0,6*0,75*1,4*0,4</t>
  </si>
  <si>
    <t>rýha4</t>
  </si>
  <si>
    <t>5,451</t>
  </si>
  <si>
    <t>"v.č. 31 - vzduchotecnický kanál 1. PP, TZ"</t>
  </si>
  <si>
    <t>rýha5</t>
  </si>
  <si>
    <t>60,371</t>
  </si>
  <si>
    <t>(4*3,35+3,65*3,65)*2,74*0,4</t>
  </si>
  <si>
    <t>rýha6</t>
  </si>
  <si>
    <t>90,557</t>
  </si>
  <si>
    <t>Součet</t>
  </si>
  <si>
    <t>řez1</t>
  </si>
  <si>
    <t>1,663</t>
  </si>
  <si>
    <t>131253204</t>
  </si>
  <si>
    <t>Hloubení zapažených jam a zářezů strojně s urovnáním dna do předepsaného profilu a spádu v omezeném prostoru v hornině třídy těžitelnosti I skupiny 3 přes 100 m3</t>
  </si>
  <si>
    <t>řez2</t>
  </si>
  <si>
    <t>0,949</t>
  </si>
  <si>
    <t>-1782658172</t>
  </si>
  <si>
    <t>https://podminky.urs.cz/item/CS_URS_2025_01/131253204</t>
  </si>
  <si>
    <t>řez3</t>
  </si>
  <si>
    <t>2,612</t>
  </si>
  <si>
    <t>jáma1*0,5*3</t>
  </si>
  <si>
    <t>sdk12</t>
  </si>
  <si>
    <t>559,2</t>
  </si>
  <si>
    <t>sdk13</t>
  </si>
  <si>
    <t>255,704</t>
  </si>
  <si>
    <t>3</t>
  </si>
  <si>
    <t>132111401</t>
  </si>
  <si>
    <t>Hloubená vykopávka pod základy ručně s přehozením výkopku na vzdálenost 3 m nebo s naložením na dopravní prostředek v hornině třídy těžitelnosti I skupiny 1 a 2</t>
  </si>
  <si>
    <t>sdk2</t>
  </si>
  <si>
    <t>90,85</t>
  </si>
  <si>
    <t>162655126</t>
  </si>
  <si>
    <t>https://podminky.urs.cz/item/CS_URS_2025_01/132111401</t>
  </si>
  <si>
    <t>stř1</t>
  </si>
  <si>
    <t>613,87</t>
  </si>
  <si>
    <t>stř11</t>
  </si>
  <si>
    <t>488,3</t>
  </si>
  <si>
    <t>(2,25+11,45-2,35+0,35)*0,2*0,5*0,4</t>
  </si>
  <si>
    <t>stř12</t>
  </si>
  <si>
    <t>(1,175+3,435)*0,3*0,3*0,4</t>
  </si>
  <si>
    <t>stř2</t>
  </si>
  <si>
    <t>(26,41+0,45+2,3)*0,2*0,3*0,4</t>
  </si>
  <si>
    <t>stř4</t>
  </si>
  <si>
    <t>653,99</t>
  </si>
  <si>
    <t>(22,06+0,35*2)*2*0,2*0,3*0,4</t>
  </si>
  <si>
    <t>stř5</t>
  </si>
  <si>
    <t>40,12</t>
  </si>
  <si>
    <t>5,6*3*0,2*0,3*0,4</t>
  </si>
  <si>
    <t>stř6</t>
  </si>
  <si>
    <t>41,943</t>
  </si>
  <si>
    <t>(9,465+0,35+0,985+0,4+0,535+13,225)*0,2*0,3*0,4</t>
  </si>
  <si>
    <t>tes1</t>
  </si>
  <si>
    <t>60</t>
  </si>
  <si>
    <t>1,5*0,2*0,3*0,4</t>
  </si>
  <si>
    <t>tes2</t>
  </si>
  <si>
    <t>(5,6+2,1*2+0,45*2+0,35*2)*0,2*0,3*0,4</t>
  </si>
  <si>
    <t>ti22</t>
  </si>
  <si>
    <t>211,295</t>
  </si>
  <si>
    <t>(12+9+0,45*2)*0,3*0,3*0,4</t>
  </si>
  <si>
    <t>ti24</t>
  </si>
  <si>
    <t>36,75</t>
  </si>
  <si>
    <t>(8,1*2+0,45*4+9+19,025)*0,2*0,3*0,4</t>
  </si>
  <si>
    <t>ti25</t>
  </si>
  <si>
    <t>10,5</t>
  </si>
  <si>
    <t>4,94*0,3*0,3*0,4</t>
  </si>
  <si>
    <t>ti26</t>
  </si>
  <si>
    <t>10,125</t>
  </si>
  <si>
    <t>vyk3</t>
  </si>
  <si>
    <t>ti27</t>
  </si>
  <si>
    <t>20,625</t>
  </si>
  <si>
    <t>132112221</t>
  </si>
  <si>
    <t>Hloubení zapažených rýh šířky přes 800 do 2 000 mm ručně s urovnáním dna do předepsaného profilu a spádu v hornině třídy těžitelnosti I skupiny 1 a 2 soudržných</t>
  </si>
  <si>
    <t>ti4</t>
  </si>
  <si>
    <t>1004,055</t>
  </si>
  <si>
    <t>1555073120</t>
  </si>
  <si>
    <t>https://podminky.urs.cz/item/CS_URS_2025_01/132112221</t>
  </si>
  <si>
    <t>ti51</t>
  </si>
  <si>
    <t>11,85</t>
  </si>
  <si>
    <t>ti52</t>
  </si>
  <si>
    <t>10,707</t>
  </si>
  <si>
    <t>26,41*1,45*2,125*0,4+0,5*1,45*1,175*0,4</t>
  </si>
  <si>
    <t>ti61</t>
  </si>
  <si>
    <t>366,6</t>
  </si>
  <si>
    <t>(0,5+0,45+2,3+12+19,025-0,35)*1,45*0,75*0,4</t>
  </si>
  <si>
    <t>ti62</t>
  </si>
  <si>
    <t>610</t>
  </si>
  <si>
    <t>4,94*1,35*0,8*0,4+2,5*1,7*1,7*0,4+2*1,7*1,7*0,4</t>
  </si>
  <si>
    <t>ti71</t>
  </si>
  <si>
    <t>435,215</t>
  </si>
  <si>
    <t>0,3*1,45*3,505*0,4+2,835*1,45*2,905*0,4</t>
  </si>
  <si>
    <t>ti72</t>
  </si>
  <si>
    <t>ti9</t>
  </si>
  <si>
    <t>80,51</t>
  </si>
  <si>
    <t>5</t>
  </si>
  <si>
    <t>132153104</t>
  </si>
  <si>
    <t>Hloubení nezapažených rýh šířky do 800 mm strojně s urovnáním dna do předepsaného profilu a spádu v omezeném prostoru v hornině třídy těžitelnosti I skupiny 1 a 2 přes 100 m3</t>
  </si>
  <si>
    <t>tr1</t>
  </si>
  <si>
    <t>61</t>
  </si>
  <si>
    <t>425498295</t>
  </si>
  <si>
    <t>https://podminky.urs.cz/item/CS_URS_2025_01/132153104</t>
  </si>
  <si>
    <t>vlep1</t>
  </si>
  <si>
    <t>331,898</t>
  </si>
  <si>
    <t>vodor11</t>
  </si>
  <si>
    <t>408,739</t>
  </si>
  <si>
    <t>(11,45-0,6-3,35)*0,75*0,45*0,4+2,5*0,5*0,45*0,4</t>
  </si>
  <si>
    <t>vodor2</t>
  </si>
  <si>
    <t>217,307</t>
  </si>
  <si>
    <t>(2,5-1,05)*0,75*0,45*0,4+1,05*0,75*0,25*0,4</t>
  </si>
  <si>
    <t>vodor3</t>
  </si>
  <si>
    <t>161,767</t>
  </si>
  <si>
    <t>(1,175+1,6)*0,75*0,85*0,4+1,2*0,2*1,05*0,4</t>
  </si>
  <si>
    <t>vodor31</t>
  </si>
  <si>
    <t>570,506</t>
  </si>
  <si>
    <t>vyk1</t>
  </si>
  <si>
    <t>141,684</t>
  </si>
  <si>
    <t>6</t>
  </si>
  <si>
    <t>132155204</t>
  </si>
  <si>
    <t>Hloubení zapažených rýh šířky přes 800 do 2 000 mm strojně s urovnáním dna do předepsaného profilu a spádu v omezeném prostoru v hornině třídy těžitelnosti I skupiny 1 a 2 přes 100 m3</t>
  </si>
  <si>
    <t>5,809</t>
  </si>
  <si>
    <t>953345601</t>
  </si>
  <si>
    <t>https://podminky.urs.cz/item/CS_URS_2025_01/132155204</t>
  </si>
  <si>
    <t>vyk4</t>
  </si>
  <si>
    <t>8,714</t>
  </si>
  <si>
    <t>zás1</t>
  </si>
  <si>
    <t>2,25*1,9*2,125*0,4</t>
  </si>
  <si>
    <t>zás2</t>
  </si>
  <si>
    <t>61,1</t>
  </si>
  <si>
    <t>zd21</t>
  </si>
  <si>
    <t>7</t>
  </si>
  <si>
    <t>132211401</t>
  </si>
  <si>
    <t>Hloubená vykopávka pod základy ručně s přehozením výkopku na vzdálenost 3 m nebo s naložením na dopravní prostředek v hornině třídy těžitelnosti I skupiny 3</t>
  </si>
  <si>
    <t>775882891</t>
  </si>
  <si>
    <t>https://podminky.urs.cz/item/CS_URS_2025_01/132211401</t>
  </si>
  <si>
    <t>vyk3*0,5*3</t>
  </si>
  <si>
    <t>8</t>
  </si>
  <si>
    <t>132212221</t>
  </si>
  <si>
    <t>Hloubení zapažených rýh šířky přes 800 do 2 000 mm ručně s urovnáním dna do předepsaného profilu a spádu v hornině třídy těžitelnosti I skupiny 3 soudržných</t>
  </si>
  <si>
    <t>-578881297</t>
  </si>
  <si>
    <t>https://podminky.urs.cz/item/CS_URS_2025_01/132212221</t>
  </si>
  <si>
    <t>rýha5*0,5*3</t>
  </si>
  <si>
    <t>9</t>
  </si>
  <si>
    <t>132253104</t>
  </si>
  <si>
    <t>Hloubení nezapažených rýh šířky do 800 mm strojně s urovnáním dna do předepsaného profilu a spádu v omezeném prostoru v hornině třídy těžitelnosti I skupiny 3 přes 100 m3</t>
  </si>
  <si>
    <t>1069668316</t>
  </si>
  <si>
    <t>https://podminky.urs.cz/item/CS_URS_2025_01/132253104</t>
  </si>
  <si>
    <t>rýha1*0,5*3</t>
  </si>
  <si>
    <t>10</t>
  </si>
  <si>
    <t>132255204</t>
  </si>
  <si>
    <t>Hloubení zapažených rýh šířky přes 800 do 2 000 mm strojně s urovnáním dna do předepsaného profilu a spádu v omezeném prostoru v hornině třídy těžitelnosti I skupiny 3 přes 100 m3</t>
  </si>
  <si>
    <t>-2141724305</t>
  </si>
  <si>
    <t>https://podminky.urs.cz/item/CS_URS_2025_01/132255204</t>
  </si>
  <si>
    <t>rýha3*0,5*3</t>
  </si>
  <si>
    <t>11</t>
  </si>
  <si>
    <t>139711111</t>
  </si>
  <si>
    <t>Vykopávka v uzavřených prostorech ručně v hornině třídy těžitelnosti I skupiny 1 až 3</t>
  </si>
  <si>
    <t>-89764754</t>
  </si>
  <si>
    <t>https://podminky.urs.cz/item/CS_URS_2025_01/139711111</t>
  </si>
  <si>
    <t>(0,35+9,465+0,65*2+0,985+0,4+0,535+9,375)*1,45*0,7</t>
  </si>
  <si>
    <t>(9,465+0,985+9,375+0,35*2+0,6+2,1+0,45)*1,45*0,7</t>
  </si>
  <si>
    <t>5,6*2*1,45*0,7</t>
  </si>
  <si>
    <t>(2,1*2+0,35*4)*1,45*0,4</t>
  </si>
  <si>
    <t>(9+8,1*2+0,35*2+0,45*2)*1,45*0,7</t>
  </si>
  <si>
    <t>2,1*0,5*0,7</t>
  </si>
  <si>
    <t>(22,06*5,6+2,1*5,6+9,465*1,6+1,62*1,8+13,225*1,6)*0,3</t>
  </si>
  <si>
    <t>151101201</t>
  </si>
  <si>
    <t>Zřízení pažení stěn výkopu bez rozepření nebo vzepření příložné, hloubky do 4 m</t>
  </si>
  <si>
    <t>m2</t>
  </si>
  <si>
    <t>936796116</t>
  </si>
  <si>
    <t>https://podminky.urs.cz/item/CS_URS_2025_01/151101201</t>
  </si>
  <si>
    <t>5,25*(1,475+1,875)*0,5+5,25*2,175</t>
  </si>
  <si>
    <t>13,45*(1,475+2,175)*0,5+(5,55*2+4,75*2)*1,4</t>
  </si>
  <si>
    <t>(0,525*2+1,2*2+0,6*2)*1,4+(26,41+1,45*2)*2,125</t>
  </si>
  <si>
    <t>0,5*1,175*2</t>
  </si>
  <si>
    <t>(0,5+0,45+2,3+12+19,025-0,35)*0,75*2</t>
  </si>
  <si>
    <t>1,45*2*0,75+(4,94+1,35*2)*0,8</t>
  </si>
  <si>
    <t>(2,5+1,7*2+2+1,7*2)*1,7+(0,3+1,45*2)*3,505</t>
  </si>
  <si>
    <t>(2,835+1,45*2)*2,905</t>
  </si>
  <si>
    <t>(4*2+3,35*2+3,64*4)*2,74+(2,25*2+1,9*2)*2,125</t>
  </si>
  <si>
    <t>151101211</t>
  </si>
  <si>
    <t>Odstranění pažení stěn výkopu bez rozepření nebo vzepření s uložením pažin na vzdálenost do 3 m od okraje výkopu příložné, hloubky do 4 m</t>
  </si>
  <si>
    <t>1101822523</t>
  </si>
  <si>
    <t>https://podminky.urs.cz/item/CS_URS_2025_01/151101211</t>
  </si>
  <si>
    <t>14</t>
  </si>
  <si>
    <t>151101401</t>
  </si>
  <si>
    <t>Zřízení vzepření zapažených stěn výkopů s potřebným přepažováním při pažení příložném, hloubky do 4 m</t>
  </si>
  <si>
    <t>1741597242</t>
  </si>
  <si>
    <t>https://podminky.urs.cz/item/CS_URS_2025_01/151101401</t>
  </si>
  <si>
    <t>15</t>
  </si>
  <si>
    <t>151101411</t>
  </si>
  <si>
    <t>Odstranění vzepření stěn výkopů s uložením materiálu na vzdálenost do 3 m od kraje výkopu při pažení příložném, hloubky do 4 m</t>
  </si>
  <si>
    <t>-336990924</t>
  </si>
  <si>
    <t>https://podminky.urs.cz/item/CS_URS_2025_01/151101411</t>
  </si>
  <si>
    <t>16</t>
  </si>
  <si>
    <t>151401601</t>
  </si>
  <si>
    <t>Přepažování vzepření zapažených stěn výkopů při roubení příložném, hloubky do 4 m</t>
  </si>
  <si>
    <t>979807486</t>
  </si>
  <si>
    <t>https://podminky.urs.cz/item/CS_URS_2025_01/151401601</t>
  </si>
  <si>
    <t>17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</si>
  <si>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</si>
  <si>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</si>
  <si>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-906578471</t>
  </si>
  <si>
    <t>https://podminky.urs.cz/item/CS_URS_2025_01/162211311</t>
  </si>
  <si>
    <t>18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</si>
  <si>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</si>
  <si>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</si>
  <si>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320032710</t>
  </si>
  <si>
    <t>https://podminky.urs.cz/item/CS_URS_2025_01/162211319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</si>
  <si>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</si>
  <si>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</si>
  <si>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633904748</t>
  </si>
  <si>
    <t>https://podminky.urs.cz/item/CS_URS_2025_01/162351103</t>
  </si>
  <si>
    <t xml:space="preserve">"odvoz zeminy na meziskládku" </t>
  </si>
  <si>
    <t>Mezisoučet</t>
  </si>
  <si>
    <t>"dovoz zeminy k zásypům"</t>
  </si>
  <si>
    <t>20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</si>
  <si>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</si>
  <si>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</si>
  <si>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904311089</t>
  </si>
  <si>
    <t>https://podminky.urs.cz/item/CS_URS_2025_01/162751117</t>
  </si>
  <si>
    <t>-zás1</t>
  </si>
  <si>
    <t>-zás2</t>
  </si>
  <si>
    <t>167151101</t>
  </si>
  <si>
    <t>Nakládání, skládání a překládání neulehlého výkopku nebo sypaniny strojně nakládání, množství do 100 m3, z horniny třídy těžitelnosti I, skupiny 1 až 3</t>
  </si>
  <si>
    <t>-54091541</t>
  </si>
  <si>
    <t>https://podminky.urs.cz/item/CS_URS_2025_01/167151101</t>
  </si>
  <si>
    <t>22</t>
  </si>
  <si>
    <t>171201231</t>
  </si>
  <si>
    <t>Poplatek za uložení stavebního odpadu na recyklační skládce (skládkovné) zeminy a kamení zatříděného do Katalogu odpadů pod kódem 17 05 04</t>
  </si>
  <si>
    <t>t</t>
  </si>
  <si>
    <t>1503288145</t>
  </si>
  <si>
    <t>https://podminky.urs.cz/item/CS_URS_2025_01/171201231</t>
  </si>
  <si>
    <t>23</t>
  </si>
  <si>
    <t>171251201</t>
  </si>
  <si>
    <t>Uložení sypaniny na skládky nebo meziskládky bez hutnění s upravením uložené sypaniny do předepsaného tvaru</t>
  </si>
  <si>
    <t>-1844720233</t>
  </si>
  <si>
    <t>https://podminky.urs.cz/item/CS_URS_2025_01/171251201</t>
  </si>
  <si>
    <t>24</t>
  </si>
  <si>
    <t>174111102</t>
  </si>
  <si>
    <t>Zásyp sypaninou z jakékoliv horniny ručně s uložením výkopku ve vrstvách se zhutněním v uzavřených prostorách s urovnáním povrchu zásypu</t>
  </si>
  <si>
    <t>1513535843</t>
  </si>
  <si>
    <t>https://podminky.urs.cz/item/CS_URS_2025_01/174111102</t>
  </si>
  <si>
    <t>(0,35+9,465+0,65*2+0,985+0,4+0,535+9,375)*1*0,7</t>
  </si>
  <si>
    <t>(9,465+0,985+9,375+0,35*2+0,6+2,1+0,45)*1*0,7</t>
  </si>
  <si>
    <t>5,6*2*1*0,7</t>
  </si>
  <si>
    <t>(2,1*2+0,35*4)*1*0,4</t>
  </si>
  <si>
    <t>(9+8,1*2+0,35*2+0,45*2)*1*0,7</t>
  </si>
  <si>
    <t>25</t>
  </si>
  <si>
    <t>174151101</t>
  </si>
  <si>
    <t>Zásyp sypaninou z jakékoliv horniny strojně s uložením výkopku ve vrstvách se zhutněním jam, šachet, rýh nebo kolem objektů v těchto vykopávkách</t>
  </si>
  <si>
    <t>804161149</t>
  </si>
  <si>
    <t>https://podminky.urs.cz/item/CS_URS_2025_01/174151101</t>
  </si>
  <si>
    <t>paž1*1</t>
  </si>
  <si>
    <t>26</t>
  </si>
  <si>
    <t>181912112</t>
  </si>
  <si>
    <t>Úprava pláně vyrovnáním výškových rozdílů ručně v hornině třídy těžitelnosti I skupiny 3 se zhutněním</t>
  </si>
  <si>
    <t>1558734374</t>
  </si>
  <si>
    <t>https://podminky.urs.cz/item/CS_URS_2025_01/181912112</t>
  </si>
  <si>
    <t>2,5*3,1+2,5*3,75+3,35*2,55</t>
  </si>
  <si>
    <t>22,06*5,6+9,65*1,6+2*1,8+13,225*1,6+2,4*5,6+9*8,1</t>
  </si>
  <si>
    <t>10,2</t>
  </si>
  <si>
    <t>Zakládání</t>
  </si>
  <si>
    <t>271532212</t>
  </si>
  <si>
    <t>Podsyp pod základové konstrukce se zhutněním a urovnáním povrchu z kameniva hrubého, frakce 16 - 32 mm</t>
  </si>
  <si>
    <t>-372230391</t>
  </si>
  <si>
    <t>https://podminky.urs.cz/item/CS_URS_2025_01/271532212</t>
  </si>
  <si>
    <t>3,05*3,85*0,15</t>
  </si>
  <si>
    <t>(0,75*1,6+0,69*1,2+2,5*2,75+2,5*3,1)*0,15</t>
  </si>
  <si>
    <t>3,85*1,15*0,15+(1,65+0,1)*(1,65+0,2)*0,15</t>
  </si>
  <si>
    <t>28</t>
  </si>
  <si>
    <t>273313511</t>
  </si>
  <si>
    <t>Základy z betonu prostého desky z betonu kamenem neprokládaného tř. C 12/15</t>
  </si>
  <si>
    <t>1879994633</t>
  </si>
  <si>
    <t>https://podminky.urs.cz/item/CS_URS_2025_01/273313511</t>
  </si>
  <si>
    <t>3,05*3,85*0,1*1,035</t>
  </si>
  <si>
    <t>29</t>
  </si>
  <si>
    <t>273321311</t>
  </si>
  <si>
    <t>Základy z betonu železového (bez výztuže) desky z betonu bez zvláštních nároků na prostředí tř. C 16/20</t>
  </si>
  <si>
    <t>-1894883756</t>
  </si>
  <si>
    <t>https://podminky.urs.cz/item/CS_URS_2025_01/273321311</t>
  </si>
  <si>
    <t>(2,5+0,75+0,35)*(2,75+1)*0,15</t>
  </si>
  <si>
    <t>(2,5+0,75+0,3)*(3,1+0,5+0,75)*0,15</t>
  </si>
  <si>
    <t>1,2*0,69*0,15</t>
  </si>
  <si>
    <t>(0,75+0,19)*1,6*0,15</t>
  </si>
  <si>
    <t>273321511</t>
  </si>
  <si>
    <t>Základy z betonu železového (bez výztuže) desky z betonu bez zvláštních nároků na prostředí tř. C 25/30</t>
  </si>
  <si>
    <t>-742279535</t>
  </si>
  <si>
    <t>https://podminky.urs.cz/item/CS_URS_2025_01/273321511</t>
  </si>
  <si>
    <t>3,05*3,55*0,3</t>
  </si>
  <si>
    <t>3,85*(1,15+0,1)*0,25</t>
  </si>
  <si>
    <t>(1,65+0,1)*(1,65+0,1)*0,25</t>
  </si>
  <si>
    <t>31</t>
  </si>
  <si>
    <t>273351121</t>
  </si>
  <si>
    <t>Bednění základů desek zřízení</t>
  </si>
  <si>
    <t>-369219940</t>
  </si>
  <si>
    <t>https://podminky.urs.cz/item/CS_URS_2025_01/273351121</t>
  </si>
  <si>
    <t>(3,05+3,85)*2*0,1</t>
  </si>
  <si>
    <t>(3,05+3,55)*2*0,3+(11,445+3,35)*0,15</t>
  </si>
  <si>
    <t>(2,5+0,75+0,35)*2*0,15</t>
  </si>
  <si>
    <t>3,85*0,15*2+(1,65+0,1*2)*3*0,15</t>
  </si>
  <si>
    <t>3,85*0,25*2+(1,65+0,1)*0,25*3</t>
  </si>
  <si>
    <t>32</t>
  </si>
  <si>
    <t>273351122</t>
  </si>
  <si>
    <t>Bednění základů desek odstranění</t>
  </si>
  <si>
    <t>1927791182</t>
  </si>
  <si>
    <t>https://podminky.urs.cz/item/CS_URS_2025_01/273351122</t>
  </si>
  <si>
    <t>273362021</t>
  </si>
  <si>
    <t>Výztuž základů desek ze svařovaných sítí z drátů typu KARI</t>
  </si>
  <si>
    <t>1068289226</t>
  </si>
  <si>
    <t>https://podminky.urs.cz/item/CS_URS_2025_01/273362021</t>
  </si>
  <si>
    <t>3,05*3,55*2*7,99*1,3*0,001</t>
  </si>
  <si>
    <t>(2,5+0,75+0,35)*(2,75+1)*3,014*1,3*0,001</t>
  </si>
  <si>
    <t>(2,5+0,75+0,3)*(3,1+0,5+0,75)*3,014*1,3*0,001</t>
  </si>
  <si>
    <t>1,2*0,69*3,014*1,3*0,001</t>
  </si>
  <si>
    <t>(0,75+0,19)*1,6*3,014*1,3*0,001</t>
  </si>
  <si>
    <t>3,85*(1,15+0,1)*2*7,99*1,3*0,001</t>
  </si>
  <si>
    <t>(1,65+0,1)*(1,65+0,1)*2*7,99*1,3*0,001</t>
  </si>
  <si>
    <t>34</t>
  </si>
  <si>
    <t>274313711</t>
  </si>
  <si>
    <t>Základy z betonu prostého pasy betonu kamenem neprokládaného tř. C 20/25</t>
  </si>
  <si>
    <t>308409385</t>
  </si>
  <si>
    <t>https://podminky.urs.cz/item/CS_URS_2025_01/274313711</t>
  </si>
  <si>
    <t>(0,75+3,1+0,5+2,75+1,45)*0,75*0,6*1,035</t>
  </si>
  <si>
    <t>1,05*0,75*0,4*1,035+2,25*0,55*0,4*1,035</t>
  </si>
  <si>
    <t>0,4*0,75*1*1,035+1,2*0,175*1,4*1,035</t>
  </si>
  <si>
    <t>(1,175+1,6)*0,75*1*1,035</t>
  </si>
  <si>
    <t>2,1*0,5*0,7*1,035</t>
  </si>
  <si>
    <t>35</t>
  </si>
  <si>
    <t>274321411</t>
  </si>
  <si>
    <t>Základy z betonu železového (bez výztuže) pasy z betonu bez zvláštních nároků na prostředí tř. C 20/25</t>
  </si>
  <si>
    <t>1705473939</t>
  </si>
  <si>
    <t>https://podminky.urs.cz/item/CS_URS_2025_01/274321411</t>
  </si>
  <si>
    <t>(3,435+1,175+11,4+12+4,94)*0,7*0,35*1,035</t>
  </si>
  <si>
    <t>(0,35+26,41+2,3+19,025)*0,7*0,45*1,035</t>
  </si>
  <si>
    <t>(5,9*3+9)*0,7*0,35*1,035</t>
  </si>
  <si>
    <t>(0,35*2*2+22,06*2+2,1*2+0,35*2+0,45*2)*0,7*0,45*1,035</t>
  </si>
  <si>
    <t>(9,465+1,92+13,225+1,6+8,1*2+9*2+0,45*4)*0,7*0,45*1,035</t>
  </si>
  <si>
    <t>0,6*0,75*1,4*1,035</t>
  </si>
  <si>
    <t>(1,2+0,75)*0,525*1,4*1,035</t>
  </si>
  <si>
    <t>274351121</t>
  </si>
  <si>
    <t>Bednění základů pasů rovné zřízení</t>
  </si>
  <si>
    <t>1637596204</t>
  </si>
  <si>
    <t>https://podminky.urs.cz/item/CS_URS_2025_01/274351121</t>
  </si>
  <si>
    <t>(3,435+1,175+11,4+12+4,94)*(0,7+0,3)</t>
  </si>
  <si>
    <t>(0,35+26,41+2,3+19,025)*(0,7+0,3)</t>
  </si>
  <si>
    <t>(5,9*3+9)*(0,7+0,3)</t>
  </si>
  <si>
    <t>(0,35*2*2+22,06*2+2,1*2+0,35*2+0,45*2)*(0,7+0,3)</t>
  </si>
  <si>
    <t>(9,465+1,92+13,225+1,6+8,1*2+9*2+0,45*4)*(0,7+0,3)</t>
  </si>
  <si>
    <t>(0,6*2+1,2*2+0,75*2)*0,15</t>
  </si>
  <si>
    <t>(0,75+3,1+0,5+2,75+1,45)*2*0,15</t>
  </si>
  <si>
    <t>(1,05+2,25+0,4+1,2+1,175+1,6)*2*0,2</t>
  </si>
  <si>
    <t>2,1*2*0,15</t>
  </si>
  <si>
    <t>37</t>
  </si>
  <si>
    <t>274351122</t>
  </si>
  <si>
    <t>Bednění základů pasů rovné odstranění</t>
  </si>
  <si>
    <t>1729380793</t>
  </si>
  <si>
    <t>https://podminky.urs.cz/item/CS_URS_2025_01/274351122</t>
  </si>
  <si>
    <t>274353131</t>
  </si>
  <si>
    <t>Bednění kotevních otvorů a prostupů v základových konstrukcích v pasech včetně polohového zajištění a odbednění, popř. ztraceného bednění z pletiva apod. průřezu přes 0,05 do 0,10 m2, hl. do 1,00 m</t>
  </si>
  <si>
    <t>kus</t>
  </si>
  <si>
    <t>-1843521179</t>
  </si>
  <si>
    <t>https://podminky.urs.cz/item/CS_URS_2025_01/274353131</t>
  </si>
  <si>
    <t>"výpis prvků"</t>
  </si>
  <si>
    <t>"ZT-11, ZT-12"</t>
  </si>
  <si>
    <t>1+5*2</t>
  </si>
  <si>
    <t>39</t>
  </si>
  <si>
    <t>274353141</t>
  </si>
  <si>
    <t>Bednění kotevních otvorů a prostupů v základových konstrukcích v pasech včetně polohového zajištění a odbednění, popř. ztraceného bednění z pletiva apod. průřezu přes 0,10 do 0,17 m2, hl. do 1,00 m</t>
  </si>
  <si>
    <t>-1286043635</t>
  </si>
  <si>
    <t>https://podminky.urs.cz/item/CS_URS_2025_01/274353141</t>
  </si>
  <si>
    <t>"ZT-1"</t>
  </si>
  <si>
    <t>40</t>
  </si>
  <si>
    <t>274362021</t>
  </si>
  <si>
    <t>Výztuž základů pasů ze svařovaných sítí z drátů typu KARI</t>
  </si>
  <si>
    <t>1605358144</t>
  </si>
  <si>
    <t>https://podminky.urs.cz/item/CS_URS_2025_01/274362021</t>
  </si>
  <si>
    <t>(3,435+1,175+11,4+12+4,94)*0,4*1,999*1,3*0,001</t>
  </si>
  <si>
    <t>(0,35+26,41+2,3+19,025)*0,4*1,999*1,3*0,001</t>
  </si>
  <si>
    <t>(5,9*3+9)*0,4*1,999*1,3*0,001</t>
  </si>
  <si>
    <t>(0,35*2*2+22,06*2+2,1*2+0,35*2+0,45*2)*0,4*1,999*1,3*0,001</t>
  </si>
  <si>
    <t>(9,465+1,92+13,225+1,6+8,1*2+9*2+0,45*4)*0,4*1,999*1,3*0,001</t>
  </si>
  <si>
    <t>41</t>
  </si>
  <si>
    <t>279311115</t>
  </si>
  <si>
    <t>Postupné podbetonování základového zdiva jakékoliv tloušťky, bez výkopu, bez zapažení a bednění z betonu prostého bez zvláštních nároků na prostředí tř. C 20/25</t>
  </si>
  <si>
    <t>337677288</t>
  </si>
  <si>
    <t>https://podminky.urs.cz/item/CS_URS_2025_01/279311115</t>
  </si>
  <si>
    <t>Svislé a kompletní konstrukce</t>
  </si>
  <si>
    <t>42</t>
  </si>
  <si>
    <t>311236301</t>
  </si>
  <si>
    <t>Zdivo jednovrstvé zvukově izolační z cihel děrovaných z broušených cihel na tenkovrstvou maltu, pevnost cihel do P15, tl. zdiva 190 mm</t>
  </si>
  <si>
    <t>1064946765</t>
  </si>
  <si>
    <t>https://podminky.urs.cz/item/CS_URS_2025_01/311236301</t>
  </si>
  <si>
    <t>"v.č. 1 - půdorys 1.PP, TZ"</t>
  </si>
  <si>
    <t>(2,45+1,65+0,2)*2,95</t>
  </si>
  <si>
    <t>-1,2*2,25</t>
  </si>
  <si>
    <t>"v.č. 2 - půdorys 1.NP, TZ"</t>
  </si>
  <si>
    <t>(2,45+1,65+0,2)*4,235</t>
  </si>
  <si>
    <t>"v.č. 3 - půdorys 2.NP, TZ"</t>
  </si>
  <si>
    <t>(2,45+1,65+0,2)*4,2</t>
  </si>
  <si>
    <t>"v.č. 4 - půdorys 3.NP, TZ"</t>
  </si>
  <si>
    <t>(1,65+0,2+2,45+6,75+13,7-0,45*2)*3,75</t>
  </si>
  <si>
    <t>-0,8*2*5</t>
  </si>
  <si>
    <t>"v.č. 5 - půdorys 4.NP, TZ"</t>
  </si>
  <si>
    <t>(6,75*2+10,25+2,25+1,65+0,2+2,5)*3,75</t>
  </si>
  <si>
    <t>-0,8*2-1,2*2,25</t>
  </si>
  <si>
    <t>43</t>
  </si>
  <si>
    <t>311236321</t>
  </si>
  <si>
    <t>Zdivo jednovrstvé zvukově izolační z cihel děrovaných z broušených cihel na tenkovrstvou maltu, pevnost cihel do P15, tl. zdiva 250 mm</t>
  </si>
  <si>
    <t>86736342</t>
  </si>
  <si>
    <t>https://podminky.urs.cz/item/CS_URS_2025_01/311236321</t>
  </si>
  <si>
    <t>(1,8+0,15+10,25)*3,75</t>
  </si>
  <si>
    <t>-0,9*2*2</t>
  </si>
  <si>
    <t>2*3,75</t>
  </si>
  <si>
    <t>44</t>
  </si>
  <si>
    <t>311236331</t>
  </si>
  <si>
    <t>Zdivo jednovrstvé zvukově izolační z cihel děrovaných z broušených cihel na tenkovrstvou maltu, pevnost cihel do P15, tl. zdiva 300 mm</t>
  </si>
  <si>
    <t>-1441073069</t>
  </si>
  <si>
    <t>https://podminky.urs.cz/item/CS_URS_2025_01/311236331</t>
  </si>
  <si>
    <t>(1,65+0,3+2,45)*1,5</t>
  </si>
  <si>
    <t>(12,1+0,2+4,71+0,15*3+1,8+1,35+0,3+6,75+0,3+2,5)*3,75</t>
  </si>
  <si>
    <t>(0,325+4,85+6,75)*3,75</t>
  </si>
  <si>
    <t>(9,4*2+0,2*3+2,56+1,2+0,45+6,75*2+0,2+2,5+0,45+5,175)*3,75</t>
  </si>
  <si>
    <t>-0,9*2*5-0,8*2</t>
  </si>
  <si>
    <t>"v.č. 7 - půdorys střechy, TZ"</t>
  </si>
  <si>
    <t>(11,5+1,9+2,7+27,66+11+2,8+18,225+13,7+5,375)*1,75</t>
  </si>
  <si>
    <t>(0,45+23,71+2,6+3,95)*1,75</t>
  </si>
  <si>
    <t>45</t>
  </si>
  <si>
    <t>311237111</t>
  </si>
  <si>
    <t>Zdivo jednovrstvé tepelně izolační z cihel děrovaných broušených na tenkovrstvou maltu, součinitel prostupu tepla U přes 0,26 do 0,30 W/m2K, tl. zdiva 300 mm</t>
  </si>
  <si>
    <t>-1358856451</t>
  </si>
  <si>
    <t>https://podminky.urs.cz/item/CS_URS_2025_01/311237111</t>
  </si>
  <si>
    <t>1,45*2,95</t>
  </si>
  <si>
    <t>1,45*4,235</t>
  </si>
  <si>
    <t>1,45*4,2</t>
  </si>
  <si>
    <t>1,95*3,75+2*3,75</t>
  </si>
  <si>
    <t>-1*3</t>
  </si>
  <si>
    <t>(1,95+1,9)*3,75</t>
  </si>
  <si>
    <t>46</t>
  </si>
  <si>
    <t>311237141</t>
  </si>
  <si>
    <t>Zdivo jednovrstvé tepelně izolační z cihel děrovaných broušených na tenkovrstvou maltu, součinitel prostupu tepla U přes 0,18 do 0,22 W/m2K, tl. zdiva 440 mm</t>
  </si>
  <si>
    <t>-49891838</t>
  </si>
  <si>
    <t>https://podminky.urs.cz/item/CS_URS_2025_01/311237141</t>
  </si>
  <si>
    <t>(11,15+3,5*2+2,6+0,8)*2,95</t>
  </si>
  <si>
    <t>(2,4+2,45+0,3)*1,3</t>
  </si>
  <si>
    <t>-1,65*2,25-0,4*1,25</t>
  </si>
  <si>
    <t>3*2,95-1,6*2</t>
  </si>
  <si>
    <t>(2,6+3,5+11,15+3,5+0,8)*4,235</t>
  </si>
  <si>
    <t>-1*3*2-1,2*2,25-0,4*1,25</t>
  </si>
  <si>
    <t>3*4,235-1*3</t>
  </si>
  <si>
    <t>(11,15+3,5*2+2,6+0,8)*4,2</t>
  </si>
  <si>
    <t>-1*3*2-0,4*1,25</t>
  </si>
  <si>
    <t>3*4,2-1*3</t>
  </si>
  <si>
    <t>(11,15+3,95*2+2,95+27,66+11+0,45+6,75+0,3)*3,75</t>
  </si>
  <si>
    <t>(2,5+0,45+23,71+5,375+0,45+13,7+18,225)*3,75</t>
  </si>
  <si>
    <t>-1*3*30-0,4*1,25</t>
  </si>
  <si>
    <t>(11,15+3,95*2+11,15+1,45+27,66+11+18,225+13,70)*3,75</t>
  </si>
  <si>
    <t>(3,375+0,45+23,71)*3,75</t>
  </si>
  <si>
    <t>-1*3*33-1,6*2</t>
  </si>
  <si>
    <t>47</t>
  </si>
  <si>
    <t>311271129</t>
  </si>
  <si>
    <t>Zdivo z cihel betonových s plně promaltovanými styčnými sparami, rozměr 290x140x65 mm, na cementovou maltu M15</t>
  </si>
  <si>
    <t>951758075</t>
  </si>
  <si>
    <t>https://podminky.urs.cz/item/CS_URS_2025_01/311271129</t>
  </si>
  <si>
    <t>(1,65*2+1,05*2)*2*0,3</t>
  </si>
  <si>
    <t>-0,8*0,8*0,3</t>
  </si>
  <si>
    <t>317121101</t>
  </si>
  <si>
    <t>Montáž prefabrikovaných překladů délky do 1500 mm</t>
  </si>
  <si>
    <t>-904964535</t>
  </si>
  <si>
    <t>https://podminky.urs.cz/item/CS_URS_2025_01/317121101</t>
  </si>
  <si>
    <t>49</t>
  </si>
  <si>
    <t>M</t>
  </si>
  <si>
    <t>59321R0510</t>
  </si>
  <si>
    <t xml:space="preserve">překlad železobetonový RZP  1190x140x215mm</t>
  </si>
  <si>
    <t>1901348044</t>
  </si>
  <si>
    <t>50</t>
  </si>
  <si>
    <t>317168022</t>
  </si>
  <si>
    <t>Překlady keramické ploché osazené do maltového lože, výšky překladu 71 mm šířky 145 mm, délky 1250 mm</t>
  </si>
  <si>
    <t>849453278</t>
  </si>
  <si>
    <t>https://podminky.urs.cz/item/CS_URS_2025_01/317168022</t>
  </si>
  <si>
    <t>51</t>
  </si>
  <si>
    <t>317168051</t>
  </si>
  <si>
    <t>Překlady keramické vysoké osazené do maltového lože, šířky překladu 70 mm výšky 238 mm, délky 1000 mm</t>
  </si>
  <si>
    <t>24634958</t>
  </si>
  <si>
    <t>https://podminky.urs.cz/item/CS_URS_2025_01/317168051</t>
  </si>
  <si>
    <t>"v.č. 404 -skladba stropu 3.NP, TZ"</t>
  </si>
  <si>
    <t>"v.č. 405 -skladba stropu 4.NP, TZ"</t>
  </si>
  <si>
    <t>52</t>
  </si>
  <si>
    <t>317168052</t>
  </si>
  <si>
    <t>Překlady keramické vysoké osazené do maltového lože, šířky překladu 70 mm výšky 238 mm, délky 1250 mm</t>
  </si>
  <si>
    <t>636700545</t>
  </si>
  <si>
    <t>https://podminky.urs.cz/item/CS_URS_2025_01/317168052</t>
  </si>
  <si>
    <t>"v.č. 401 -skladba stropu 1.PP, TZ"</t>
  </si>
  <si>
    <t>"v.č. 402 -skladba stropu 1.NP, TZ"</t>
  </si>
  <si>
    <t>"v.č. 403 -skladba stropu 2.NP, TZ"</t>
  </si>
  <si>
    <t>170</t>
  </si>
  <si>
    <t>179</t>
  </si>
  <si>
    <t>53</t>
  </si>
  <si>
    <t>317168053</t>
  </si>
  <si>
    <t>Překlady keramické vysoké osazené do maltového lože, šířky překladu 70 mm výšky 238 mm, délky 1500 mm</t>
  </si>
  <si>
    <t>1273343562</t>
  </si>
  <si>
    <t>https://podminky.urs.cz/item/CS_URS_2025_01/317168053</t>
  </si>
  <si>
    <t>7+5</t>
  </si>
  <si>
    <t>2+5</t>
  </si>
  <si>
    <t>54</t>
  </si>
  <si>
    <t>317168055</t>
  </si>
  <si>
    <t>Překlady keramické vysoké osazené do maltového lože, šířky překladu 70 mm výšky 238 mm, délky 2000 mm</t>
  </si>
  <si>
    <t>-6221578</t>
  </si>
  <si>
    <t>https://podminky.urs.cz/item/CS_URS_2025_01/317168055</t>
  </si>
  <si>
    <t>55</t>
  </si>
  <si>
    <t>317168056</t>
  </si>
  <si>
    <t>Překlady keramické vysoké osazené do maltového lože, šířky překladu 70 mm výšky 238 mm, délky 2250 mm</t>
  </si>
  <si>
    <t>1668292111</t>
  </si>
  <si>
    <t>https://podminky.urs.cz/item/CS_URS_2025_01/317168056</t>
  </si>
  <si>
    <t>56</t>
  </si>
  <si>
    <t>317234410</t>
  </si>
  <si>
    <t>Vyzdívka mezi nosníky cihlami pálenými na maltu cementovou</t>
  </si>
  <si>
    <t>141070547</t>
  </si>
  <si>
    <t>https://podminky.urs.cz/item/CS_URS_2025_01/317234410</t>
  </si>
  <si>
    <t>"Z-5"</t>
  </si>
  <si>
    <t>0,7*0,45*0,1*2*4</t>
  </si>
  <si>
    <t>1,2*0,5*0,1*2*2+1,5*0,5*0,1*2+2,15*0,5*0,1*2</t>
  </si>
  <si>
    <t>1,3*0,5*0,1*2+1,4*0,5*0,1*2+1,5*0,5*0,1*2*2</t>
  </si>
  <si>
    <t>1,6*0,5*0,1*2*4+2,15*0,5*0,1*2+2,15*0,75*0,1*2</t>
  </si>
  <si>
    <t>2,2*0,5*0,1*2</t>
  </si>
  <si>
    <t>2,15*0,5*0,1*2</t>
  </si>
  <si>
    <t>(2,55+3,3)*0,5*0,1*1</t>
  </si>
  <si>
    <t>3,5*0,3*0,1*2+2,55*0,325*2</t>
  </si>
  <si>
    <t>2,75*0,3*0,1*2+2,9*0,45*2</t>
  </si>
  <si>
    <t>2,55*0,5*0,1*2+3,3*0,3*0,1*2</t>
  </si>
  <si>
    <t>57</t>
  </si>
  <si>
    <t>317941121</t>
  </si>
  <si>
    <t>Osazování ocelových válcovaných nosníků na zdivu I nebo IE nebo U nebo UE nebo L do č. 12 nebo výšky do 120 mm</t>
  </si>
  <si>
    <t>13259122</t>
  </si>
  <si>
    <t>https://podminky.urs.cz/item/CS_URS_2025_01/317941121</t>
  </si>
  <si>
    <t>0,7*11,15*3*4*0,001</t>
  </si>
  <si>
    <t>58</t>
  </si>
  <si>
    <t>317941123</t>
  </si>
  <si>
    <t>Osazování ocelových válcovaných nosníků na zdivu I nebo IE nebo U nebo UE nebo L č. 14 až 22 nebo výšky do 220 mm</t>
  </si>
  <si>
    <t>301434523</t>
  </si>
  <si>
    <t>https://podminky.urs.cz/item/CS_URS_2025_01/317941123</t>
  </si>
  <si>
    <t>2,55*3*14,4*0,001</t>
  </si>
  <si>
    <t>(2,9*3+3,3*3)*17,9*0,001</t>
  </si>
  <si>
    <t>(2,75*2+2,9*2)*21,9*0,001</t>
  </si>
  <si>
    <t>3,3*3*17,9*0,001</t>
  </si>
  <si>
    <t>59</t>
  </si>
  <si>
    <t>317944321</t>
  </si>
  <si>
    <t>Válcované nosníky dodatečně osazované do připravených otvorů bez zazdění hlav do č. 12</t>
  </si>
  <si>
    <t>1356612394</t>
  </si>
  <si>
    <t>https://podminky.urs.cz/item/CS_URS_2025_01/317944321</t>
  </si>
  <si>
    <t>"Z-6"</t>
  </si>
  <si>
    <t>1,2*6*11,15*1,1*0,001</t>
  </si>
  <si>
    <t>"Z-7"</t>
  </si>
  <si>
    <t>1,5*3*11,15*1,1*0,001</t>
  </si>
  <si>
    <t>(1,3*3+1,4*3+1,5*6+1,6*12)*11,15*1,1*0,001</t>
  </si>
  <si>
    <t>317944323</t>
  </si>
  <si>
    <t>Válcované nosníky dodatečně osazované do připravených otvorů bez zazdění hlav č. 14 až 22</t>
  </si>
  <si>
    <t>588644141</t>
  </si>
  <si>
    <t>https://podminky.urs.cz/item/CS_URS_2025_01/317944323</t>
  </si>
  <si>
    <t>"Z8"</t>
  </si>
  <si>
    <t>2,15*3*14,4*1,1*0,001</t>
  </si>
  <si>
    <t>"Z9"</t>
  </si>
  <si>
    <t>2,9*4*17,9*1,1*0,001</t>
  </si>
  <si>
    <t>(2,15*7+2,2*3)*14,4*1,1*0,001</t>
  </si>
  <si>
    <t>(2,15*3*2+2,55*2)*14,4*1,1*0,001</t>
  </si>
  <si>
    <t>3,3*3*17,9*1,1*0,001</t>
  </si>
  <si>
    <t>317998112</t>
  </si>
  <si>
    <t>Izolace tepelná mezi překlady z pěnového polystyrenu výšky 24 cm, tloušťky přes 50 do 70 mm</t>
  </si>
  <si>
    <t>m</t>
  </si>
  <si>
    <t>-1761016092</t>
  </si>
  <si>
    <t>https://podminky.urs.cz/item/CS_URS_2025_01/317998112</t>
  </si>
  <si>
    <t>1,5</t>
  </si>
  <si>
    <t>62</t>
  </si>
  <si>
    <t>317998114</t>
  </si>
  <si>
    <t>Izolace tepelná mezi překlady z pěnového polystyrenu výšky 24 cm, tloušťky 90 mm</t>
  </si>
  <si>
    <t>-1474774281</t>
  </si>
  <si>
    <t>https://podminky.urs.cz/item/CS_URS_2025_01/317998114</t>
  </si>
  <si>
    <t>1,25</t>
  </si>
  <si>
    <t>1,25+2</t>
  </si>
  <si>
    <t>1,25*2+1,5*2</t>
  </si>
  <si>
    <t>1,25*3</t>
  </si>
  <si>
    <t>1,25*31</t>
  </si>
  <si>
    <t>1,25*34</t>
  </si>
  <si>
    <t>63</t>
  </si>
  <si>
    <t>340239212</t>
  </si>
  <si>
    <t>Zazdívka otvorů v příčkách nebo stěnách cihlami pálenými plnými plochy přes 1 m2 do 4 m2, tloušťky přes 100 mm</t>
  </si>
  <si>
    <t>1493219085</t>
  </si>
  <si>
    <t>https://podminky.urs.cz/item/CS_URS_2025_01/340239212</t>
  </si>
  <si>
    <t>0,8*2</t>
  </si>
  <si>
    <t>64</t>
  </si>
  <si>
    <t>342242R0225</t>
  </si>
  <si>
    <t>Příčky nebo přizdívky jednoduché z příčkovek betonových na cementovou maltu betonových, tloušťky 150 mm</t>
  </si>
  <si>
    <t>-1658007739</t>
  </si>
  <si>
    <t>3,85*1,05*2</t>
  </si>
  <si>
    <t>1,35*1,8*2</t>
  </si>
  <si>
    <t>65</t>
  </si>
  <si>
    <t>342244101</t>
  </si>
  <si>
    <t>Příčky jednoduché z cihel děrovaných klasických spojených na pero a drážku na maltu M5, pevnost cihel do P15, tl. příčky 80 mm</t>
  </si>
  <si>
    <t>1178194984</t>
  </si>
  <si>
    <t>https://podminky.urs.cz/item/CS_URS_2025_01/342244101</t>
  </si>
  <si>
    <t>(0,3+0,2)*2,65</t>
  </si>
  <si>
    <t>1,85*2,3*2</t>
  </si>
  <si>
    <t>(0,3+0,2)*4,235</t>
  </si>
  <si>
    <t>(0,3+0,2)*4,2</t>
  </si>
  <si>
    <t>(0,3+0,2)*3,75</t>
  </si>
  <si>
    <t>342244121</t>
  </si>
  <si>
    <t>Příčky jednoduché z cihel děrovaných klasických spojených na pero a drážku na maltu M5, pevnost cihel do P15, tl. příčky 140 mm</t>
  </si>
  <si>
    <t>-561180409</t>
  </si>
  <si>
    <t>https://podminky.urs.cz/item/CS_URS_2025_01/342244121</t>
  </si>
  <si>
    <t>(6,6*2+1,925+0,15*2+3+3,5+1,85+2,1)*2,65</t>
  </si>
  <si>
    <t>-0,7*2-0,9*2*3</t>
  </si>
  <si>
    <t>1,2*2,6-0,8*2</t>
  </si>
  <si>
    <t>1,2*1,45+(1,71+1,5)*1,205</t>
  </si>
  <si>
    <t>1,2*4,235+1,2*1,45</t>
  </si>
  <si>
    <t>1,2*4,2+1,2*1,45</t>
  </si>
  <si>
    <t>(6,75*2-1,5+4,71+1+1,66+1+1,2+2,85+1,8+1,35+0,15)*3,75</t>
  </si>
  <si>
    <t>4,58*3*3,75</t>
  </si>
  <si>
    <t>-0,8*2*6</t>
  </si>
  <si>
    <t>(0,925*2+6,75-1,5)*1,45</t>
  </si>
  <si>
    <t>(1,2+2,85+2,2)*3,75</t>
  </si>
  <si>
    <t>-0,8*2</t>
  </si>
  <si>
    <t>4,3*1,45</t>
  </si>
  <si>
    <t>67</t>
  </si>
  <si>
    <t>342291111</t>
  </si>
  <si>
    <t>Ukotvení příček polyuretanovou pěnou, tl. příčky do 100 mm</t>
  </si>
  <si>
    <t>1036998368</t>
  </si>
  <si>
    <t>https://podminky.urs.cz/item/CS_URS_2025_01/342291111</t>
  </si>
  <si>
    <t>0,3+0,2</t>
  </si>
  <si>
    <t>68</t>
  </si>
  <si>
    <t>342291112</t>
  </si>
  <si>
    <t>Ukotvení příček polyuretanovou pěnou, tl. příčky přes 100 mm</t>
  </si>
  <si>
    <t>-1501889105</t>
  </si>
  <si>
    <t>https://podminky.urs.cz/item/CS_URS_2025_01/342291112</t>
  </si>
  <si>
    <t>6,6*2+1,925+0,15*2+3+3,5+1,85+2,1</t>
  </si>
  <si>
    <t>1,2+1,71+1,5</t>
  </si>
  <si>
    <t>1,2</t>
  </si>
  <si>
    <t>6,75*2-1,5+4,71+1+1,66+1+1,2+2,85+1,8+1,35+0,15</t>
  </si>
  <si>
    <t>1,2+2,85+2,2</t>
  </si>
  <si>
    <t>69</t>
  </si>
  <si>
    <t>342291131</t>
  </si>
  <si>
    <t>Ukotvení příček plochými kotvami, do konstrukce betonové</t>
  </si>
  <si>
    <t>147443740</t>
  </si>
  <si>
    <t>https://podminky.urs.cz/item/CS_URS_2025_01/342291131</t>
  </si>
  <si>
    <t>2,65*4</t>
  </si>
  <si>
    <t>70</t>
  </si>
  <si>
    <t>346244351</t>
  </si>
  <si>
    <t>Obezdívka koupelnových van ploch rovných z pálených cihel dl. 290 mm, na maltu M 5, tl. 65 mm</t>
  </si>
  <si>
    <t>1924852854</t>
  </si>
  <si>
    <t>https://podminky.urs.cz/item/CS_URS_2025_01/346244351</t>
  </si>
  <si>
    <t>0,8*4*0,4</t>
  </si>
  <si>
    <t>71</t>
  </si>
  <si>
    <t>346244381</t>
  </si>
  <si>
    <t>Plentování ocelových válcovaných nosníků jednostranné cihlami na maltu, výška stojiny do 200 mm</t>
  </si>
  <si>
    <t>-641611264</t>
  </si>
  <si>
    <t>https://podminky.urs.cz/item/CS_URS_2025_01/346244381</t>
  </si>
  <si>
    <t>0,7*0,12*2*2*4</t>
  </si>
  <si>
    <t>1,2*0,12*2*2+1,5*0,12*2+2,15*0,14*2+1,3*0,12*2</t>
  </si>
  <si>
    <t>1,4*0,12*2+1,5*0,12*2*2+1,6*0,12*2*4</t>
  </si>
  <si>
    <t>2,15*0,14*2*2+2,2*0,14*2</t>
  </si>
  <si>
    <t>2,15*0,14*2</t>
  </si>
  <si>
    <t>(2,15+2,55)*0,14*2+3,3*0,16*2</t>
  </si>
  <si>
    <t>2,55*0,14*2+(2,9+3,3)*0,16*2+(2,75+2,9)*0,18*2</t>
  </si>
  <si>
    <t>2,55*0,14*2+3,3*0,16*2</t>
  </si>
  <si>
    <t>plent1</t>
  </si>
  <si>
    <t>72</t>
  </si>
  <si>
    <t>346271114</t>
  </si>
  <si>
    <t>Přizdívky z cihel betonových na cementovou maltu M20 z cihel betonových, tloušťka přizdívky 140 mm</t>
  </si>
  <si>
    <t>-858311026</t>
  </si>
  <si>
    <t>https://podminky.urs.cz/item/CS_URS_2025_01/346271114</t>
  </si>
  <si>
    <t>(1,81+1,6)*1,5</t>
  </si>
  <si>
    <t>73</t>
  </si>
  <si>
    <t>346271129</t>
  </si>
  <si>
    <t>Přizdívky z cihel betonových na cementovou maltu M20 Příplatek k cenám za ochranu svislé izolace před poškozením zaléváním mezi izolací a izolovanou stěnou včetně zaoblení v ohybu izolace vodorovné na svislou vrstvou tl. 25 mm cementovou maltou</t>
  </si>
  <si>
    <t>1473303680</t>
  </si>
  <si>
    <t>https://podminky.urs.cz/item/CS_URS_2025_01/346271129</t>
  </si>
  <si>
    <t>74</t>
  </si>
  <si>
    <t>349231811</t>
  </si>
  <si>
    <t>Přizdívka z cihel ostění s ozubem ve vybouraných otvorech, s vysekáním kapes pro zavázaní přes 80 do 150 mm</t>
  </si>
  <si>
    <t>531226069</t>
  </si>
  <si>
    <t>https://podminky.urs.cz/item/CS_URS_2025_01/349231811</t>
  </si>
  <si>
    <t>2,07*0,1*2*10</t>
  </si>
  <si>
    <t>2,07*0,1*2*4</t>
  </si>
  <si>
    <t>2,07*0,1*2*6</t>
  </si>
  <si>
    <t>Vodorovné konstrukce</t>
  </si>
  <si>
    <t>75</t>
  </si>
  <si>
    <t>411121232</t>
  </si>
  <si>
    <t>Montáž prefabrikovaných železobetonových stropů se zalitím spár, včetně podpěrné konstrukce, na cementovou maltu ze stropních desek, šířky do 600 mm a délky přes 900 do 1800 mm</t>
  </si>
  <si>
    <t>-1821110398</t>
  </si>
  <si>
    <t>https://podminky.urs.cz/item/CS_URS_2025_01/411121232</t>
  </si>
  <si>
    <t>76</t>
  </si>
  <si>
    <t>59341218</t>
  </si>
  <si>
    <t>deska stropní plná PZD 1200x300x90mm</t>
  </si>
  <si>
    <t>1059724563</t>
  </si>
  <si>
    <t>77</t>
  </si>
  <si>
    <t>411121243</t>
  </si>
  <si>
    <t>Montáž prefabrikovaných železobetonových stropů se zalitím spár, včetně podpěrné konstrukce, na cementovou maltu ze stropních desek, šířky do 600 mm a délky přes 1800 do 2700 mm</t>
  </si>
  <si>
    <t>-253721440</t>
  </si>
  <si>
    <t>https://podminky.urs.cz/item/CS_URS_2025_01/411121243</t>
  </si>
  <si>
    <t>105</t>
  </si>
  <si>
    <t>110</t>
  </si>
  <si>
    <t>59341R0725</t>
  </si>
  <si>
    <t xml:space="preserve">deska stropní  PZD 2690x290x140mm</t>
  </si>
  <si>
    <t>2056987585</t>
  </si>
  <si>
    <t>79</t>
  </si>
  <si>
    <t>411121254</t>
  </si>
  <si>
    <t>Montáž prefabrikovaných železobetonových stropů se zalitím spár, včetně podpěrné konstrukce, na cementovou maltu ze stropních desek, šířky do 600 mm a délky přes 2700 do 3300 mm</t>
  </si>
  <si>
    <t>-1608700469</t>
  </si>
  <si>
    <t>https://podminky.urs.cz/item/CS_URS_2025_01/411121254</t>
  </si>
  <si>
    <t>38+9</t>
  </si>
  <si>
    <t>59341R0727</t>
  </si>
  <si>
    <t xml:space="preserve">deska stropní  PZD 3290x290x140mm</t>
  </si>
  <si>
    <t>-934774063</t>
  </si>
  <si>
    <t>81</t>
  </si>
  <si>
    <t>59341R07271</t>
  </si>
  <si>
    <t xml:space="preserve">deska stropní  PZD 3290x290x140mm ozn. B1x</t>
  </si>
  <si>
    <t>-221530161</t>
  </si>
  <si>
    <t>82</t>
  </si>
  <si>
    <t>411133902</t>
  </si>
  <si>
    <t>Montáž stropních panelů z předpjatého betonu bez závěsných háků, v budovách výšky do 18 m, hmotnosti přes 1,5 do 3 t</t>
  </si>
  <si>
    <t>-913917983</t>
  </si>
  <si>
    <t>https://podminky.urs.cz/item/CS_URS_2025_01/411133902</t>
  </si>
  <si>
    <t>1+17+2</t>
  </si>
  <si>
    <t>1+13+6</t>
  </si>
  <si>
    <t>1+19</t>
  </si>
  <si>
    <t>83</t>
  </si>
  <si>
    <t>411133903</t>
  </si>
  <si>
    <t>Montáž stropních panelů z předpjatého betonu bez závěsných háků, v budovách výšky do 18 m, hmotnosti přes 3 do 5 t</t>
  </si>
  <si>
    <t>1851694437</t>
  </si>
  <si>
    <t>https://podminky.urs.cz/item/CS_URS_2025_01/411133903</t>
  </si>
  <si>
    <t>9+5</t>
  </si>
  <si>
    <t>84</t>
  </si>
  <si>
    <t>59346R0862</t>
  </si>
  <si>
    <t>panel stropní předpjatý š 1190mm v 250mm</t>
  </si>
  <si>
    <t>836929040</t>
  </si>
  <si>
    <t>6,95*17</t>
  </si>
  <si>
    <t>7,05*13</t>
  </si>
  <si>
    <t>7,05*19</t>
  </si>
  <si>
    <t>85</t>
  </si>
  <si>
    <t>59346R08621</t>
  </si>
  <si>
    <t>panel stropní předpjatý š 1190mm v 250mm ozn. A3x</t>
  </si>
  <si>
    <t>276084773</t>
  </si>
  <si>
    <t>6,95*2</t>
  </si>
  <si>
    <t>7,05*3</t>
  </si>
  <si>
    <t>86</t>
  </si>
  <si>
    <t>59346R0865</t>
  </si>
  <si>
    <t>panel stropní předpjatý š 1190mm v 320mm</t>
  </si>
  <si>
    <t>890838753</t>
  </si>
  <si>
    <t>13,35*9</t>
  </si>
  <si>
    <t>10,55*11</t>
  </si>
  <si>
    <t>10,55*14</t>
  </si>
  <si>
    <t>87</t>
  </si>
  <si>
    <t>59346R08651</t>
  </si>
  <si>
    <t>panel stropní předpjatý š 1190mm v 320mm ozn. A1x</t>
  </si>
  <si>
    <t>1295815187</t>
  </si>
  <si>
    <t>10,35*5</t>
  </si>
  <si>
    <t>10,55*3</t>
  </si>
  <si>
    <t>88</t>
  </si>
  <si>
    <t>59346R08652</t>
  </si>
  <si>
    <t xml:space="preserve">panel stropní předpjatý š 600 mm v 320mm </t>
  </si>
  <si>
    <t>-549454537</t>
  </si>
  <si>
    <t>10,35</t>
  </si>
  <si>
    <t>10,55</t>
  </si>
  <si>
    <t>89</t>
  </si>
  <si>
    <t>411321515</t>
  </si>
  <si>
    <t>Stropy z betonu železového (bez výztuže) stropů deskových, plochých střech, desek balkonových, desek hřibových stropů včetně hlavic hřibových sloupů tř. C 20/25</t>
  </si>
  <si>
    <t>426116284</t>
  </si>
  <si>
    <t>https://podminky.urs.cz/item/CS_URS_2025_01/411321515</t>
  </si>
  <si>
    <t>1,4*0,12</t>
  </si>
  <si>
    <t>1,6*0,12</t>
  </si>
  <si>
    <t>90</t>
  </si>
  <si>
    <t>411322525</t>
  </si>
  <si>
    <t>Stropy z betonu železového (bez výztuže) trámových, žebrových, kazetových nebo vložkových z tvárnic nebo z hraněných či zaoblených vln zabudovaného plechového bednění tř. C 20/25</t>
  </si>
  <si>
    <t>-1597742535</t>
  </si>
  <si>
    <t>https://podminky.urs.cz/item/CS_URS_2025_01/411322525</t>
  </si>
  <si>
    <t>"v.č. 41 - propojovací krček - půdorys, příčný řez P1 - P1, TZ"</t>
  </si>
  <si>
    <t>stř5*0,1</t>
  </si>
  <si>
    <t>stř5*0,275*0,5</t>
  </si>
  <si>
    <t>11,7*3*0,145</t>
  </si>
  <si>
    <t>91</t>
  </si>
  <si>
    <t>411322R201</t>
  </si>
  <si>
    <t>příplatek k betonu stropní kce - sedlový tvar horní spádové plochy</t>
  </si>
  <si>
    <t>187498634</t>
  </si>
  <si>
    <t>92</t>
  </si>
  <si>
    <t>411351011</t>
  </si>
  <si>
    <t>Bednění stropních konstrukcí - bez podpěrné konstrukce desek tloušťky stropní desky přes 5 do 25 cm zřízení</t>
  </si>
  <si>
    <t>-1363945471</t>
  </si>
  <si>
    <t>https://podminky.urs.cz/item/CS_URS_2025_01/411351011</t>
  </si>
  <si>
    <t>1,4+(0,6+0,3)*0,12+(0,3+0,2)*0,12</t>
  </si>
  <si>
    <t>1,6</t>
  </si>
  <si>
    <t>93</t>
  </si>
  <si>
    <t>411351012</t>
  </si>
  <si>
    <t>Bednění stropních konstrukcí - bez podpěrné konstrukce desek tloušťky stropní desky přes 5 do 25 cm odstranění</t>
  </si>
  <si>
    <t>-83662084</t>
  </si>
  <si>
    <t>https://podminky.urs.cz/item/CS_URS_2025_01/411351012</t>
  </si>
  <si>
    <t>94</t>
  </si>
  <si>
    <t>411354311</t>
  </si>
  <si>
    <t>Podpěrná konstrukce stropů - desek, kleneb a skořepin výška podepření do 4 m tloušťka stropu přes 5 do 15 cm zřízení</t>
  </si>
  <si>
    <t>-466765096</t>
  </si>
  <si>
    <t>https://podminky.urs.cz/item/CS_URS_2025_01/411354311</t>
  </si>
  <si>
    <t>11,7*3</t>
  </si>
  <si>
    <t>95</t>
  </si>
  <si>
    <t>411354312</t>
  </si>
  <si>
    <t>Podpěrná konstrukce stropů - desek, kleneb a skořepin výška podepření do 4 m tloušťka stropu přes 5 do 15 cm odstranění</t>
  </si>
  <si>
    <t>1791344113</t>
  </si>
  <si>
    <t>https://podminky.urs.cz/item/CS_URS_2025_01/411354312</t>
  </si>
  <si>
    <t>96</t>
  </si>
  <si>
    <t>411354313</t>
  </si>
  <si>
    <t>Podpěrná konstrukce stropů - desek, kleneb a skořepin výška podepření do 4 m tloušťka stropu přes 15 do 25 cm zřízení</t>
  </si>
  <si>
    <t>-664403925</t>
  </si>
  <si>
    <t>https://podminky.urs.cz/item/CS_URS_2025_01/411354313</t>
  </si>
  <si>
    <t>1,4</t>
  </si>
  <si>
    <t>bed31</t>
  </si>
  <si>
    <t>97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</si>
  <si>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</si>
  <si>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</si>
  <si>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-932928389</t>
  </si>
  <si>
    <t>https://podminky.urs.cz/item/CS_URS_2025_01/411361821</t>
  </si>
  <si>
    <t>(1,6*64+3,65*2+2,95*25)*0,395*1,3*0,001</t>
  </si>
  <si>
    <t>(1,6*64+25,6+3,65*2+2,95*25)*0,395*1,3*0,001</t>
  </si>
  <si>
    <t>(1,6*64+25,6+3,65*10+2,95*25)*0,395*1,3*0,001</t>
  </si>
  <si>
    <t>98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</si>
  <si>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</si>
  <si>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 drátů typu KARI</t>
  </si>
  <si>
    <t>829881794</t>
  </si>
  <si>
    <t>https://podminky.urs.cz/item/CS_URS_2025_01/411362021</t>
  </si>
  <si>
    <t>1,4*4,968*1,3*0,001</t>
  </si>
  <si>
    <t>1,6*4,968*1,3*0,001</t>
  </si>
  <si>
    <t>99</t>
  </si>
  <si>
    <t>413232211</t>
  </si>
  <si>
    <t>Zazdívka zhlaví stropních trámů nebo válcovaných nosníků pálenými cihlami válcovaných nosníků, výšky do 150 mm</t>
  </si>
  <si>
    <t>469598645</t>
  </si>
  <si>
    <t>https://podminky.urs.cz/item/CS_URS_2025_01/413232211</t>
  </si>
  <si>
    <t>0,45*0,25*0,15*13</t>
  </si>
  <si>
    <t>0,45*0,25*0,15*8</t>
  </si>
  <si>
    <t>100</t>
  </si>
  <si>
    <t>413321414</t>
  </si>
  <si>
    <t>Nosníky z betonu železového (bez výztuže) včetně stěnových i jeřábových drah, volných trámů, průvlaků, rámových příčlí, ztužidel, konzol, vodorovných táhel apod., tyčových konstrukcí tř. C 25/30</t>
  </si>
  <si>
    <t>447248652</t>
  </si>
  <si>
    <t>https://podminky.urs.cz/item/CS_URS_2025_01/413321414</t>
  </si>
  <si>
    <t>"v.č. 407 -výztuž R1, R2, TZ"</t>
  </si>
  <si>
    <t>101,4*0,4*0,4</t>
  </si>
  <si>
    <t>50,4*0,5*0,4</t>
  </si>
  <si>
    <t>198,7*0,35*0,25</t>
  </si>
  <si>
    <t>4,1*0,2*0,25</t>
  </si>
  <si>
    <t>29,8*0,3*0,25</t>
  </si>
  <si>
    <t>19*0,45*0,25</t>
  </si>
  <si>
    <t>101</t>
  </si>
  <si>
    <t>413351121</t>
  </si>
  <si>
    <t>Bednění nosníků a průvlaků - bez podpěrné konstrukce výška nosníku po spodní líc stropní desky přes 100 cm zřízení</t>
  </si>
  <si>
    <t>-305351994</t>
  </si>
  <si>
    <t>https://podminky.urs.cz/item/CS_URS_2025_01/413351121</t>
  </si>
  <si>
    <t>(101,4+50,4)*0,4*2</t>
  </si>
  <si>
    <t>(198,7+4,1+19,8+19)*0,25*2</t>
  </si>
  <si>
    <t>"v.č. 408 -výztuž V1, TZ"</t>
  </si>
  <si>
    <t>19,9*0,25*22,1*0,25</t>
  </si>
  <si>
    <t>"v.č. 409 -výztuž V2 - 1. část, TZ"</t>
  </si>
  <si>
    <t>10,9*0,125</t>
  </si>
  <si>
    <t>"v.č. 410 -výztuž V2 - 2. část, TZ"</t>
  </si>
  <si>
    <t>1,4*0,15+19,9*0,25+1,6*0,15+12,6*0,25+6,2*0,25</t>
  </si>
  <si>
    <t>102</t>
  </si>
  <si>
    <t>413351122</t>
  </si>
  <si>
    <t>Bednění nosníků a průvlaků - bez podpěrné konstrukce výška nosníku po spodní líc stropní desky přes 100 cm odstranění</t>
  </si>
  <si>
    <t>-1654013912</t>
  </si>
  <si>
    <t>https://podminky.urs.cz/item/CS_URS_2025_01/413351122</t>
  </si>
  <si>
    <t>103</t>
  </si>
  <si>
    <t>413352115</t>
  </si>
  <si>
    <t>Podpěrná konstrukce nosníků a průvlaků výšky podepření do 4 m výšky nosníku (po spodní hranu stropní desky) přes 100 cm zřízení</t>
  </si>
  <si>
    <t>-603512079</t>
  </si>
  <si>
    <t>https://podminky.urs.cz/item/CS_URS_2025_01/413352115</t>
  </si>
  <si>
    <t>104</t>
  </si>
  <si>
    <t>413352116</t>
  </si>
  <si>
    <t>Podpěrná konstrukce nosníků a průvlaků výšky podepření do 4 m výšky nosníku (po spodní hranu stropní desky) přes 100 cm odstranění</t>
  </si>
  <si>
    <t>1622858784</t>
  </si>
  <si>
    <t>https://podminky.urs.cz/item/CS_URS_2025_01/413352116</t>
  </si>
  <si>
    <t>413361821</t>
  </si>
  <si>
    <t>Výztuž nosníků včetně stěnových i jeřábových drah, volných trámů, průvlaků, rámových příčlí, ztužidel, konzol, vodorovných táhel apod. tyčových konstrukcí lemujících nebo vyztužujících stropní a podobné střešní konstrukce z betonářské oceli 10 505 (R) nebo BSt 500</t>
  </si>
  <si>
    <t>-632922989</t>
  </si>
  <si>
    <t>https://podminky.urs.cz/item/CS_URS_2025_01/413361821</t>
  </si>
  <si>
    <t>"rozpiska betonářské oceli"</t>
  </si>
  <si>
    <t>8073,1*1,3*0,001</t>
  </si>
  <si>
    <t>106</t>
  </si>
  <si>
    <t>413941121</t>
  </si>
  <si>
    <t>Osazování ocelových válcovaných nosníků ve stropech I nebo IE nebo U nebo UE nebo L do č.12 nebo výšky do 120 mm</t>
  </si>
  <si>
    <t>-1733317596</t>
  </si>
  <si>
    <t>https://podminky.urs.cz/item/CS_URS_2025_01/413941121</t>
  </si>
  <si>
    <t>1,5*2*13,4*0,001</t>
  </si>
  <si>
    <t>1,5*13,4*0,001</t>
  </si>
  <si>
    <t>1,5*2*11,15*0,001</t>
  </si>
  <si>
    <t>107</t>
  </si>
  <si>
    <t>413941123</t>
  </si>
  <si>
    <t>Osazování ocelových válcovaných nosníků ve stropech I nebo IE nebo U nebo UE nebo L č. 14 až 22 nebo výšky přes 120 do 220 mm</t>
  </si>
  <si>
    <t>-1356909669</t>
  </si>
  <si>
    <t>https://podminky.urs.cz/item/CS_URS_2025_01/413941123</t>
  </si>
  <si>
    <t>(3,4*2+2,45*2+3,9*2+2,75*2+4*2)*18,8*0,001</t>
  </si>
  <si>
    <t>3,4*2*22*0,001</t>
  </si>
  <si>
    <t>3,4*2*21,9*0,001</t>
  </si>
  <si>
    <t>(3,4+4,05*2+4,35*2)*18,8*0,001</t>
  </si>
  <si>
    <t>3,4*21,9*0,001</t>
  </si>
  <si>
    <t>3,4*22*0,001</t>
  </si>
  <si>
    <t>(3,4*2+4,4*8)*18,8*0,001</t>
  </si>
  <si>
    <t>(3,4*2+3,75*4+4,3*4)*18,8*0,001</t>
  </si>
  <si>
    <t>3,4*4*21,9*0,001</t>
  </si>
  <si>
    <t>3,4*3*16*0,001</t>
  </si>
  <si>
    <t>108</t>
  </si>
  <si>
    <t>417321414</t>
  </si>
  <si>
    <t>Ztužující pásy a věnce z betonu železového (bez výztuže) tř. C 20/25</t>
  </si>
  <si>
    <t>-602038289</t>
  </si>
  <si>
    <t>https://podminky.urs.cz/item/CS_URS_2025_01/417321414</t>
  </si>
  <si>
    <t>34,8*0,2*0,32</t>
  </si>
  <si>
    <t>43*0,31*0,32</t>
  </si>
  <si>
    <t>19,9*(0,225*0,32+0,25*0,2)</t>
  </si>
  <si>
    <t>22,1*(0,4*0,32+0,25*0,2)</t>
  </si>
  <si>
    <t>(46,2*0,2+124,5*0,3+12,3*0,35+3,1*0,225+10,9*0,125)*0,25</t>
  </si>
  <si>
    <t>(3,8*0,3+7,1*0,5+10,5*0,2+2,4*0,5)*0,25</t>
  </si>
  <si>
    <t>11,4*(0,3*0,25+0,1*0,1)</t>
  </si>
  <si>
    <t>47,7*(0,325*0,25+0,125*0,1)</t>
  </si>
  <si>
    <t>15,1*(0,35*0,25+0,1*0,1)</t>
  </si>
  <si>
    <t>1,5*(0,175*0,25+0,15*0,1)</t>
  </si>
  <si>
    <t>23,1*(0,15*0,15+0,175*0,1)</t>
  </si>
  <si>
    <t>(1,4*0,6+19,9*0,475+1,6*0,35+6,2*0,65)*0,25</t>
  </si>
  <si>
    <t>5*(0,225*0,25+0,225*0,1)</t>
  </si>
  <si>
    <t>12,6*(0,175*0,1+0,225*0,25+0,25*2)</t>
  </si>
  <si>
    <t>"v.č. 411 -výztuž V3 - 7, TZ"</t>
  </si>
  <si>
    <t>(68,3*0,35+6,1*0,2+0,15*0,15+12,1*0,15+19,4*0,225)*0,15</t>
  </si>
  <si>
    <t>(15,4*0,2+10,4*0,45+6,2*0,1+10,1*0,325)*0,15</t>
  </si>
  <si>
    <t>"v.č. 406 -konstrukce propojovacího krčku, TZ"</t>
  </si>
  <si>
    <t>3*0,45*0,25</t>
  </si>
  <si>
    <t>109</t>
  </si>
  <si>
    <t>417321515</t>
  </si>
  <si>
    <t>Ztužující pásy a věnce z betonu železového (bez výztuže) tř. C 25/30</t>
  </si>
  <si>
    <t>1928957726</t>
  </si>
  <si>
    <t>https://podminky.urs.cz/item/CS_URS_2025_01/417321515</t>
  </si>
  <si>
    <t>(11*2+18,225*2-1,5*7)*0,5*0,05</t>
  </si>
  <si>
    <t>(23,01+0,5*2-1,2*11)*0,5*0,05</t>
  </si>
  <si>
    <t>417351115</t>
  </si>
  <si>
    <t>Bednění bočnic ztužujících pásů a věnců včetně vzpěr zřízení</t>
  </si>
  <si>
    <t>-684258150</t>
  </si>
  <si>
    <t>https://podminky.urs.cz/item/CS_URS_2025_01/417351115</t>
  </si>
  <si>
    <t>(11*2+18,225*2-1,5*7)*0,05*2</t>
  </si>
  <si>
    <t>(23,01+0,5*2-1,2*11)*0,05*2</t>
  </si>
  <si>
    <t>3*0,25*2</t>
  </si>
  <si>
    <t>(34,8+43+19,9+22,1)*0,32*2</t>
  </si>
  <si>
    <t>(46,2+124,5+12,3+3,1+11,4+47,7+10,9+3,8+7,1+15,1)*0,25*2</t>
  </si>
  <si>
    <t>(10,5+1,5+2,4+23,1)*0,25*2</t>
  </si>
  <si>
    <t>(1,4+5+19,9+1,6+12,6+6,2)*0,25*2</t>
  </si>
  <si>
    <t>(68,3+6,1+6+12,4+19,4+15,4+10,4+6,2+10,1)*0,15*2</t>
  </si>
  <si>
    <t>111</t>
  </si>
  <si>
    <t>417351116</t>
  </si>
  <si>
    <t>Bednění bočnic ztužujících pásů a věnců včetně vzpěr odstranění</t>
  </si>
  <si>
    <t>-1486938518</t>
  </si>
  <si>
    <t>https://podminky.urs.cz/item/CS_URS_2025_01/417351116</t>
  </si>
  <si>
    <t>112</t>
  </si>
  <si>
    <t>417361821</t>
  </si>
  <si>
    <t>Výztuž ztužujících pásů a věnců z betonářské oceli 10 505 (R) nebo BSt 500</t>
  </si>
  <si>
    <t>1460453911</t>
  </si>
  <si>
    <t>https://podminky.urs.cz/item/CS_URS_2025_01/417361821</t>
  </si>
  <si>
    <t>824*1,3*0,001</t>
  </si>
  <si>
    <t>1704,5*1,3*0,001</t>
  </si>
  <si>
    <t>556,7*1,3*0,001</t>
  </si>
  <si>
    <t>113</t>
  </si>
  <si>
    <t>430321313</t>
  </si>
  <si>
    <t>Schodišťové konstrukce a rampy z betonu železového (bez výztuže) stupně, schodnice, ramena, podesty s nosníky tř. C 16/20</t>
  </si>
  <si>
    <t>388500971</t>
  </si>
  <si>
    <t>https://podminky.urs.cz/item/CS_URS_2025_01/430321313</t>
  </si>
  <si>
    <t>1,5*0,171*0,285*0,5*16+1,5*0,688*0,285*0,5*16</t>
  </si>
  <si>
    <t>1,5*0,1806*0,285*0,5*24</t>
  </si>
  <si>
    <t>1,5*0,1769*0,285*0,5*26*2</t>
  </si>
  <si>
    <t>1,5*0,1818*0,285*0,5*22*2</t>
  </si>
  <si>
    <t>114</t>
  </si>
  <si>
    <t>430321515</t>
  </si>
  <si>
    <t>Schodišťové konstrukce a rampy z betonu železového (bez výztuže) stupně, schodnice, ramena, podesty s nosníky tř. C 20/25</t>
  </si>
  <si>
    <t>1520253754</t>
  </si>
  <si>
    <t>https://podminky.urs.cz/item/CS_URS_2025_01/430321515</t>
  </si>
  <si>
    <t>31,4*0,14</t>
  </si>
  <si>
    <t>18,7*0,14</t>
  </si>
  <si>
    <t>38,7*0,14</t>
  </si>
  <si>
    <t>36,3*0,14</t>
  </si>
  <si>
    <t>115</t>
  </si>
  <si>
    <t>430362021</t>
  </si>
  <si>
    <t>Výztuž schodišťových konstrukcí a ramp stupňů, schodnic, ramen, podest s nosníky ze svařovaných sítí z drátů typu KARI</t>
  </si>
  <si>
    <t>-239753544</t>
  </si>
  <si>
    <t>https://podminky.urs.cz/item/CS_URS_2025_01/430362021</t>
  </si>
  <si>
    <t>31,4*4,968*1,3*0,001</t>
  </si>
  <si>
    <t>18,7*4,968*1,3*0,001</t>
  </si>
  <si>
    <t>38,7*4,968*1,3*0,001</t>
  </si>
  <si>
    <t>36,3*4,968*1,3*0,001</t>
  </si>
  <si>
    <t>116</t>
  </si>
  <si>
    <t>431351121</t>
  </si>
  <si>
    <t>Bednění podest, podstupňových desek a ramp včetně podpěrné konstrukce výšky do 4 m půdorysně přímočarých zřízení</t>
  </si>
  <si>
    <t>1321178171</t>
  </si>
  <si>
    <t>https://podminky.urs.cz/item/CS_URS_2025_01/431351121</t>
  </si>
  <si>
    <t>31,4</t>
  </si>
  <si>
    <t>(2+2,8+1)*0,2+2,5*2*0,2</t>
  </si>
  <si>
    <t>18,7</t>
  </si>
  <si>
    <t>4,4*0,2*2</t>
  </si>
  <si>
    <t>38,7</t>
  </si>
  <si>
    <t>36,3</t>
  </si>
  <si>
    <t>(3,75+4,3)*0,2*4</t>
  </si>
  <si>
    <t>117</t>
  </si>
  <si>
    <t>431351122</t>
  </si>
  <si>
    <t>Bednění podest, podstupňových desek a ramp včetně podpěrné konstrukce výšky do 4 m půdorysně přímočarých odstranění</t>
  </si>
  <si>
    <t>126790039</t>
  </si>
  <si>
    <t>https://podminky.urs.cz/item/CS_URS_2025_01/431351122</t>
  </si>
  <si>
    <t>118</t>
  </si>
  <si>
    <t>434351141</t>
  </si>
  <si>
    <t>Bednění stupňů betonovaných na podstupňové desce nebo na terénu půdorysně přímočarých zřízení</t>
  </si>
  <si>
    <t>-1385500557</t>
  </si>
  <si>
    <t>https://podminky.urs.cz/item/CS_URS_2025_01/434351141</t>
  </si>
  <si>
    <t>1,5*0,1719*16+1,5*0,1688*15</t>
  </si>
  <si>
    <t>(2+2,8)*0,2+2,5*2*0,2</t>
  </si>
  <si>
    <t>1,5*0,1806*24</t>
  </si>
  <si>
    <t>1,5*0,1719*26*2</t>
  </si>
  <si>
    <t>4,4*0,2*2*2</t>
  </si>
  <si>
    <t>1,5*0,1818*22*2</t>
  </si>
  <si>
    <t>119</t>
  </si>
  <si>
    <t>434351142</t>
  </si>
  <si>
    <t>Bednění stupňů betonovaných na podstupňové desce nebo na terénu půdorysně přímočarých odstranění</t>
  </si>
  <si>
    <t>-1841359537</t>
  </si>
  <si>
    <t>https://podminky.urs.cz/item/CS_URS_2025_01/434351142</t>
  </si>
  <si>
    <t>Úpravy povrchů, podlahy a osazování výplní</t>
  </si>
  <si>
    <t>120</t>
  </si>
  <si>
    <t>611131101</t>
  </si>
  <si>
    <t>Podkladní a spojovací vrstva vnitřních omítaných ploch cementový postřik nanášený ručně celoplošně stropů</t>
  </si>
  <si>
    <t>-593394617</t>
  </si>
  <si>
    <t>https://podminky.urs.cz/item/CS_URS_2025_01/611131101</t>
  </si>
  <si>
    <t>24,1+3+10,15+12,5+38,35+5+86,95+10,95+5,1+14,25</t>
  </si>
  <si>
    <t>14,45+19,8+4,65</t>
  </si>
  <si>
    <t>24,3+3+2,1*2+3*1</t>
  </si>
  <si>
    <t>24,3+3+21+2,1*1</t>
  </si>
  <si>
    <t>24,3+3+92,45+20,85+83,1+25,6+4,7+18,8+2,05</t>
  </si>
  <si>
    <t>100,5+17,75+11,1+12,1*4</t>
  </si>
  <si>
    <t>24,3+3+69,5+11,7+64,45*2+20,8+3,9+90,7+84,8+17,1</t>
  </si>
  <si>
    <t>121</t>
  </si>
  <si>
    <t>611131105</t>
  </si>
  <si>
    <t>Podkladní a spojovací vrstva vnitřních omítaných ploch cementový postřik nanášený ručně celoplošně schodišťových konstrukcí</t>
  </si>
  <si>
    <t>-79003622</t>
  </si>
  <si>
    <t>https://podminky.urs.cz/item/CS_URS_2025_01/611131105</t>
  </si>
  <si>
    <t>3,05*3+1,5*2+1,5*3+(2+3)*0,4</t>
  </si>
  <si>
    <t>4,05*1,5+4,35*1,5+(4,05+4,35)*0,4+3,05*1,6</t>
  </si>
  <si>
    <t>4,4*1,5*2*2+3,05*1,6*2+4,4*0,4*4*2</t>
  </si>
  <si>
    <t>4,3*1,5*4+3,05*1,6*2+4,3*0,4*4</t>
  </si>
  <si>
    <t>122</t>
  </si>
  <si>
    <t>611311141</t>
  </si>
  <si>
    <t>Omítka vápenná vnitřních ploch nanášená ručně dvouvrstvá štuková, tloušťky jádrové omítky do 10 mm a tloušťky štuku do 3 mm vodorovných konstrukcí stropů rovných</t>
  </si>
  <si>
    <t>1516355004</t>
  </si>
  <si>
    <t>https://podminky.urs.cz/item/CS_URS_2025_01/611311141</t>
  </si>
  <si>
    <t>123</t>
  </si>
  <si>
    <t>611311145</t>
  </si>
  <si>
    <t>Omítka vápenná vnitřních ploch nanášená ručně dvouvrstvá štuková, tloušťky jádrové omítky do 10 mm a tloušťky štuku do 3 mm schodišťových konstrukcí stropů, stěn, ramen nebo nosníků</t>
  </si>
  <si>
    <t>-1169802651</t>
  </si>
  <si>
    <t>https://podminky.urs.cz/item/CS_URS_2025_01/611311145</t>
  </si>
  <si>
    <t>124</t>
  </si>
  <si>
    <t>611311191</t>
  </si>
  <si>
    <t>Omítka vápenná vnitřních ploch nanášená ručně Příplatek k cenám za každých dalších i započatých 5 mm tloušťky jádrové omítky přes 10 mm stropů</t>
  </si>
  <si>
    <t>582354646</t>
  </si>
  <si>
    <t>https://podminky.urs.cz/item/CS_URS_2025_01/611311191</t>
  </si>
  <si>
    <t>125</t>
  </si>
  <si>
    <t>611311195</t>
  </si>
  <si>
    <t>Omítka vápenná vnitřních ploch nanášená ručně Příplatek k cenám za každých dalších i započatých 5 mm tloušťky jádrové omítky přes 10 mm schodišťových konstrukcí</t>
  </si>
  <si>
    <t>-1250710635</t>
  </si>
  <si>
    <t>https://podminky.urs.cz/item/CS_URS_2025_01/611311195</t>
  </si>
  <si>
    <t>126</t>
  </si>
  <si>
    <t>612131101</t>
  </si>
  <si>
    <t>Podkladní a spojovací vrstva vnitřních omítaných ploch cementový postřik nanášený ručně celoplošně stěn</t>
  </si>
  <si>
    <t>-799220509</t>
  </si>
  <si>
    <t>https://podminky.urs.cz/item/CS_URS_2025_01/612131101</t>
  </si>
  <si>
    <t>(2,865*2+3,135*2+1,6*2+3,05*2+2,51*2+6,6*8)*2,65</t>
  </si>
  <si>
    <t>(2,2*2+0,8*2+1,05*2+0,9*2+1,85*2+0,4*2+7,4*2)*2,65</t>
  </si>
  <si>
    <t>(14,35*2-0,5*2+3*2+2,1*10+5*2*2+2*2+6,7*2+6,5*2)*2,65</t>
  </si>
  <si>
    <t>-(1,5*2,15+0,5*1,25+1,25*1+1,75*1+1,5*2,15)</t>
  </si>
  <si>
    <t>(1,65*2+2,15*4+0,5*2+1,25*2+1,25*2+1*2+1,75*2+1*2)*0,3</t>
  </si>
  <si>
    <t>-1,2*2,25-1,6*2*2-0,8*2*2-1,1*2*2-0,7*2-0,9*2*6</t>
  </si>
  <si>
    <t>(1,2+2,25*2)*0,2</t>
  </si>
  <si>
    <t>(1,6*2+2,1*4+1,25*2+2,1*6+1,1+1,2*4+2,1*2*4)*0,4</t>
  </si>
  <si>
    <t>(1,71+1,5)*1,205*2</t>
  </si>
  <si>
    <t>(7,6*2+3,05*2+2,45*2+3+1,2*2+2,1+1*2)*4,325</t>
  </si>
  <si>
    <t>-1*3*3-1,25*2,25</t>
  </si>
  <si>
    <t>(1*2*3+3*2*3+1,2+2,25*2)*0,3</t>
  </si>
  <si>
    <t>-1,6*2-1,2*2,25-0,8*2*2</t>
  </si>
  <si>
    <t>(1,6+2*2)*0,4+(1,2+2,25*2)*0,2</t>
  </si>
  <si>
    <t>(7,6*2+3,05*2+2,15*2+3+1,2*2+2,1*+1*2)*4,2</t>
  </si>
  <si>
    <t>-1*3*3+(1*2*3+3*3*3)*0,3</t>
  </si>
  <si>
    <t>(3+1,6*2+3,42*2+1,58*2+0,5*2)*4,2</t>
  </si>
  <si>
    <t>(3,05*2+7,6*2+1,2*2+2,45*2+6,75*6+9,675*3)*3,75</t>
  </si>
  <si>
    <t>(12,1*2+4,71*4+1*2+1,66*2+1,8+0,15+4,63*2+1,97*2)*3,75</t>
  </si>
  <si>
    <t>(1*3+0,925*2+0,3+3,75*2+2,85*3+1,8*4+0,15*3)*3,75</t>
  </si>
  <si>
    <t>(1,35*4+10,25*3+23,71*2+13,7*2+0,325+2,5)*3,75</t>
  </si>
  <si>
    <t>(2,35+2,55*2+2,45*8+4,85*10)*3,75</t>
  </si>
  <si>
    <t>-1*3*31-0,4*1,25</t>
  </si>
  <si>
    <t>(1+3*2)*0,3*31+(0,4*2+1,25*2)*0,45</t>
  </si>
  <si>
    <t>-1,2*2,25-1,6*2-0,9*2*4*2-0,8*2*9*2</t>
  </si>
  <si>
    <t>(1,6+2*2)*0,4+(1,2+2,25*2)*0,2+(1,2+2,1*2)*0,2*4</t>
  </si>
  <si>
    <t>(2,5+3,55*2)*0,45*2</t>
  </si>
  <si>
    <t>(3,15*2+2,85*2+1,6*2+3,05*2+6,75*8+0,3*2+9,4*4)*3,75</t>
  </si>
  <si>
    <t>(2,56*4+1,2*4+2,85*2+3+10,25*2+8,85*2)*3,75</t>
  </si>
  <si>
    <t>(23,71*2+2,5*2+0,45+2,25*3+5,175*2+10,25*2+8,275*2)*3,75</t>
  </si>
  <si>
    <t>-1*3*34+(1+3*2)*0,3*34</t>
  </si>
  <si>
    <t>-1,6*2*2-0,9*2*5-0,8*2*4-1,2*2,25</t>
  </si>
  <si>
    <t>(1,2+2,1*2)*0,2*7+(1,6+2*2)*0,3+(1,2+2,25*2)*0,2</t>
  </si>
  <si>
    <t>127</t>
  </si>
  <si>
    <t>612135101</t>
  </si>
  <si>
    <t>Hrubá výplň rýh maltou jakékoli šířky rýhy ve stěnách</t>
  </si>
  <si>
    <t>-556449634</t>
  </si>
  <si>
    <t>https://podminky.urs.cz/item/CS_URS_2025_01/612135101</t>
  </si>
  <si>
    <t>rý1*0,15</t>
  </si>
  <si>
    <t>rý2*0,1</t>
  </si>
  <si>
    <t>rý3*0,2</t>
  </si>
  <si>
    <t>128</t>
  </si>
  <si>
    <t>612311141</t>
  </si>
  <si>
    <t>Omítka vápenná vnitřních ploch nanášená ručně dvouvrstvá štuková, tloušťky jádrové omítky do 10 mm a tloušťky štuku do 3 mm svislých konstrukcí stěn</t>
  </si>
  <si>
    <t>-1155144754</t>
  </si>
  <si>
    <t>https://podminky.urs.cz/item/CS_URS_2025_01/612311141</t>
  </si>
  <si>
    <t>-om6</t>
  </si>
  <si>
    <t>129</t>
  </si>
  <si>
    <t>612311191</t>
  </si>
  <si>
    <t>Omítka vápenná vnitřních ploch nanášená ručně Příplatek k cenám za každých dalších i započatých 5 mm tloušťky jádrové omítky přes 10 mm stěn</t>
  </si>
  <si>
    <t>853005366</t>
  </si>
  <si>
    <t>https://podminky.urs.cz/item/CS_URS_2025_01/612311191</t>
  </si>
  <si>
    <t>130</t>
  </si>
  <si>
    <t>612315302</t>
  </si>
  <si>
    <t>Vápenná omítka ostění nebo nadpraží štuková dvouvrstvá</t>
  </si>
  <si>
    <t>-363485206</t>
  </si>
  <si>
    <t>https://podminky.urs.cz/item/CS_URS_2025_01/612315302</t>
  </si>
  <si>
    <t>4*0,5*4</t>
  </si>
  <si>
    <t>131</t>
  </si>
  <si>
    <t>612321111</t>
  </si>
  <si>
    <t>Omítka vápenocementová vnitřních ploch nanášená ručně jednovrstvá, tloušťky do 10 mm hrubá zatřená svislých konstrukcí stěn</t>
  </si>
  <si>
    <t>1502125452</t>
  </si>
  <si>
    <t>https://podminky.urs.cz/item/CS_URS_2025_01/612321111</t>
  </si>
  <si>
    <t>(1,85*2+0,8*2)*2,45</t>
  </si>
  <si>
    <t>(1,85*4+1,05*2+0,9*2+2,51*2+1,2*2)*2</t>
  </si>
  <si>
    <t>(2+0,6*2)*1,5</t>
  </si>
  <si>
    <t>-0,7*2*5-0,8*2</t>
  </si>
  <si>
    <t>1,2*0,15</t>
  </si>
  <si>
    <t>(2,45*2+1,2*2)*2</t>
  </si>
  <si>
    <t>-0,8*2+1,2*0,15</t>
  </si>
  <si>
    <t>(1,2*2+2,45*2+6,75*2+4,71*4+1*2*2+1,66*2+1,8*2)*2</t>
  </si>
  <si>
    <t>(0,15+6,75*2+1,8*3+1,35*3+0,15)*2</t>
  </si>
  <si>
    <t>-1*3*3+2*0,3*2*3</t>
  </si>
  <si>
    <t>-0,8*2*7-0,9*2</t>
  </si>
  <si>
    <t>(0,925*2+6,75-1,65)*0,15</t>
  </si>
  <si>
    <t>2*1,5*2</t>
  </si>
  <si>
    <t>(1,2*2+2,5*2+2,56*4+1,2*4+6,75*2+2,85*2)*2</t>
  </si>
  <si>
    <t>-0,8*2*3-0,9*2-1*2</t>
  </si>
  <si>
    <t>4,3*0,15+2*0,3*2+2*1,5*4</t>
  </si>
  <si>
    <t>132</t>
  </si>
  <si>
    <t>612325417</t>
  </si>
  <si>
    <t>Oprava vápenocementové omítky vnitřních ploch hladké, tl. do 20 mm, s celoplošným přeštukováním, tl. štuku do 3 mm stěn, v rozsahu opravované plochy přes 10 do 30%</t>
  </si>
  <si>
    <t>-1515891874</t>
  </si>
  <si>
    <t>https://podminky.urs.cz/item/CS_URS_2025_01/612325417</t>
  </si>
  <si>
    <t>133</t>
  </si>
  <si>
    <t>612325419</t>
  </si>
  <si>
    <t>Oprava vápenocementové omítky vnitřních ploch hladké, tl. do 20 mm, s celoplošným přeštukováním, tl. štuku do 3 mm stěn, v rozsahu opravované plochy přes 30 do 50%</t>
  </si>
  <si>
    <t>-432254162</t>
  </si>
  <si>
    <t>https://podminky.urs.cz/item/CS_URS_2025_01/612325419</t>
  </si>
  <si>
    <t>134</t>
  </si>
  <si>
    <t>613131101</t>
  </si>
  <si>
    <t>Podkladní a spojovací vrstva vnitřních omítaných ploch cementový postřik nanášený ručně celoplošně pilířů nebo sloupů</t>
  </si>
  <si>
    <t>264123084</t>
  </si>
  <si>
    <t>https://podminky.urs.cz/item/CS_URS_2025_01/613131101</t>
  </si>
  <si>
    <t>0,7*4*2,65*6</t>
  </si>
  <si>
    <t>135</t>
  </si>
  <si>
    <t>613311141</t>
  </si>
  <si>
    <t>Omítka vápenná vnitřních ploch nanášená ručně dvouvrstvá štuková, tloušťky jádrové omítky do 10 mm a tloušťky štuku do 3 mm svislých konstrukcí pilířů nebo sloupů</t>
  </si>
  <si>
    <t>1420614673</t>
  </si>
  <si>
    <t>https://podminky.urs.cz/item/CS_URS_2025_01/613311141</t>
  </si>
  <si>
    <t>136</t>
  </si>
  <si>
    <t>615142012</t>
  </si>
  <si>
    <t>Pletivo vnitřních ploch v ploše nebo pruzích, na plném podkladu rabicové provizorně přichycené nosníků</t>
  </si>
  <si>
    <t>-1140598169</t>
  </si>
  <si>
    <t>https://podminky.urs.cz/item/CS_URS_2025_01/615142012</t>
  </si>
  <si>
    <t>0,7*0,3*2*4+0,5*0,5*4+1,2*0,3*2*2+0,8*0,5*2</t>
  </si>
  <si>
    <t>1,5*0,3*2+1,1*0,5+2,15*0,3*2+1,65*0,5</t>
  </si>
  <si>
    <t>1,3*0,3*2+0,95*0,5+1,4*0,3*2+1*0,5</t>
  </si>
  <si>
    <t>1,5*0,3*2*2+1,1*0,5*2+1,6*0,3*2*4+1,25*0,5*4</t>
  </si>
  <si>
    <t>2,15*0,3*2*2+1,75*2+1,75*0,75+2,2*0,3*2+1,8*0,5</t>
  </si>
  <si>
    <t>2,15*0,3*2+1,8*0,5</t>
  </si>
  <si>
    <t>(2,15+2,55+3,3)*0,3*2+(1,75+3+2,2)*0,5</t>
  </si>
  <si>
    <t>(2,55+2,9+3,3+2,75+2,9)*0,3*2</t>
  </si>
  <si>
    <t>(3,3+2,55+2,35)*0,3+2,5*0,45+2,5*0,3</t>
  </si>
  <si>
    <t>(2,55+0,3)*0,3*2+3*0,3+2,25*0,5</t>
  </si>
  <si>
    <t>137</t>
  </si>
  <si>
    <t>617131101</t>
  </si>
  <si>
    <t>Podkladní a spojovací vrstva vnitřních omítaných ploch cementový postřik nanášený ručně celoplošně světlíků nebo výtahových šachet</t>
  </si>
  <si>
    <t>907204914</t>
  </si>
  <si>
    <t>https://podminky.urs.cz/item/CS_URS_2025_01/617131101</t>
  </si>
  <si>
    <t>"1.PP - 4.NP"</t>
  </si>
  <si>
    <t>(1,65*2+2,45*2)*(15,01+5,725+0,2)</t>
  </si>
  <si>
    <t>-1,2*2,25*5</t>
  </si>
  <si>
    <t>138</t>
  </si>
  <si>
    <t>617311141</t>
  </si>
  <si>
    <t>Omítka vápenná vnitřních ploch nanášená ručně dvouvrstvá štuková, tloušťky jádrové omítky do 10 mm a tloušťky štuku do 3 mm uzavřených nebo omezených prostor světlíků nebo výtahových šachet</t>
  </si>
  <si>
    <t>-687301087</t>
  </si>
  <si>
    <t>https://podminky.urs.cz/item/CS_URS_2025_01/617311141</t>
  </si>
  <si>
    <t>139</t>
  </si>
  <si>
    <t>617311191</t>
  </si>
  <si>
    <t>Omítka vápenná vnitřních ploch nanášená ručně Příplatek k cenám za každých dalších i započatých 5 mm tloušťky jádrové omítky přes 10 mm světlíků nebo výtahových šachet</t>
  </si>
  <si>
    <t>1022244054</t>
  </si>
  <si>
    <t>https://podminky.urs.cz/item/CS_URS_2025_01/617311191</t>
  </si>
  <si>
    <t>140</t>
  </si>
  <si>
    <t>621142001</t>
  </si>
  <si>
    <t>Pletivo vnějších ploch v ploše nebo pruzích, na plném podkladu sklovláknité vtlačené do tmelu podhledů</t>
  </si>
  <si>
    <t>-1182111390</t>
  </si>
  <si>
    <t>https://podminky.urs.cz/item/CS_URS_2025_01/621142001</t>
  </si>
  <si>
    <t>ti27*3</t>
  </si>
  <si>
    <t>141</t>
  </si>
  <si>
    <t>621211021</t>
  </si>
  <si>
    <t>Montáž kontaktního zateplení lepením a mechanickým kotvením z polystyrenových desek (dodávka ve specifikaci) na vnější podhledy, na podklad betonový nebo z lehčeného betonu nebo keramický, tloušťky desek přes 80 do 120 mm</t>
  </si>
  <si>
    <t>1118284419</t>
  </si>
  <si>
    <t>https://podminky.urs.cz/item/CS_URS_2025_01/621211021</t>
  </si>
  <si>
    <t>"v.č. 14 - pohledy severní, jižní a západní - navrh. stav, TZ"</t>
  </si>
  <si>
    <t>"v.č. 15 - pohledvýchodní - navrh. stav, TZ"</t>
  </si>
  <si>
    <t>142</t>
  </si>
  <si>
    <t>28375938</t>
  </si>
  <si>
    <t>deska EPS 70 fasádní λ=0,039 tl 100mm</t>
  </si>
  <si>
    <t>838538927</t>
  </si>
  <si>
    <t>kzs1*1,05</t>
  </si>
  <si>
    <t>143</t>
  </si>
  <si>
    <t>622131101</t>
  </si>
  <si>
    <t>Podkladní a spojovací vrstva vnějších omítaných ploch cementový postřik nanášený ručně celoplošně stěn</t>
  </si>
  <si>
    <t>-1131301389</t>
  </si>
  <si>
    <t>https://podminky.urs.cz/item/CS_URS_2025_01/622131101</t>
  </si>
  <si>
    <t>kzs1*2</t>
  </si>
  <si>
    <t>1,35*1,9*4</t>
  </si>
  <si>
    <t>kzs2*10,5</t>
  </si>
  <si>
    <t>-1*3*(3*2+31+34)-1,65*2,25-1,25*1-1,75*1</t>
  </si>
  <si>
    <t>(1*2*71+3*2*71+1,65+2,25*2+1,25*2+1*2+1,75*2+1*2)*0,3</t>
  </si>
  <si>
    <t>(3,5*2+1,9+11,5+2,6)*(7,26+3,5)</t>
  </si>
  <si>
    <t>om92</t>
  </si>
  <si>
    <t>om9</t>
  </si>
  <si>
    <t>144</t>
  </si>
  <si>
    <t>622142001</t>
  </si>
  <si>
    <t>Pletivo vnějších ploch v ploše nebo pruzích, na plném podkladu sklovláknité vtlačené do tmelu stěn</t>
  </si>
  <si>
    <t>-520309078</t>
  </si>
  <si>
    <t>https://podminky.urs.cz/item/CS_URS_2025_01/622142001</t>
  </si>
  <si>
    <t>ti22*3</t>
  </si>
  <si>
    <t>ti24*3</t>
  </si>
  <si>
    <t>145</t>
  </si>
  <si>
    <t>622143003</t>
  </si>
  <si>
    <t>Montáž omítkových profilů plastových, pozinkovaných nebo dřevěných upevněných vtlačením do podkladní vrstvy nebo přibitím rohových s tkaninou</t>
  </si>
  <si>
    <t>2109857046</t>
  </si>
  <si>
    <t>https://podminky.urs.cz/item/CS_URS_2025_01/622143003</t>
  </si>
  <si>
    <t>om71*0,5</t>
  </si>
  <si>
    <t>2,65*4+2*2*10+2,65*4*4+2,65*2*2</t>
  </si>
  <si>
    <t>4,235+2*2+2,25*4+1,2+1,6</t>
  </si>
  <si>
    <t>4,2+2*2+1,6+1,2+2,25*4</t>
  </si>
  <si>
    <t>3,75*8+1,6+2*2+2,25*4+2,1*2*2+1,2*2</t>
  </si>
  <si>
    <t>3,75*2+1,6+2*2+2,07*2*6+1,1*6</t>
  </si>
  <si>
    <t>(16,76+3,5)*11</t>
  </si>
  <si>
    <t>1,1*22+1,8*2*22+1,2*14+2*2*14</t>
  </si>
  <si>
    <t>om72</t>
  </si>
  <si>
    <t>146</t>
  </si>
  <si>
    <t>55343R0023</t>
  </si>
  <si>
    <t xml:space="preserve">profil rohový  pro vnitřní omítky </t>
  </si>
  <si>
    <t>919394745</t>
  </si>
  <si>
    <t>om74*1,05</t>
  </si>
  <si>
    <t>147</t>
  </si>
  <si>
    <t>55343R00231</t>
  </si>
  <si>
    <t xml:space="preserve">profil rohový  pro vnější omítky </t>
  </si>
  <si>
    <t>476765620</t>
  </si>
  <si>
    <t>om73*1,05</t>
  </si>
  <si>
    <t>148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</si>
  <si>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</si>
  <si>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</si>
  <si>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-807702961</t>
  </si>
  <si>
    <t>https://podminky.urs.cz/item/CS_URS_2025_01/622143004</t>
  </si>
  <si>
    <t>(1,5*2+2,15*41,75*2+1*4+1,25)*2</t>
  </si>
  <si>
    <t>(1*2*3+3*2*3)*2</t>
  </si>
  <si>
    <t>(1*2*31+3*2*31)*2+(3,5*4+2,5+2,35+1,6*2+2*2*2)*2</t>
  </si>
  <si>
    <t>(1*2+3*2)*34*2+3,6*4*2</t>
  </si>
  <si>
    <t>149</t>
  </si>
  <si>
    <t>59051R05162</t>
  </si>
  <si>
    <t>profil začišťovací PVC pro ostění vnitřních omítek</t>
  </si>
  <si>
    <t>606353642</t>
  </si>
  <si>
    <t>om71*0,5*1,05</t>
  </si>
  <si>
    <t>150</t>
  </si>
  <si>
    <t>59051R0516</t>
  </si>
  <si>
    <t>profil začišťovací PVC pro ostění vnějších omítek</t>
  </si>
  <si>
    <t>892106963</t>
  </si>
  <si>
    <t>151</t>
  </si>
  <si>
    <t>622252001</t>
  </si>
  <si>
    <t>Montáž profilů kontaktního zateplení zakládacích soklových připevněných hmoždinkami</t>
  </si>
  <si>
    <t>-1836415693</t>
  </si>
  <si>
    <t>https://podminky.urs.cz/item/CS_URS_2025_01/622252001</t>
  </si>
  <si>
    <t>11,5+1,9+2,7+27,66+11+2,8+18,225+13,7+5,375</t>
  </si>
  <si>
    <t>0,45+23,71+2,6+3,95</t>
  </si>
  <si>
    <t>152</t>
  </si>
  <si>
    <t>59051647</t>
  </si>
  <si>
    <t>profil zakládací Al tl 0,7mm pro ETICS pro izolant tl 100mm</t>
  </si>
  <si>
    <t>-1507366687</t>
  </si>
  <si>
    <t>kzs2*1,05</t>
  </si>
  <si>
    <t>153</t>
  </si>
  <si>
    <t>622252002</t>
  </si>
  <si>
    <t>Montáž profilů kontaktního zateplení ostatních stěnových, dilatačních apod. lepených do tmelu</t>
  </si>
  <si>
    <t>-819224231</t>
  </si>
  <si>
    <t>https://podminky.urs.cz/item/CS_URS_2025_01/622252002</t>
  </si>
  <si>
    <t>1,75*11</t>
  </si>
  <si>
    <t>154</t>
  </si>
  <si>
    <t>63127R0464</t>
  </si>
  <si>
    <t>profil pro KZS</t>
  </si>
  <si>
    <t>-1610909671</t>
  </si>
  <si>
    <t>kzs3*1,05</t>
  </si>
  <si>
    <t>155</t>
  </si>
  <si>
    <t>622321111</t>
  </si>
  <si>
    <t>Omítka vápenocementová vnějších ploch nanášená ručně jednovrstvá, tloušťky do 15 mm hrubá zatřená stěn</t>
  </si>
  <si>
    <t>849624899</t>
  </si>
  <si>
    <t>https://podminky.urs.cz/item/CS_URS_2025_01/622321111</t>
  </si>
  <si>
    <t>156</t>
  </si>
  <si>
    <t>622321141</t>
  </si>
  <si>
    <t>Omítka vápenocementová vnějších ploch nanášená ručně dvouvrstvá, tloušťky jádrové omítky do 15 mm a tloušťky štuku do 3 mm štuková stěn</t>
  </si>
  <si>
    <t>-1283301156</t>
  </si>
  <si>
    <t>https://podminky.urs.cz/item/CS_URS_2025_01/622321141</t>
  </si>
  <si>
    <t>157</t>
  </si>
  <si>
    <t>622321191</t>
  </si>
  <si>
    <t>Omítka vápenocementová vnějších ploch nanášená ručně Příplatek k cenám za každých dalších i započatých 5 mm tloušťky omítky přes 15 mm stěn</t>
  </si>
  <si>
    <t>-203146962</t>
  </si>
  <si>
    <t>https://podminky.urs.cz/item/CS_URS_2025_01/622321191</t>
  </si>
  <si>
    <t>om93*2</t>
  </si>
  <si>
    <t>158</t>
  </si>
  <si>
    <t>622324R0111</t>
  </si>
  <si>
    <t>Omítka vápenocementová strukturální vnějších ploch nanášená ručně škrábaná stěn tl.5 mm D+M</t>
  </si>
  <si>
    <t>-2102749726</t>
  </si>
  <si>
    <t>(0,07*2+0,02)*(1*2+3*2)*71</t>
  </si>
  <si>
    <t>159</t>
  </si>
  <si>
    <t>622331121</t>
  </si>
  <si>
    <t>Omítka cementová vnějších ploch nanášená ručně jednovrstvá, tloušťky do 15 mm hladká stěn</t>
  </si>
  <si>
    <t>1573637298</t>
  </si>
  <si>
    <t>https://podminky.urs.cz/item/CS_URS_2025_01/622331121</t>
  </si>
  <si>
    <t>(1,65*2+2,45*2)*1,3</t>
  </si>
  <si>
    <t>om11</t>
  </si>
  <si>
    <t>(3,45+2,35+0,35+4,25+3,55+0,6+0,4+2,75)*2,505</t>
  </si>
  <si>
    <t>(0,5+3,1+0,75+2,7+2,25)*1,725</t>
  </si>
  <si>
    <t>(0,9+26,41+2,3)*1,725</t>
  </si>
  <si>
    <t>12*0,3</t>
  </si>
  <si>
    <t>om1</t>
  </si>
  <si>
    <t>160</t>
  </si>
  <si>
    <t>622811003</t>
  </si>
  <si>
    <t>Omítka tepelně izolační vnějších ploch stěn prováděná ručně v 1 vrstvě, tloušťky přes 30 do 40 mm</t>
  </si>
  <si>
    <t>-1788741324</t>
  </si>
  <si>
    <t>https://podminky.urs.cz/item/CS_URS_2025_01/622811003</t>
  </si>
  <si>
    <t>161</t>
  </si>
  <si>
    <t>629135101</t>
  </si>
  <si>
    <t>Vyrovnávací vrstva z cementové malty pod klempířskými prvky šířky do 150 mm</t>
  </si>
  <si>
    <t>-1704763144</t>
  </si>
  <si>
    <t>https://podminky.urs.cz/item/CS_URS_2025_01/629135101</t>
  </si>
  <si>
    <t>1,25+1,75</t>
  </si>
  <si>
    <t>162</t>
  </si>
  <si>
    <t>629135102</t>
  </si>
  <si>
    <t>Vyrovnávací vrstva z cementové malty pod klempířskými prvky šířky přes 150 do 300 mm</t>
  </si>
  <si>
    <t>260814631</t>
  </si>
  <si>
    <t>https://podminky.urs.cz/item/CS_URS_2025_01/629135102</t>
  </si>
  <si>
    <t>163</t>
  </si>
  <si>
    <t>629991001</t>
  </si>
  <si>
    <t>Zakrytí vnějších ploch před znečištěním včetně pozdějšího odkrytí ploch podélných rovných (např. chodníků) fólií položenou volně</t>
  </si>
  <si>
    <t>1657477365</t>
  </si>
  <si>
    <t>https://podminky.urs.cz/item/CS_URS_2025_01/629991001</t>
  </si>
  <si>
    <t>"parapety stávajících oken"</t>
  </si>
  <si>
    <t>(1,1*22+1,2*14)*0,3</t>
  </si>
  <si>
    <t>164</t>
  </si>
  <si>
    <t>629991011</t>
  </si>
  <si>
    <t>Zakrytí vnějších ploch před znečištěním včetně pozdějšího odkrytí výplní otvorů a svislých ploch fólií přilepenou lepící páskou</t>
  </si>
  <si>
    <t>-1560815847</t>
  </si>
  <si>
    <t>https://podminky.urs.cz/item/CS_URS_2025_01/629991011</t>
  </si>
  <si>
    <t>(1,25*1+1,75*2+1,5*2,15*2)*2</t>
  </si>
  <si>
    <t>1*3*3*2+1,6*2*2*2</t>
  </si>
  <si>
    <t>1*3*31*2+1,6*2*2+2,5*3,6*4+2,35*3,6*2</t>
  </si>
  <si>
    <t>1*3*34*2+1,6*2*2+5,5*3,6*2</t>
  </si>
  <si>
    <t>"stávající okna"</t>
  </si>
  <si>
    <t>1,1*1,8*22+1,2*2*14</t>
  </si>
  <si>
    <t>165</t>
  </si>
  <si>
    <t>631311115</t>
  </si>
  <si>
    <t>Mazanina z betonu prostého bez zvýšených nároků na prostředí tl. přes 50 do 80 mm tř. C 20/25</t>
  </si>
  <si>
    <t>-920441967</t>
  </si>
  <si>
    <t>https://podminky.urs.cz/item/CS_URS_2025_01/631311115</t>
  </si>
  <si>
    <t>pvc12*0,05</t>
  </si>
  <si>
    <t>3,05*1,6*0,06</t>
  </si>
  <si>
    <t>3,05*2,45*0,06</t>
  </si>
  <si>
    <t>3,05*2,45*0,06*2</t>
  </si>
  <si>
    <t>166</t>
  </si>
  <si>
    <t>631311124</t>
  </si>
  <si>
    <t>Mazanina z betonu prostého bez zvýšených nároků na prostředí tl. přes 80 do 120 mm tř. C 16/20</t>
  </si>
  <si>
    <t>1822982908</t>
  </si>
  <si>
    <t>https://podminky.urs.cz/item/CS_URS_2025_01/631311124</t>
  </si>
  <si>
    <t>1,35*1,35*0,11</t>
  </si>
  <si>
    <t>167</t>
  </si>
  <si>
    <t>631311125</t>
  </si>
  <si>
    <t>Mazanina z betonu prostého bez zvýšených nároků na prostředí tl. přes 80 do 120 mm tř. C 20/25</t>
  </si>
  <si>
    <t>-298249257</t>
  </si>
  <si>
    <t>https://podminky.urs.cz/item/CS_URS_2025_01/631311125</t>
  </si>
  <si>
    <t>4,05*0,12</t>
  </si>
  <si>
    <t>168</t>
  </si>
  <si>
    <t>631311134</t>
  </si>
  <si>
    <t>Mazanina z betonu prostého bez zvýšených nároků na prostředí tl. přes 120 do 240 mm tř. C 16/20</t>
  </si>
  <si>
    <t>1429448501</t>
  </si>
  <si>
    <t>https://podminky.urs.cz/item/CS_URS_2025_01/631311134</t>
  </si>
  <si>
    <t>(22,06+0,35*2)*(5,6+0,45*2)*0,15</t>
  </si>
  <si>
    <t>(9,465+13,225)*2,05*0,15</t>
  </si>
  <si>
    <t>1,92*2,25*0,15</t>
  </si>
  <si>
    <t>(2,1+0,35+0,45)*(5,6*0,45*2)*0,15</t>
  </si>
  <si>
    <t>10,2*0,15</t>
  </si>
  <si>
    <t>3*1,6*0,15</t>
  </si>
  <si>
    <t>3*1,6*0,15*2</t>
  </si>
  <si>
    <t>169</t>
  </si>
  <si>
    <t>631311R0115</t>
  </si>
  <si>
    <t>zálivka stropních panelů betonem tř. C 20/25 D+M</t>
  </si>
  <si>
    <t>-2005132948</t>
  </si>
  <si>
    <t>23,01*(6,6+0,175*2)*0,05</t>
  </si>
  <si>
    <t>10,35*18,225*0,05</t>
  </si>
  <si>
    <t>(12,1+0,2+10,81)*7,05*0,05</t>
  </si>
  <si>
    <t>(9,675+0,25+2,35+0,2+4,85)*0,05</t>
  </si>
  <si>
    <t>(9,4*2+0,2*2+3,91)*7,05*0,05</t>
  </si>
  <si>
    <t>10,55*18,22*0,05</t>
  </si>
  <si>
    <t>631319011</t>
  </si>
  <si>
    <t>Příplatek k cenám mazanin za úpravu povrchu mazaniny přehlazením, mazanina tl. přes 50 do 80 mm</t>
  </si>
  <si>
    <t>-520744755</t>
  </si>
  <si>
    <t>https://podminky.urs.cz/item/CS_URS_2025_01/631319011</t>
  </si>
  <si>
    <t>171</t>
  </si>
  <si>
    <t>631319012</t>
  </si>
  <si>
    <t>Příplatek k cenám mazanin za úpravu povrchu mazaniny přehlazením, mazanina tl. přes 80 do 120 mm</t>
  </si>
  <si>
    <t>1642335955</t>
  </si>
  <si>
    <t>https://podminky.urs.cz/item/CS_URS_2025_01/631319012</t>
  </si>
  <si>
    <t>172</t>
  </si>
  <si>
    <t>631319013</t>
  </si>
  <si>
    <t>Příplatek k cenám mazanin za úpravu povrchu mazaniny přehlazením, mazanina tl. přes 120 do 240 mm</t>
  </si>
  <si>
    <t>-61115616</t>
  </si>
  <si>
    <t>https://podminky.urs.cz/item/CS_URS_2025_01/631319013</t>
  </si>
  <si>
    <t>173</t>
  </si>
  <si>
    <t>631319173</t>
  </si>
  <si>
    <t>Příplatek k cenám mazanin za stržení povrchu spodní vrstvy mazaniny latí před vložením výztuže nebo pletiva pro tl. obou vrstev mazaniny přes 80 do 120 mm</t>
  </si>
  <si>
    <t>-501432587</t>
  </si>
  <si>
    <t>https://podminky.urs.cz/item/CS_URS_2025_01/631319173</t>
  </si>
  <si>
    <t>174</t>
  </si>
  <si>
    <t>631319175</t>
  </si>
  <si>
    <t>Příplatek k cenám mazanin za stržení povrchu spodní vrstvy mazaniny latí před vložením výztuže nebo pletiva pro tl. obou vrstev mazaniny přes 120 do 240 mm</t>
  </si>
  <si>
    <t>2098769920</t>
  </si>
  <si>
    <t>https://podminky.urs.cz/item/CS_URS_2025_01/631319175</t>
  </si>
  <si>
    <t>175</t>
  </si>
  <si>
    <t>631319183</t>
  </si>
  <si>
    <t>Příplatek k cenám mazanin za sklon přes 15° do 35° od vodorovné roviny, mazanina tl. přes 80 do 120 mm</t>
  </si>
  <si>
    <t>-1952419816</t>
  </si>
  <si>
    <t>https://podminky.urs.cz/item/CS_URS_2025_01/631319183</t>
  </si>
  <si>
    <t>176</t>
  </si>
  <si>
    <t>631341115</t>
  </si>
  <si>
    <t>Mazanina z lehkého keramického betonu tl. přes 50 do 80 mm tř. LC 25/28</t>
  </si>
  <si>
    <t>-537608539</t>
  </si>
  <si>
    <t>https://podminky.urs.cz/item/CS_URS_2025_01/631341115</t>
  </si>
  <si>
    <t>(100,5+17,75+11,1+12,1*4)*0,07</t>
  </si>
  <si>
    <t>(90,7+84,8)*0,07</t>
  </si>
  <si>
    <t>177</t>
  </si>
  <si>
    <t>631341135</t>
  </si>
  <si>
    <t>Mazanina z lehkého keramického betonu tl. přes 120 do 240 mm tř. LC 25/28</t>
  </si>
  <si>
    <t>1941983407</t>
  </si>
  <si>
    <t>https://podminky.urs.cz/item/CS_URS_2025_01/631341135</t>
  </si>
  <si>
    <t>ti71*0,14</t>
  </si>
  <si>
    <t>-(100,5+17,75+11,1+12,1*4)*0,14</t>
  </si>
  <si>
    <t>ti72*0,14</t>
  </si>
  <si>
    <t>-(90,7+84,8)*0,14</t>
  </si>
  <si>
    <t>178</t>
  </si>
  <si>
    <t>631351101</t>
  </si>
  <si>
    <t>Bednění v podlahách rýh a hran zřízení</t>
  </si>
  <si>
    <t>-1453198196</t>
  </si>
  <si>
    <t>https://podminky.urs.cz/item/CS_URS_2025_01/631351101</t>
  </si>
  <si>
    <t>1,35*0,11*4</t>
  </si>
  <si>
    <t>631351102</t>
  </si>
  <si>
    <t>Bednění v podlahách rýh a hran odstranění</t>
  </si>
  <si>
    <t>-579931296</t>
  </si>
  <si>
    <t>https://podminky.urs.cz/item/CS_URS_2025_01/631351102</t>
  </si>
  <si>
    <t>180</t>
  </si>
  <si>
    <t>631362021</t>
  </si>
  <si>
    <t>Výztuž mazanin ze svařovaných sítí z drátů typu KARI</t>
  </si>
  <si>
    <t>-1203779584</t>
  </si>
  <si>
    <t>https://podminky.urs.cz/item/CS_URS_2025_01/631362021</t>
  </si>
  <si>
    <t>(22,06+0,35*2)*(5,6+0,45*2)*3,014*1,3*0,001</t>
  </si>
  <si>
    <t>(9,465+13,225)*2,05*3,014*1,3*0,001</t>
  </si>
  <si>
    <t>1,92*2,25*3,014*1,3*0,001</t>
  </si>
  <si>
    <t>(2,1+0,35+0,45)*(5,6*0,45*2)*3,014*1,3*0,001</t>
  </si>
  <si>
    <t>10,2*3,014*1,3*0,001</t>
  </si>
  <si>
    <t>4,05*0,12*1,999*1,3*0,001</t>
  </si>
  <si>
    <t>dl2*3,014*1,3*0,001</t>
  </si>
  <si>
    <t>pvc11*3,014*1,3*0,001</t>
  </si>
  <si>
    <t>pvc12*3,014*1,3*0,001</t>
  </si>
  <si>
    <t>pvc14*3,014*1,3*0,001</t>
  </si>
  <si>
    <t>3,05*1,6*3,014*1,3*0,001</t>
  </si>
  <si>
    <t>3,05*(1,6+2,45)*3,014*1,3*0,001</t>
  </si>
  <si>
    <t>3,05*(1,6+2,45)*2*3,014*1,3*0,001</t>
  </si>
  <si>
    <t>ti71*3,014*1,3*0,001</t>
  </si>
  <si>
    <t>ti72*3,014*1,3*0,001</t>
  </si>
  <si>
    <t>181</t>
  </si>
  <si>
    <t>632451034</t>
  </si>
  <si>
    <t>Potěr cementový vyrovnávací z malty (MC-15) v ploše o průměrné (střední) tl. přes 40 do 50 mm</t>
  </si>
  <si>
    <t>65939634</t>
  </si>
  <si>
    <t>https://podminky.urs.cz/item/CS_URS_2025_01/632451034</t>
  </si>
  <si>
    <t>(22,06+0,35*2)*(5,6+0,45*2)</t>
  </si>
  <si>
    <t>(9,465+13,225)*2,05</t>
  </si>
  <si>
    <t>1,92*2,25</t>
  </si>
  <si>
    <t>(2,1+0,35+0,45)*(5,6*0,45*2)</t>
  </si>
  <si>
    <t>3,05*3,55</t>
  </si>
  <si>
    <t>(2,5+0,75+0,35)*(2,75+1)</t>
  </si>
  <si>
    <t>(2,5+0,75+0,3)*(3,1+0,5+0,75)</t>
  </si>
  <si>
    <t>1,2*0,69</t>
  </si>
  <si>
    <t>(0,75+0,19)*1,6</t>
  </si>
  <si>
    <t>182</t>
  </si>
  <si>
    <t>632451234</t>
  </si>
  <si>
    <t>Potěr cementový samonivelační litý tř. C 25, tl. přes 45 do 50 mm</t>
  </si>
  <si>
    <t>2018536254</t>
  </si>
  <si>
    <t>https://podminky.urs.cz/item/CS_URS_2025_01/632451234</t>
  </si>
  <si>
    <t>3,05*1,6</t>
  </si>
  <si>
    <t>3,05*(1,6+2,45)</t>
  </si>
  <si>
    <t>3,05*(1,6+2,45)*2</t>
  </si>
  <si>
    <t>183</t>
  </si>
  <si>
    <t>633991111</t>
  </si>
  <si>
    <t>Povrchová úprava betonových podlah nástřik proti odpařování vody</t>
  </si>
  <si>
    <t>-709274418</t>
  </si>
  <si>
    <t>https://podminky.urs.cz/item/CS_URS_2025_01/633991111</t>
  </si>
  <si>
    <t>3,85*(1,15+0,1)</t>
  </si>
  <si>
    <t>(1,65+0,1)*(1,65+0,1)</t>
  </si>
  <si>
    <t>184</t>
  </si>
  <si>
    <t>635111242</t>
  </si>
  <si>
    <t>Násyp ze štěrkopísku, písku nebo kameniva pod podlahy se zhutněním z kameniva hrubého 16-32</t>
  </si>
  <si>
    <t>164629581</t>
  </si>
  <si>
    <t>https://podminky.urs.cz/item/CS_URS_2025_01/635111242</t>
  </si>
  <si>
    <t>(22,06*5,6+2,1*5,6+9,465*1,6+1,92*1,8+13,225*1,6+10,2)*0,15</t>
  </si>
  <si>
    <t>Vedení trubní dálková a přípojná</t>
  </si>
  <si>
    <t>185</t>
  </si>
  <si>
    <t>877260341</t>
  </si>
  <si>
    <t>Montáž tvarovek na kanalizačním plastovém potrubí z PP nebo PVC-U hladkého plnostěnného lapačů střešních splavenin DN 100</t>
  </si>
  <si>
    <t>-106182571</t>
  </si>
  <si>
    <t>https://podminky.urs.cz/item/CS_URS_2025_01/877260341</t>
  </si>
  <si>
    <t>"výpis prvků ozn. K4"</t>
  </si>
  <si>
    <t>186</t>
  </si>
  <si>
    <t>56231R0163</t>
  </si>
  <si>
    <t xml:space="preserve">lapač střešních splavenin se zápachovou klapkou a lapacím košem </t>
  </si>
  <si>
    <t>-1792261637</t>
  </si>
  <si>
    <t>Lešení a stavební výtahy</t>
  </si>
  <si>
    <t>187</t>
  </si>
  <si>
    <t>941111132</t>
  </si>
  <si>
    <t>Lešení řadové trubkové lehké pracovní s podlahami s provozním zatížením tř. 3 do 200 kg/m2 šířky tř. W12 od 1,2 do 1,5 m, výšky výšky přes 10 do 25 m montáž</t>
  </si>
  <si>
    <t>1549314031</t>
  </si>
  <si>
    <t>https://podminky.urs.cz/item/CS_URS_2025_01/941111132</t>
  </si>
  <si>
    <t>kzs2*(16,76+3,5)</t>
  </si>
  <si>
    <t>1,5*8*(16,76+3,5)*2</t>
  </si>
  <si>
    <t>10,09*(11,26+3,5)+10,09*(3,1+7,26)*2</t>
  </si>
  <si>
    <t>188</t>
  </si>
  <si>
    <t>941111232</t>
  </si>
  <si>
    <t>Lešení řadové trubkové lehké pracovní s podlahami s provozním zatížením tř. 3 do 200 kg/m2 šířky tř. W12 od 1,2 do 1,5 m, výšky výšky přes 10 do 25 m příplatek k ceně za každý den použití</t>
  </si>
  <si>
    <t>689109162</t>
  </si>
  <si>
    <t>https://podminky.urs.cz/item/CS_URS_2025_01/941111232</t>
  </si>
  <si>
    <t>leš2*90</t>
  </si>
  <si>
    <t>189</t>
  </si>
  <si>
    <t>941111832</t>
  </si>
  <si>
    <t>Lešení řadové trubkové lehké pracovní s podlahami s provozním zatížením tř. 3 do 200 kg/m2 šířky tř. W12 od 1,2 do 1,5 m, výšky výšky přes 10 do 25 m demontáž</t>
  </si>
  <si>
    <t>-2143533714</t>
  </si>
  <si>
    <t>https://podminky.urs.cz/item/CS_URS_2025_01/941111832</t>
  </si>
  <si>
    <t>190</t>
  </si>
  <si>
    <t>94111R833</t>
  </si>
  <si>
    <t>příplatek k lešení řadovému 10 - 25 m přes střechu sousední budovy vč. zajištění střechy proti poškození</t>
  </si>
  <si>
    <t>1682201243</t>
  </si>
  <si>
    <t>(9+10)*14,1</t>
  </si>
  <si>
    <t>(12+6)*9,5</t>
  </si>
  <si>
    <t>191</t>
  </si>
  <si>
    <t>944511111</t>
  </si>
  <si>
    <t>Síť ochranná zavěšená na konstrukci lešení z textilie z umělých vláken montáž</t>
  </si>
  <si>
    <t>381645867</t>
  </si>
  <si>
    <t>https://podminky.urs.cz/item/CS_URS_2025_01/944511111</t>
  </si>
  <si>
    <t>192</t>
  </si>
  <si>
    <t>944511211</t>
  </si>
  <si>
    <t>Síť ochranná zavěšená na konstrukci lešení z textilie z umělých vláken příplatek k ceně za každý den použití</t>
  </si>
  <si>
    <t>-1979906124</t>
  </si>
  <si>
    <t>https://podminky.urs.cz/item/CS_URS_2025_01/944511211</t>
  </si>
  <si>
    <t>193</t>
  </si>
  <si>
    <t>944511811</t>
  </si>
  <si>
    <t>Síť ochranná zavěšená na konstrukci lešení z textilie z umělých vláken demontáž</t>
  </si>
  <si>
    <t>1484185588</t>
  </si>
  <si>
    <t>https://podminky.urs.cz/item/CS_URS_2025_01/944511811</t>
  </si>
  <si>
    <t>194</t>
  </si>
  <si>
    <t>949101111</t>
  </si>
  <si>
    <t>Lešení pomocné pracovní pro objekty pozemních staveb pro zatížení do 150 kg/m2, o výšce lešeňové podlahy do 1,9 m</t>
  </si>
  <si>
    <t>-725758874</t>
  </si>
  <si>
    <t>https://podminky.urs.cz/item/CS_URS_2025_01/949101111</t>
  </si>
  <si>
    <t>-24,3-20,85</t>
  </si>
  <si>
    <t>-(2,85+1,6)*3-5*3</t>
  </si>
  <si>
    <t>11,8*3</t>
  </si>
  <si>
    <t>195</t>
  </si>
  <si>
    <t>949101112</t>
  </si>
  <si>
    <t>Lešení pomocné pracovní pro objekty pozemních staveb pro zatížení do 150 kg/m2, o výšce lešeňové podlahy přes 1,9 do 3,5 m</t>
  </si>
  <si>
    <t>669266248</t>
  </si>
  <si>
    <t>https://podminky.urs.cz/item/CS_URS_2025_01/949101112</t>
  </si>
  <si>
    <t>3,05*4+3*(1,6+1,995)</t>
  </si>
  <si>
    <t>24,3+3*1,6</t>
  </si>
  <si>
    <t>24,3+3+2,1*1+21</t>
  </si>
  <si>
    <t>24,3+20,85</t>
  </si>
  <si>
    <t>(2,85+1,6)*3,05+5*3</t>
  </si>
  <si>
    <t>196</t>
  </si>
  <si>
    <t>949211131</t>
  </si>
  <si>
    <t>Lešeňová podlaha pro trubková lešení z fošen, prken nebo dřevěných sbíjených lešeňových dílců ve světlíku nebo šachtě o půdorysné ploše do 6 m2 s příčníky nebo podélníky montáž</t>
  </si>
  <si>
    <t>2004503342</t>
  </si>
  <si>
    <t>https://podminky.urs.cz/item/CS_URS_2025_01/949211131</t>
  </si>
  <si>
    <t>"1.PP - 4. NP"</t>
  </si>
  <si>
    <t>4,05*13</t>
  </si>
  <si>
    <t>197</t>
  </si>
  <si>
    <t>949211231</t>
  </si>
  <si>
    <t>Lešeňová podlaha pro trubková lešení z fošen, prken nebo dřevěných sbíjených lešeňových dílců ve světlíku nebo šachtě o půdorysné ploše do 6 m2 s příčníky nebo podélníky příplatek k ceně za každý den použití</t>
  </si>
  <si>
    <t>2014332425</t>
  </si>
  <si>
    <t>https://podminky.urs.cz/item/CS_URS_2025_01/949211231</t>
  </si>
  <si>
    <t>leš6*60</t>
  </si>
  <si>
    <t>198</t>
  </si>
  <si>
    <t>949211831</t>
  </si>
  <si>
    <t>Lešeňová podlaha pro trubková lešení z fošen, prken nebo dřevěných sbíjených lešeňových dílců ve světlíku nebo šachtě o půdorysné ploše do 6 m2 s příčníky nebo podélníky demontáž</t>
  </si>
  <si>
    <t>1058360241</t>
  </si>
  <si>
    <t>https://podminky.urs.cz/item/CS_URS_2025_01/949211831</t>
  </si>
  <si>
    <t>199</t>
  </si>
  <si>
    <t>949311112</t>
  </si>
  <si>
    <t>Lešení trubkové do šachet (výtahových, potrubních) o půdorysné ploše do 6 m2, výšky přes 10 do 20 m montáž</t>
  </si>
  <si>
    <t>-1904463766</t>
  </si>
  <si>
    <t>https://podminky.urs.cz/item/CS_URS_2025_01/949311112</t>
  </si>
  <si>
    <t>15,37+4,425</t>
  </si>
  <si>
    <t>200</t>
  </si>
  <si>
    <t>949311212</t>
  </si>
  <si>
    <t>Lešení trubkové do šachet (výtahových, potrubních) o půdorysné ploše do 6 m2, výšky přes 10 do 20 m příplatek k ceně za každý den použití</t>
  </si>
  <si>
    <t>2015305633</t>
  </si>
  <si>
    <t>https://podminky.urs.cz/item/CS_URS_2025_01/949311212</t>
  </si>
  <si>
    <t>leš5*60</t>
  </si>
  <si>
    <t>201</t>
  </si>
  <si>
    <t>949311812</t>
  </si>
  <si>
    <t>Lešení trubkové do šachet (výtahových, potrubních) o půdorysné ploše do 6 m2, výšky přes 10 do 20 m demontáž</t>
  </si>
  <si>
    <t>-1326232868</t>
  </si>
  <si>
    <t>https://podminky.urs.cz/item/CS_URS_2025_01/949311812</t>
  </si>
  <si>
    <t>Bourání konstrukcí</t>
  </si>
  <si>
    <t>202</t>
  </si>
  <si>
    <t>962032231</t>
  </si>
  <si>
    <t>Bourání zdiva nadzákladového z cihel pálených plných nebo lícových nebo vápenopískových na maltu vápennou nebo vápenocementovou, objemu přes 1 m3</t>
  </si>
  <si>
    <t>1820195861</t>
  </si>
  <si>
    <t>https://podminky.urs.cz/item/CS_URS_2025_01/962032231</t>
  </si>
  <si>
    <t>(1,1+0,2+12,59+1,905+1+1,34+0,2)*1,6*0,2</t>
  </si>
  <si>
    <t>(10,42+13+26,86)*1*0,325</t>
  </si>
  <si>
    <t>10,97*2*1,1*0,33*1+(10,42+13+26,8)*0,5*0,5</t>
  </si>
  <si>
    <t>10,97*2*0,5*0,5+18,1*2*0,5*0,5</t>
  </si>
  <si>
    <t>2,5*3*0,7</t>
  </si>
  <si>
    <t>203</t>
  </si>
  <si>
    <t>962081141</t>
  </si>
  <si>
    <t>Bourání příček nebo přizdívek ze skleněných tvárnic, tl. přes 100 do 150 mm</t>
  </si>
  <si>
    <t>1524035026</t>
  </si>
  <si>
    <t>https://podminky.urs.cz/item/CS_URS_2025_01/962081141</t>
  </si>
  <si>
    <t>3*4,235</t>
  </si>
  <si>
    <t>204</t>
  </si>
  <si>
    <t>963051113</t>
  </si>
  <si>
    <t>Bourání železobetonových stropů deskových, tl. přes 80 mm</t>
  </si>
  <si>
    <t>1237031324</t>
  </si>
  <si>
    <t>https://podminky.urs.cz/item/CS_URS_2025_01/963051113</t>
  </si>
  <si>
    <t>5*3*0,25</t>
  </si>
  <si>
    <t>(1,6+3,42)*3,3*0,25</t>
  </si>
  <si>
    <t>205</t>
  </si>
  <si>
    <t>965042241</t>
  </si>
  <si>
    <t>Bourání mazanin betonových nebo z litého asfaltu tl. přes 100 mm, plochy přes 4 m2</t>
  </si>
  <si>
    <t>111587833</t>
  </si>
  <si>
    <t>https://podminky.urs.cz/item/CS_URS_2025_01/965042241</t>
  </si>
  <si>
    <t>25,86*(6,6+2,1)*0,25</t>
  </si>
  <si>
    <t>206</t>
  </si>
  <si>
    <t>965049112</t>
  </si>
  <si>
    <t>Bourání mazanin Příplatek k cenám za bourání mazanin betonových se svařovanou sítí, tl. přes 100 mm</t>
  </si>
  <si>
    <t>2007186585</t>
  </si>
  <si>
    <t>https://podminky.urs.cz/item/CS_URS_2025_01/965049112</t>
  </si>
  <si>
    <t>207</t>
  </si>
  <si>
    <t>965081223</t>
  </si>
  <si>
    <t>Bourání podlah z dlaždic bez podkladního lože nebo mazaniny, s jakoukoliv výplní spár keramických nebo xylolitových tl. přes 10 mm plochy přes 1 m2</t>
  </si>
  <si>
    <t>976340276</t>
  </si>
  <si>
    <t>https://podminky.urs.cz/item/CS_URS_2025_01/965081223</t>
  </si>
  <si>
    <t>5*3</t>
  </si>
  <si>
    <t>208</t>
  </si>
  <si>
    <t>965081333</t>
  </si>
  <si>
    <t>Bourání podlah z dlaždic bez podkladního lože nebo mazaniny, s jakoukoliv výplní spár betonových, teracových nebo čedičových tl. do 30 mm, plochy přes 1 m2</t>
  </si>
  <si>
    <t>2137435945</t>
  </si>
  <si>
    <t>https://podminky.urs.cz/item/CS_URS_2025_01/965081333</t>
  </si>
  <si>
    <t>1*2,1</t>
  </si>
  <si>
    <t>209</t>
  </si>
  <si>
    <t>965082941</t>
  </si>
  <si>
    <t>Odstranění násypu pod podlahami nebo ochranného násypu na střechách tl. přes 200 mm jakékoliv plochy</t>
  </si>
  <si>
    <t>-511348615</t>
  </si>
  <si>
    <t>https://podminky.urs.cz/item/CS_URS_2025_01/965082941</t>
  </si>
  <si>
    <t>bst2*0,5</t>
  </si>
  <si>
    <t>210</t>
  </si>
  <si>
    <t>966031314</t>
  </si>
  <si>
    <t>Vybourání částí říms z cihel vyložených do 250 mm tl. přes 300 mm</t>
  </si>
  <si>
    <t>-1717582072</t>
  </si>
  <si>
    <t>https://podminky.urs.cz/item/CS_URS_2025_01/966031314</t>
  </si>
  <si>
    <t>26,885+4+10,42+10,97*2+18,1</t>
  </si>
  <si>
    <t>211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</si>
  <si>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</si>
  <si>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</si>
  <si>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-83589874</t>
  </si>
  <si>
    <t>https://podminky.urs.cz/item/CS_URS_2025_01/967031132</t>
  </si>
  <si>
    <t>(1,25+1*4+1,75)*0,5+2,07*9*0,5</t>
  </si>
  <si>
    <t>2,07*2*2*0,5</t>
  </si>
  <si>
    <t>3*0,7*2</t>
  </si>
  <si>
    <t>212</t>
  </si>
  <si>
    <t>968072244</t>
  </si>
  <si>
    <t>Vybourání kovových rámů oken s křídly, dveřních zárubní, vrat, stěn, ostění nebo obkladů okenních rámů s křídly jednoduchých, plochy do 1 m2</t>
  </si>
  <si>
    <t>-1238406943</t>
  </si>
  <si>
    <t>https://podminky.urs.cz/item/CS_URS_2025_01/968072244</t>
  </si>
  <si>
    <t>0,6*0,6*4</t>
  </si>
  <si>
    <t>213</t>
  </si>
  <si>
    <t>968072455</t>
  </si>
  <si>
    <t>Vybourání kovových rámů oken s křídly, dveřních zárubní, vrat, stěn, ostění nebo obkladů dveřních zárubní, plochy do 2 m2</t>
  </si>
  <si>
    <t>1264882865</t>
  </si>
  <si>
    <t>https://podminky.urs.cz/item/CS_URS_2025_01/968072455</t>
  </si>
  <si>
    <t>214</t>
  </si>
  <si>
    <t>971033261</t>
  </si>
  <si>
    <t>Vybourání otvorů ve zdivu základovém nebo nadzákladovém z cihel, tvárnic, příčkovek z cihel pálených na maltu vápennou nebo vápenocementovou plochy do 0,0225 m2, tl. do 600 mm</t>
  </si>
  <si>
    <t>2027390735</t>
  </si>
  <si>
    <t>https://podminky.urs.cz/item/CS_URS_2025_01/971033261</t>
  </si>
  <si>
    <t>"VZ-5"</t>
  </si>
  <si>
    <t>215</t>
  </si>
  <si>
    <t>971033361</t>
  </si>
  <si>
    <t>Vybourání otvorů ve zdivu základovém nebo nadzákladovém z cihel, tvárnic, příčkovek z cihel pálených na maltu vápennou nebo vápenocementovou plochy do 0,09 m2, tl. do 600 mm</t>
  </si>
  <si>
    <t>175529953</t>
  </si>
  <si>
    <t>https://podminky.urs.cz/item/CS_URS_2025_01/971033361</t>
  </si>
  <si>
    <t>"VZ-4"</t>
  </si>
  <si>
    <t>216</t>
  </si>
  <si>
    <t>971033561</t>
  </si>
  <si>
    <t>Vybourání otvorů ve zdivu základovém nebo nadzákladovém z cihel, tvárnic, příčkovek z cihel pálených na maltu vápennou nebo vápenocementovou plochy do 1 m2, tl. do 600 mm</t>
  </si>
  <si>
    <t>332653544</t>
  </si>
  <si>
    <t>https://podminky.urs.cz/item/CS_URS_2025_01/971033561</t>
  </si>
  <si>
    <t>0,8*0,8*0,5*2</t>
  </si>
  <si>
    <t>217</t>
  </si>
  <si>
    <t>971033651</t>
  </si>
  <si>
    <t>Vybourání otvorů ve zdivu základovém nebo nadzákladovém z cihel, tvárnic, příčkovek z cihel pálených na maltu vápennou nebo vápenocementovou plochy do 4 m2, tl. do 600 mm</t>
  </si>
  <si>
    <t>203310860</t>
  </si>
  <si>
    <t>https://podminky.urs.cz/item/CS_URS_2025_01/971033651</t>
  </si>
  <si>
    <t>1,25*1*0,5</t>
  </si>
  <si>
    <t>(1,25*2,07*2+0,95*2,07+1*2,07*4+1,75*2,07+1,8*2,07)*0,5</t>
  </si>
  <si>
    <t>1,75*2,07*0,5</t>
  </si>
  <si>
    <t>218</t>
  </si>
  <si>
    <t>971033681</t>
  </si>
  <si>
    <t>Vybourání otvorů ve zdivu základovém nebo nadzákladovém z cihel, tvárnic, příčkovek z cihel pálených na maltu vápennou nebo vápenocementovou plochy do 4 m2, tl. do 900 mm</t>
  </si>
  <si>
    <t>1249743940</t>
  </si>
  <si>
    <t>https://podminky.urs.cz/item/CS_URS_2025_01/971033681</t>
  </si>
  <si>
    <t>1,75*1*0,75</t>
  </si>
  <si>
    <t>219</t>
  </si>
  <si>
    <t>971042361</t>
  </si>
  <si>
    <t>Vybourání otvorů v betonových příčkách a zdech základových nebo nadzákladových plochy do 0,09 m2, tl. do 600 mm</t>
  </si>
  <si>
    <t>175380833</t>
  </si>
  <si>
    <t>https://podminky.urs.cz/item/CS_URS_2025_01/971042361</t>
  </si>
  <si>
    <t>"ZT-11"</t>
  </si>
  <si>
    <t>220</t>
  </si>
  <si>
    <t>972054141</t>
  </si>
  <si>
    <t>Vybourání otvorů ve stropech nebo klenbách železobetonových bez odstranění podlahy a násypu, plochy do 0,0225 m2, tl. do 150 mm</t>
  </si>
  <si>
    <t>-614329783</t>
  </si>
  <si>
    <t>https://podminky.urs.cz/item/CS_URS_2025_01/972054141</t>
  </si>
  <si>
    <t>"ZT-13"</t>
  </si>
  <si>
    <t>"FV-1"</t>
  </si>
  <si>
    <t>221</t>
  </si>
  <si>
    <t>973028121</t>
  </si>
  <si>
    <t>Vysekání výklenků nebo kapes ve zdivu z kamene kapes pro zavázání nových příček a zdí, tl. do 100 mm</t>
  </si>
  <si>
    <t>1793980899</t>
  </si>
  <si>
    <t>https://podminky.urs.cz/item/CS_URS_2025_01/973028121</t>
  </si>
  <si>
    <t>2,2*2+2,65</t>
  </si>
  <si>
    <t>4,235</t>
  </si>
  <si>
    <t>3,7</t>
  </si>
  <si>
    <t>222</t>
  </si>
  <si>
    <t>973028131</t>
  </si>
  <si>
    <t>Vysekání výklenků nebo kapes ve zdivu z kamene kapes pro zavázání nových příček a zdí, tl. do 150 mm</t>
  </si>
  <si>
    <t>263844047</t>
  </si>
  <si>
    <t>https://podminky.urs.cz/item/CS_URS_2025_01/973028131</t>
  </si>
  <si>
    <t>2,6*7+2*2</t>
  </si>
  <si>
    <t>223</t>
  </si>
  <si>
    <t>973028151</t>
  </si>
  <si>
    <t>Vysekání výklenků nebo kapes ve zdivu z kamene kapes pro zavázání nových příček a zdí, tl. do 450 mm</t>
  </si>
  <si>
    <t>-466701948</t>
  </si>
  <si>
    <t>https://podminky.urs.cz/item/CS_URS_2025_01/973028151</t>
  </si>
  <si>
    <t>2,6*3</t>
  </si>
  <si>
    <t>4,235*5</t>
  </si>
  <si>
    <t>3,7*3</t>
  </si>
  <si>
    <t>224</t>
  </si>
  <si>
    <t>973028161</t>
  </si>
  <si>
    <t>Vysekání výklenků nebo kapes ve zdivu z kamene kapes pro zavázání nových příček a zdí, tl. do 600 mm</t>
  </si>
  <si>
    <t>-1826947816</t>
  </si>
  <si>
    <t>https://podminky.urs.cz/item/CS_URS_2025_01/973028161</t>
  </si>
  <si>
    <t>2,6*2</t>
  </si>
  <si>
    <t>225</t>
  </si>
  <si>
    <t>973031151</t>
  </si>
  <si>
    <t>Vysekání výklenků nebo kapes ve zdivu z cihel na maltu vápennou nebo vápenocementovou výklenků, pohledové plochy přes 0,25 m2</t>
  </si>
  <si>
    <t>-139241158</t>
  </si>
  <si>
    <t>https://podminky.urs.cz/item/CS_URS_2025_01/973031151</t>
  </si>
  <si>
    <t>"ZT-8"</t>
  </si>
  <si>
    <t>0,65*0,65*0,25*2</t>
  </si>
  <si>
    <t>"UV-3"</t>
  </si>
  <si>
    <t>0,75*0,885*0,175*5</t>
  </si>
  <si>
    <t>"UV-4"</t>
  </si>
  <si>
    <t>0,95*0,885*0,175</t>
  </si>
  <si>
    <t>"E-1"</t>
  </si>
  <si>
    <t>0,8*1,2*0,15</t>
  </si>
  <si>
    <t>"E-2"</t>
  </si>
  <si>
    <t>226</t>
  </si>
  <si>
    <t>973031334</t>
  </si>
  <si>
    <t>Vysekání výklenků nebo kapes ve zdivu z cihel na maltu vápennou nebo vápenocementovou kapes, plochy do 0,16 m2, hl. do 150 mm</t>
  </si>
  <si>
    <t>1954397405</t>
  </si>
  <si>
    <t>https://podminky.urs.cz/item/CS_URS_2025_01/973031334</t>
  </si>
  <si>
    <t>4+1</t>
  </si>
  <si>
    <t>5+1</t>
  </si>
  <si>
    <t>227</t>
  </si>
  <si>
    <t>974031153</t>
  </si>
  <si>
    <t>Vysekání rýh ve zdivu cihelném na maltu vápennou nebo vápenocementovou do hl. 100 mm a šířky do 100 mm</t>
  </si>
  <si>
    <t>1310897529</t>
  </si>
  <si>
    <t>https://podminky.urs.cz/item/CS_URS_2025_01/974031153</t>
  </si>
  <si>
    <t>"ZT-2"</t>
  </si>
  <si>
    <t>6*3</t>
  </si>
  <si>
    <t>"ZT-6"</t>
  </si>
  <si>
    <t>6*2</t>
  </si>
  <si>
    <t>228</t>
  </si>
  <si>
    <t>974031155</t>
  </si>
  <si>
    <t>Vysekání rýh ve zdivu cihelném na maltu vápennou nebo vápenocementovou do hl. 100 mm a šířky do 200 mm</t>
  </si>
  <si>
    <t>-1620926754</t>
  </si>
  <si>
    <t>https://podminky.urs.cz/item/CS_URS_2025_01/974031155</t>
  </si>
  <si>
    <t>"ZT-3"</t>
  </si>
  <si>
    <t>6*2*3</t>
  </si>
  <si>
    <t>"ZT-5"</t>
  </si>
  <si>
    <t>4*5</t>
  </si>
  <si>
    <t>"ZT-7"</t>
  </si>
  <si>
    <t>6*2*2</t>
  </si>
  <si>
    <t>229</t>
  </si>
  <si>
    <t>974031164</t>
  </si>
  <si>
    <t>Vysekání rýh ve zdivu cihelném na maltu vápennou nebo vápenocementovou do hl. 150 mm a šířky do 150 mm</t>
  </si>
  <si>
    <t>2132679262</t>
  </si>
  <si>
    <t>https://podminky.urs.cz/item/CS_URS_2025_01/974031164</t>
  </si>
  <si>
    <t>4*3*3</t>
  </si>
  <si>
    <t>"ZT-4"</t>
  </si>
  <si>
    <t>4*11</t>
  </si>
  <si>
    <t>230</t>
  </si>
  <si>
    <t>974031664</t>
  </si>
  <si>
    <t>Vysekání rýh ve zdivu cihelném na maltu vápennou nebo vápenocementovou pro vtahování nosníků do zdí, před vybouráním otvoru do hl. 150 mm, při v. nosníku do 150 mm</t>
  </si>
  <si>
    <t>2109045337</t>
  </si>
  <si>
    <t>https://podminky.urs.cz/item/CS_URS_2025_01/974031664</t>
  </si>
  <si>
    <t>1,2*4*2</t>
  </si>
  <si>
    <t>1,5*4</t>
  </si>
  <si>
    <t>1,6*4*4+1,5*4*2+1,3*4+1,4*4</t>
  </si>
  <si>
    <t>231</t>
  </si>
  <si>
    <t>974031666</t>
  </si>
  <si>
    <t>Vysekání rýh ve zdivu cihelném na maltu vápennou nebo vápenocementovou pro vtahování nosníků do zdí, před vybouráním otvoru do hl. 150 mm, při v. nosníku do 250 mm</t>
  </si>
  <si>
    <t>-304512348</t>
  </si>
  <si>
    <t>https://podminky.urs.cz/item/CS_URS_2025_01/974031666</t>
  </si>
  <si>
    <t>2,2*4+2,15*5</t>
  </si>
  <si>
    <t>2,15*4</t>
  </si>
  <si>
    <t>2,15*4+2,55*3+3,3*4</t>
  </si>
  <si>
    <t>2,9*5</t>
  </si>
  <si>
    <t>232</t>
  </si>
  <si>
    <t>975011331</t>
  </si>
  <si>
    <t>Podpěrné dřevení při podezdívání základového zdiva při výšce vyzdívky do 2 m, při tl. zdiva přes 450 do 600 mm a délce podchycení přes 1 do 3 m</t>
  </si>
  <si>
    <t>-1279388992</t>
  </si>
  <si>
    <t>https://podminky.urs.cz/item/CS_URS_2025_01/975011331</t>
  </si>
  <si>
    <t>22,06*2+26,41+5,6*4+11,4+9,465+1,92</t>
  </si>
  <si>
    <t>13,225+12+19,025+4,94+9*2+8,1*2+0,45*2</t>
  </si>
  <si>
    <t>233</t>
  </si>
  <si>
    <t>978011191</t>
  </si>
  <si>
    <t>Otlučení vápenných nebo vápenocementových omítek vnitřních ploch stropů, v rozsahu přes 50 do 100 %</t>
  </si>
  <si>
    <t>-543039455</t>
  </si>
  <si>
    <t>https://podminky.urs.cz/item/CS_URS_2025_01/978011191</t>
  </si>
  <si>
    <t>25,86*6,6+25,86*2,1+6,6*(0,5+0,4*2)*6</t>
  </si>
  <si>
    <t>2,1*1+3*1</t>
  </si>
  <si>
    <t>234</t>
  </si>
  <si>
    <t>978013141</t>
  </si>
  <si>
    <t>Otlučení vápenných nebo vápenocementových omítek vnitřních ploch stěn s vyškrabáním spar, s očištěním zdiva, v rozsahu přes 10 do 30 %</t>
  </si>
  <si>
    <t>-120616767</t>
  </si>
  <si>
    <t>https://podminky.urs.cz/item/CS_URS_2025_01/978013141</t>
  </si>
  <si>
    <t>(2,5+3,1+6,5+2,6)*4,235</t>
  </si>
  <si>
    <t>(2,5+3,1+6,5+2,6)*3,7</t>
  </si>
  <si>
    <t>235</t>
  </si>
  <si>
    <t>978013161</t>
  </si>
  <si>
    <t>Otlučení vápenných nebo vápenocementových omítek vnitřních ploch stěn s vyškrabáním spar, s očištěním zdiva, v rozsahu přes 30 do 50 %</t>
  </si>
  <si>
    <t>-1444970234</t>
  </si>
  <si>
    <t>https://podminky.urs.cz/item/CS_URS_2025_01/978013161</t>
  </si>
  <si>
    <t>(10*2+9*2+0,6*4)*2,5</t>
  </si>
  <si>
    <t>1*4,235*2</t>
  </si>
  <si>
    <t>1*3,7*2</t>
  </si>
  <si>
    <t>236</t>
  </si>
  <si>
    <t>978013191</t>
  </si>
  <si>
    <t>Otlučení vápenných nebo vápenocementových omítek vnitřních ploch stěn s vyškrabáním spar, s očištěním zdiva, v rozsahu přes 50 do 100 %</t>
  </si>
  <si>
    <t>-57402772</t>
  </si>
  <si>
    <t>https://podminky.urs.cz/item/CS_URS_2025_01/978013191</t>
  </si>
  <si>
    <t>(26,86-0,5*2)*2,6*4+(6,6*4+2,1*2)*2,6</t>
  </si>
  <si>
    <t>(0,6+0,55)*2*2,6*6</t>
  </si>
  <si>
    <t>2,1*4,2+1*2*4,2</t>
  </si>
  <si>
    <t>2,1*3,7+1*2*3,7+3+1,6*2+3,42*2+1,58*2+0,5*2</t>
  </si>
  <si>
    <t>237</t>
  </si>
  <si>
    <t>978015391</t>
  </si>
  <si>
    <t>Otlučení vápenných nebo vápenocementových omítek vnějších ploch s vyškrabáním spar a s očištěním zdiva stupně členitosti 1 a 2, v rozsahu přes 80 do 100 %</t>
  </si>
  <si>
    <t>-1706037642</t>
  </si>
  <si>
    <t>https://podminky.urs.cz/item/CS_URS_2025_01/978015391</t>
  </si>
  <si>
    <t>(6,6+0,5*2+2,1+0,75)*(3,3+7,02)</t>
  </si>
  <si>
    <t>(3,635+4,5+11+27,66+18,225+2,5)*(3,3+7,02)</t>
  </si>
  <si>
    <t>(12,5+13,5)*4,3</t>
  </si>
  <si>
    <t>-1,1*1,8*22-1,2*2*14</t>
  </si>
  <si>
    <t>(1,1*22+1,8*2*22+1,2*14+2*2*14)*0,3</t>
  </si>
  <si>
    <t>2,5*3,5</t>
  </si>
  <si>
    <t>Různé dokončovací konstrukce a práce pozemních staveb</t>
  </si>
  <si>
    <t>238</t>
  </si>
  <si>
    <t>952901111</t>
  </si>
  <si>
    <t>Vyčištění budov nebo objektů před předáním do užívání budov bytové nebo občanské výstavby, světlé výšky podlaží do 4 m</t>
  </si>
  <si>
    <t>-850104976</t>
  </si>
  <si>
    <t>https://podminky.urs.cz/item/CS_URS_2025_01/952901111</t>
  </si>
  <si>
    <t>239</t>
  </si>
  <si>
    <t>985331212</t>
  </si>
  <si>
    <t>Dodatečné vlepování betonářské výztuže včetně vyvrtání a vyčištění otvoru chemickou maltou průměr výztuže 10 mm</t>
  </si>
  <si>
    <t>-1599100480</t>
  </si>
  <si>
    <t>https://podminky.urs.cz/item/CS_URS_2025_01/985331212</t>
  </si>
  <si>
    <t>4*3*2</t>
  </si>
  <si>
    <t>240</t>
  </si>
  <si>
    <t>985331215</t>
  </si>
  <si>
    <t>Dodatečné vlepování betonářské výztuže včetně vyvrtání a vyčištění otvoru chemickou maltou průměr výztuže 16 mm</t>
  </si>
  <si>
    <t>-1879428254</t>
  </si>
  <si>
    <t>https://podminky.urs.cz/item/CS_URS_2025_01/985331215</t>
  </si>
  <si>
    <t>(3,435+1,175+11,4+12+4,94)*10*0,15</t>
  </si>
  <si>
    <t>(0,35+26,41+2,3+19,025)*10*0,15</t>
  </si>
  <si>
    <t>(5,9*3+9)*10*0,15</t>
  </si>
  <si>
    <t>(0,35*2*2+22,06*2+2,1*2+0,35*2+0,45*2)*10*0,15</t>
  </si>
  <si>
    <t>(9,465+1,92+13,225+1,6+8,1*2+9*2+0,45*4)*10*0,15</t>
  </si>
  <si>
    <t>0,6*12</t>
  </si>
  <si>
    <t>"Z10"</t>
  </si>
  <si>
    <t>36*0,15</t>
  </si>
  <si>
    <t>241</t>
  </si>
  <si>
    <t>13021015</t>
  </si>
  <si>
    <t>tyč ocelová kruhová žebírková DIN 488 jakost B500B (10 505) výztuž do betonu D 16mm</t>
  </si>
  <si>
    <t>-1556853603</t>
  </si>
  <si>
    <t>vlep1*2*1,58*1,3*0,001</t>
  </si>
  <si>
    <t>36*0,7*1,58*1,3*0,001</t>
  </si>
  <si>
    <t>242</t>
  </si>
  <si>
    <t>985331912</t>
  </si>
  <si>
    <t>Dodatečné vlepování betonářské výztuže Příplatek k cenám za délku do 1 m jednotlivě</t>
  </si>
  <si>
    <t>-1326101418</t>
  </si>
  <si>
    <t>https://podminky.urs.cz/item/CS_URS_2025_01/985331912</t>
  </si>
  <si>
    <t>243</t>
  </si>
  <si>
    <t>R9597910042</t>
  </si>
  <si>
    <t>přenosný hasicí přístroj - práškový PG 6 kg s hasicí schopnost 21 A/113 B D+M</t>
  </si>
  <si>
    <t>ks</t>
  </si>
  <si>
    <t>1042925122</t>
  </si>
  <si>
    <t>"PBŘ"</t>
  </si>
  <si>
    <t>1+3+4+2+3+1+3</t>
  </si>
  <si>
    <t>244</t>
  </si>
  <si>
    <t>R9597910043</t>
  </si>
  <si>
    <t>přenosný hasicí přístroj - CO2 s hasicí schopnost 55B D+M</t>
  </si>
  <si>
    <t>-1870923986</t>
  </si>
  <si>
    <t>245</t>
  </si>
  <si>
    <t>R959791005</t>
  </si>
  <si>
    <t>kompletní fotoluminis. štítky na stěny D+M</t>
  </si>
  <si>
    <t>soub</t>
  </si>
  <si>
    <t>-1178642377</t>
  </si>
  <si>
    <t>997</t>
  </si>
  <si>
    <t>Doprava suti a vybouraných hmot</t>
  </si>
  <si>
    <t>997013011</t>
  </si>
  <si>
    <t>Vyklizení ulehlé suti na vzdálenost do 3 m od okraje vyklízeného prostoru nebo s naložením na dopravní prostředek z prostorů o půdorysné ploše přes 15 m2 z výšky (hloubky) do 2 m</t>
  </si>
  <si>
    <t>-1842379210</t>
  </si>
  <si>
    <t>https://podminky.urs.cz/item/CS_URS_2025_01/997013011</t>
  </si>
  <si>
    <t>34,8*2,4+131,2*1,8</t>
  </si>
  <si>
    <t>247</t>
  </si>
  <si>
    <t>997013156</t>
  </si>
  <si>
    <t>Vnitrostaveništní doprava suti a vybouraných hmot vodorovně do 50 m s naložením s omezením mechanizace pro budovy a haly výšky přes 18 do 21 m</t>
  </si>
  <si>
    <t>-69069025</t>
  </si>
  <si>
    <t>https://podminky.urs.cz/item/CS_URS_2025_01/997013156</t>
  </si>
  <si>
    <t>248</t>
  </si>
  <si>
    <t>997013311</t>
  </si>
  <si>
    <t>Shoz na stavební suť montáž a demontáž shozu výšky do 10 m</t>
  </si>
  <si>
    <t>1809745343</t>
  </si>
  <si>
    <t>https://podminky.urs.cz/item/CS_URS_2025_01/997013311</t>
  </si>
  <si>
    <t>10*4</t>
  </si>
  <si>
    <t>249</t>
  </si>
  <si>
    <t>997013321</t>
  </si>
  <si>
    <t>Shoz na stavební suť montáž a demontáž shozu výšky Příplatek za první a každý další den použití shozu výšky do 10 m</t>
  </si>
  <si>
    <t>629300120</t>
  </si>
  <si>
    <t>https://podminky.urs.cz/item/CS_URS_2025_01/997013321</t>
  </si>
  <si>
    <t>10*4*30</t>
  </si>
  <si>
    <t>250</t>
  </si>
  <si>
    <t>997013501</t>
  </si>
  <si>
    <t>Odvoz suti a vybouraných hmot na skládku nebo meziskládku se složením, na vzdálenost do 1 km</t>
  </si>
  <si>
    <t>-2056781536</t>
  </si>
  <si>
    <t>https://podminky.urs.cz/item/CS_URS_2025_01/997013501</t>
  </si>
  <si>
    <t>251</t>
  </si>
  <si>
    <t>997013509</t>
  </si>
  <si>
    <t>Odvoz suti a vybouraných hmot na skládku nebo meziskládku se složením, na vzdálenost Příplatek k ceně za každý další započatý 1 km přes 1 km</t>
  </si>
  <si>
    <t>-2014910412</t>
  </si>
  <si>
    <t>https://podminky.urs.cz/item/CS_URS_2025_01/997013509</t>
  </si>
  <si>
    <t>1275,37*10</t>
  </si>
  <si>
    <t>252</t>
  </si>
  <si>
    <t>997013631</t>
  </si>
  <si>
    <t>Poplatek za uložení stavebního odpadu na skládce (skládkovné) směsného stavebního a demoličního zatříděného do Katalogu odpadů pod kódem 17 09 04</t>
  </si>
  <si>
    <t>-1472640414</t>
  </si>
  <si>
    <t>https://podminky.urs.cz/item/CS_URS_2025_01/997013631</t>
  </si>
  <si>
    <t>1275,37</t>
  </si>
  <si>
    <t>998</t>
  </si>
  <si>
    <t>Přesun hmot</t>
  </si>
  <si>
    <t>253</t>
  </si>
  <si>
    <t>998012110</t>
  </si>
  <si>
    <t>Přesun hmot pro budovy občanské výstavby, bydlení, výrobu a služby nosnou svislou konstrukcí tyčovou s vyzdívaným obvodovým pláštěm vodorovná dopravní vzdálenost do 100 m s omezením mechanizace pro budovy výšky přes 12 do 24 m</t>
  </si>
  <si>
    <t>1615799017</t>
  </si>
  <si>
    <t>https://podminky.urs.cz/item/CS_URS_2025_01/998012110</t>
  </si>
  <si>
    <t>PSV</t>
  </si>
  <si>
    <t>Práce a dodávky PSV</t>
  </si>
  <si>
    <t>711</t>
  </si>
  <si>
    <t>Izolace proti vodě, vlhkosti a plynům</t>
  </si>
  <si>
    <t>254</t>
  </si>
  <si>
    <t>711111001</t>
  </si>
  <si>
    <t>Provedení izolace proti zemní vlhkosti natěradly a tmely za studena na ploše vodorovné V nátěrem penetračním</t>
  </si>
  <si>
    <t>1053436616</t>
  </si>
  <si>
    <t>https://podminky.urs.cz/item/CS_URS_2025_01/711111001</t>
  </si>
  <si>
    <t>2,25*0,95+(2,5+0,75+0,35)*11,45+1,175*2,35</t>
  </si>
  <si>
    <t>255</t>
  </si>
  <si>
    <t>711112001</t>
  </si>
  <si>
    <t>Provedení izolace proti zemní vlhkosti natěradly a tmely za studena na ploše svislé S nátěrem penetračním</t>
  </si>
  <si>
    <t>2058461417</t>
  </si>
  <si>
    <t>https://podminky.urs.cz/item/CS_URS_2025_01/711112001</t>
  </si>
  <si>
    <t>(2,4+3,2)*(2,145+1,5)</t>
  </si>
  <si>
    <t>(2,4+3,2)*(2,45+0,25)</t>
  </si>
  <si>
    <t>(11,45-3,35+2,25+2,7+0,9+1,175+2,35)*1</t>
  </si>
  <si>
    <t>izo21</t>
  </si>
  <si>
    <t>(22,06+2,1*2+5,6*4+0,35*3*2+0,45*6+9*2)*(0,15+0,25)</t>
  </si>
  <si>
    <t>(8,1*2+0,45*8+9,465*2+1,6*4+1,92*2+1,8*2)*(0,15+0,25)</t>
  </si>
  <si>
    <t>0,45*8*(0,15+0,25)</t>
  </si>
  <si>
    <t>27*0,75</t>
  </si>
  <si>
    <t>256</t>
  </si>
  <si>
    <t>11163153</t>
  </si>
  <si>
    <t>emulze asfaltová penetrační</t>
  </si>
  <si>
    <t>litr</t>
  </si>
  <si>
    <t>-531273223</t>
  </si>
  <si>
    <t>izo1*0,4</t>
  </si>
  <si>
    <t>izo2*0,5</t>
  </si>
  <si>
    <t>257</t>
  </si>
  <si>
    <t>711161222</t>
  </si>
  <si>
    <t>Izolace proti zemní vlhkosti a beztlakové vodě nopovými fóliemi na ploše svislé S vrstva ochranná, odvětrávací a drenážní s nakašírovanou filtrační textilií výška nopu 8,0 mm, tl. fólie do 0,6 mm</t>
  </si>
  <si>
    <t>1110056687</t>
  </si>
  <si>
    <t>https://podminky.urs.cz/item/CS_URS_2025_01/711161222</t>
  </si>
  <si>
    <t>258</t>
  </si>
  <si>
    <t>711161384</t>
  </si>
  <si>
    <t>Izolace proti zemní vlhkosti a beztlakové vodě nopovými fóliemi ostatní ukončení izolace provětrávací lištou</t>
  </si>
  <si>
    <t>-882340981</t>
  </si>
  <si>
    <t>https://podminky.urs.cz/item/CS_URS_2025_01/711161384</t>
  </si>
  <si>
    <t>3,45+2,35+0,35+4,25+3,55+0,6+0,4+2,75</t>
  </si>
  <si>
    <t>0,5+3,1+0,75+2,7+2,25</t>
  </si>
  <si>
    <t>0,9+26,41+2,3</t>
  </si>
  <si>
    <t>259</t>
  </si>
  <si>
    <t>711191001</t>
  </si>
  <si>
    <t>Provedení nátěru adhezního můstku na ploše vodorovné V</t>
  </si>
  <si>
    <t>-1128151347</t>
  </si>
  <si>
    <t>https://podminky.urs.cz/item/CS_URS_2025_01/711191001</t>
  </si>
  <si>
    <t>260</t>
  </si>
  <si>
    <t>711191011</t>
  </si>
  <si>
    <t>Provedení nátěru adhezního můstku na ploše svislé S</t>
  </si>
  <si>
    <t>205054596</t>
  </si>
  <si>
    <t>https://podminky.urs.cz/item/CS_URS_2025_01/711191011</t>
  </si>
  <si>
    <t>261</t>
  </si>
  <si>
    <t>58581R0220</t>
  </si>
  <si>
    <t>adhezní můstek asfaltová vodou ředitelná emulze</t>
  </si>
  <si>
    <t>kg</t>
  </si>
  <si>
    <t>431758970</t>
  </si>
  <si>
    <t>izo1*0,15</t>
  </si>
  <si>
    <t>izo2*0,15</t>
  </si>
  <si>
    <t>262</t>
  </si>
  <si>
    <t>711441559</t>
  </si>
  <si>
    <t>Provedení izolace proti povrchové a podpovrchové tlakové vodě pásy přitavením NAIP na ploše vodorovné V</t>
  </si>
  <si>
    <t>1554834310</t>
  </si>
  <si>
    <t>https://podminky.urs.cz/item/CS_URS_2025_01/711441559</t>
  </si>
  <si>
    <t>izo1*2</t>
  </si>
  <si>
    <t>263</t>
  </si>
  <si>
    <t>711442559</t>
  </si>
  <si>
    <t>Provedení izolace proti povrchové a podpovrchové tlakové vodě pásy přitavením NAIP na ploše svislé S</t>
  </si>
  <si>
    <t>1875084559</t>
  </si>
  <si>
    <t>https://podminky.urs.cz/item/CS_URS_2025_01/711442559</t>
  </si>
  <si>
    <t>izo2*2</t>
  </si>
  <si>
    <t>264</t>
  </si>
  <si>
    <t>62855001</t>
  </si>
  <si>
    <t>pás asfaltový natavitelný modifikovaný SBS s vložkou z polyesterové rohože a spalitelnou PE fólií nebo jemnozrnným minerálním posypem na horním povrchu tl 4,0mm</t>
  </si>
  <si>
    <t>308450498</t>
  </si>
  <si>
    <t>izo1*1,2</t>
  </si>
  <si>
    <t>izo2*1,25</t>
  </si>
  <si>
    <t>265</t>
  </si>
  <si>
    <t>62853004</t>
  </si>
  <si>
    <t>pás asfaltový natavitelný modifikovaný SBS s vložkou ze skleněné tkaniny a spalitelnou PE fólií nebo jemnozrnným minerálním posypem na horním povrchu tl 4,0mm</t>
  </si>
  <si>
    <t>-1928346380</t>
  </si>
  <si>
    <t>266</t>
  </si>
  <si>
    <t>711491172</t>
  </si>
  <si>
    <t>Provedení doplňků izolace proti vodě textilií na ploše vodorovné V vrstva ochranná</t>
  </si>
  <si>
    <t>-166481609</t>
  </si>
  <si>
    <t>https://podminky.urs.cz/item/CS_URS_2025_01/711491172</t>
  </si>
  <si>
    <t>267</t>
  </si>
  <si>
    <t>69311175</t>
  </si>
  <si>
    <t>geotextilie PP s ÚV stabilizací 500g/m2</t>
  </si>
  <si>
    <t>-179131891</t>
  </si>
  <si>
    <t>izo3*1,2</t>
  </si>
  <si>
    <t>268</t>
  </si>
  <si>
    <t>711491571</t>
  </si>
  <si>
    <t>Provedení pojistné izolace proti vodě fólií položenou volně s přelepením spojů na ploše svislé S</t>
  </si>
  <si>
    <t>-571710038</t>
  </si>
  <si>
    <t>https://podminky.urs.cz/item/CS_URS_2025_01/711491571</t>
  </si>
  <si>
    <t>269</t>
  </si>
  <si>
    <t>28329223</t>
  </si>
  <si>
    <t>fólie difuzně propustné s nakašírovanou strukturovanou rohoží pod hladkou plechovou krytinu</t>
  </si>
  <si>
    <t>-526732950</t>
  </si>
  <si>
    <t>ti9*1,2</t>
  </si>
  <si>
    <t>270</t>
  </si>
  <si>
    <t>998711113</t>
  </si>
  <si>
    <t>Přesun hmot pro izolace proti vodě, vlhkosti a plynům stanovený z hmotnosti přesunovaného materiálu vodorovná dopravní vzdálenost do 50 m s omezením mechanizace v objektech výšky přes 12 do 60 m</t>
  </si>
  <si>
    <t>1240111070</t>
  </si>
  <si>
    <t>https://podminky.urs.cz/item/CS_URS_2025_01/998711113</t>
  </si>
  <si>
    <t>712</t>
  </si>
  <si>
    <t>Povlakové krytiny</t>
  </si>
  <si>
    <t>271</t>
  </si>
  <si>
    <t>712300845</t>
  </si>
  <si>
    <t>Ostatní práce při odstranění povlakové krytiny střech plochých do 10° doplňků ventilační hlavice</t>
  </si>
  <si>
    <t>-1939356505</t>
  </si>
  <si>
    <t>https://podminky.urs.cz/item/CS_URS_2025_01/712300845</t>
  </si>
  <si>
    <t>272</t>
  </si>
  <si>
    <t>712311101</t>
  </si>
  <si>
    <t>Provedení povlakové krytiny střech plochých do 10° natěradly a tmely za studena nátěrem lakem penetračním nebo asfaltovým</t>
  </si>
  <si>
    <t>585682460</t>
  </si>
  <si>
    <t>https://podminky.urs.cz/item/CS_URS_2025_01/712311101</t>
  </si>
  <si>
    <t>(11,5+1,9+2,7+27,66+11+2,8+18,225+13,7+5,375)*1</t>
  </si>
  <si>
    <t>(0,45+23,71+2,6+3,95)*1</t>
  </si>
  <si>
    <t>273</t>
  </si>
  <si>
    <t>1516520951</t>
  </si>
  <si>
    <t>stř11*0,4</t>
  </si>
  <si>
    <t>stř12*0,5</t>
  </si>
  <si>
    <t>274</t>
  </si>
  <si>
    <t>712311115</t>
  </si>
  <si>
    <t>Provedení povlakové krytiny střech plochých do 10° natěradly a tmely za studena nátěrem tmelem asfaltovým</t>
  </si>
  <si>
    <t>612365333</t>
  </si>
  <si>
    <t>https://podminky.urs.cz/item/CS_URS_2025_01/712311115</t>
  </si>
  <si>
    <t>275</t>
  </si>
  <si>
    <t>55349R0625</t>
  </si>
  <si>
    <t>dvousložkové asfaltové lepidlo</t>
  </si>
  <si>
    <t>1526533610</t>
  </si>
  <si>
    <t>stř5*2,5</t>
  </si>
  <si>
    <t>276</t>
  </si>
  <si>
    <t>712311R0115</t>
  </si>
  <si>
    <t>Provedení povlakové krytiny střech plochých do 10° natěradly a tmely za studena nátěrem emulzí</t>
  </si>
  <si>
    <t>1969928002</t>
  </si>
  <si>
    <t>277</t>
  </si>
  <si>
    <t>11163R0153</t>
  </si>
  <si>
    <t>penetrační nátěr PCEM ředěná emulze lepidla</t>
  </si>
  <si>
    <t>46595025</t>
  </si>
  <si>
    <t>stř5*0,4</t>
  </si>
  <si>
    <t>278</t>
  </si>
  <si>
    <t>712340831</t>
  </si>
  <si>
    <t>Odstranění povlakové krytiny střech plochých do 10° z přitavených pásů NAIP v plné ploše jednovrstvé</t>
  </si>
  <si>
    <t>-937277068</t>
  </si>
  <si>
    <t>https://podminky.urs.cz/item/CS_URS_2025_01/712340831</t>
  </si>
  <si>
    <t>10,42*26,885+(10,42*2+13+26,86)*2*1</t>
  </si>
  <si>
    <t>10,97*18,1+10,97*2*1,1*1</t>
  </si>
  <si>
    <t>279</t>
  </si>
  <si>
    <t>712340833</t>
  </si>
  <si>
    <t>Odstranění povlakové krytiny střech plochých do 10° z přitavených pásů NAIP v plné ploše třívrstvé</t>
  </si>
  <si>
    <t>-1508789809</t>
  </si>
  <si>
    <t>https://podminky.urs.cz/item/CS_URS_2025_01/712340833</t>
  </si>
  <si>
    <t>280</t>
  </si>
  <si>
    <t>712341559</t>
  </si>
  <si>
    <t>Provedení povlakové krytiny střech plochých do 10° pásy přitavením NAIP v plné ploše</t>
  </si>
  <si>
    <t>-1268090407</t>
  </si>
  <si>
    <t>https://podminky.urs.cz/item/CS_URS_2025_01/712341559</t>
  </si>
  <si>
    <t>281</t>
  </si>
  <si>
    <t>2018916963</t>
  </si>
  <si>
    <t>stř4*1,2</t>
  </si>
  <si>
    <t>282</t>
  </si>
  <si>
    <t>712361703</t>
  </si>
  <si>
    <t>Provedení povlakové krytiny střech plochých do 10° fólií přilepenou lepidlem v plné ploše</t>
  </si>
  <si>
    <t>-699232083</t>
  </si>
  <si>
    <t>https://podminky.urs.cz/item/CS_URS_2025_01/712361703</t>
  </si>
  <si>
    <t>1,35*1,35</t>
  </si>
  <si>
    <t>283</t>
  </si>
  <si>
    <t>1656644365</t>
  </si>
  <si>
    <t>stř6*1,1</t>
  </si>
  <si>
    <t>284</t>
  </si>
  <si>
    <t>712363004</t>
  </si>
  <si>
    <t>Provedení povlakové krytiny střech plochých do 10° fólií termoplastickou mPVC (měkčené PVC) aplikace fólie na oplechování (na tzv. fóliový plech) nalepením lepidlem v plné ploše</t>
  </si>
  <si>
    <t>1312061488</t>
  </si>
  <si>
    <t>https://podminky.urs.cz/item/CS_URS_2025_01/712363004</t>
  </si>
  <si>
    <t>stř2*0,1</t>
  </si>
  <si>
    <t>stř2*0,07</t>
  </si>
  <si>
    <t>285</t>
  </si>
  <si>
    <t>712363352</t>
  </si>
  <si>
    <t>Povlakové krytiny střech plochých do 10° z tvarovaných poplastovaných lišt pro mPVC vnitřní koutová lišta rš 100 mm</t>
  </si>
  <si>
    <t>-1632411151</t>
  </si>
  <si>
    <t>https://podminky.urs.cz/item/CS_URS_2025_01/712363352</t>
  </si>
  <si>
    <t>286</t>
  </si>
  <si>
    <t>712363354</t>
  </si>
  <si>
    <t>Povlakové krytiny střech plochých do 10° z tvarovaných poplastovaných lišt pro mPVC stěnová lišta vyhnutá rš 71 mm</t>
  </si>
  <si>
    <t>-1794505035</t>
  </si>
  <si>
    <t>https://podminky.urs.cz/item/CS_URS_2025_01/712363354</t>
  </si>
  <si>
    <t>287</t>
  </si>
  <si>
    <t>712363R0604</t>
  </si>
  <si>
    <t>Provedení povlakové krytiny střech plochých do 10° z mechanicky kotvených hydroizolačních fólií včetně položení fólie a horkovzdušného svaření tl. tepelné izolace přes 240 mm budovy výšky do 18 m, kotvené do betonu vnitřní pole</t>
  </si>
  <si>
    <t>235124525</t>
  </si>
  <si>
    <t>288</t>
  </si>
  <si>
    <t>28322000</t>
  </si>
  <si>
    <t>fólie hydroizolační střešní mPVC mechanicky kotvená šedá tl 2,0mm</t>
  </si>
  <si>
    <t>904885752</t>
  </si>
  <si>
    <t>stř1*1,2</t>
  </si>
  <si>
    <t>289</t>
  </si>
  <si>
    <t>712392172</t>
  </si>
  <si>
    <t>Povlakové krytiny střech plochých do 10° - ostatní práce provedení vrstvy textilní ochranné</t>
  </si>
  <si>
    <t>-2088134826</t>
  </si>
  <si>
    <t>https://podminky.urs.cz/item/CS_URS_2025_01/712392172</t>
  </si>
  <si>
    <t>290</t>
  </si>
  <si>
    <t>712998R0005</t>
  </si>
  <si>
    <t>Provedení povlakové krytiny střech - ostatní práce montáž odvodňovacího prvku atikového chrliče z PVC na dešťovou vodu DN 150</t>
  </si>
  <si>
    <t>1939025955</t>
  </si>
  <si>
    <t>"výpis prvků ozn. T6"</t>
  </si>
  <si>
    <t>291</t>
  </si>
  <si>
    <t>28342R0471</t>
  </si>
  <si>
    <t>chrlič atikový DN 150 s manžetou pro hydroizolaci z PVC-P vyhřívaný</t>
  </si>
  <si>
    <t>-1261844086</t>
  </si>
  <si>
    <t>292</t>
  </si>
  <si>
    <t>712998R0202</t>
  </si>
  <si>
    <t>Provedení povlakové krytiny střech - ostatní práce montáž odvodňovacího prvku nouzového atikového přepadu z PVC na dešťovou vodu DN 150</t>
  </si>
  <si>
    <t>-2144094489</t>
  </si>
  <si>
    <t>"výpis prvků ozn. T7"</t>
  </si>
  <si>
    <t>293</t>
  </si>
  <si>
    <t>28342R0773</t>
  </si>
  <si>
    <t>přepad bezpečnostní atikový DN 150 s manžetou pro hydroizolaci z PVC-P vyhřívaný</t>
  </si>
  <si>
    <t>-270464461</t>
  </si>
  <si>
    <t>294</t>
  </si>
  <si>
    <t>712998R201</t>
  </si>
  <si>
    <t>prostup střechou - vpusť, pojistný přepad apod. - zajištění a napojení na izolace vč. všech souv. dodávek a prací D+M</t>
  </si>
  <si>
    <t>1276332193</t>
  </si>
  <si>
    <t>10+12</t>
  </si>
  <si>
    <t>295</t>
  </si>
  <si>
    <t>712998R202</t>
  </si>
  <si>
    <t>prostup střechou - střešní výlez 900 x 1200 mm - zajištění a napojení na izolace vč. všech souv. dodávek a prací D+M</t>
  </si>
  <si>
    <t>845011471</t>
  </si>
  <si>
    <t>296</t>
  </si>
  <si>
    <t>712998R203</t>
  </si>
  <si>
    <t>sestava střešního výlezu 900 x 1200 mms půdními schody horní víko a rám zateplené vč. všech souv. dodávek a prací D+M</t>
  </si>
  <si>
    <t>238791704</t>
  </si>
  <si>
    <t>"výpis prvků ozn. T8"</t>
  </si>
  <si>
    <t>297</t>
  </si>
  <si>
    <t>998712113</t>
  </si>
  <si>
    <t>Přesun hmot pro povlakové krytiny stanovený z hmotnosti přesunovaného materiálu vodorovná dopravní vzdálenost do 50 m s omezením mechanizace v objektech výšky přes 12 do 24 m</t>
  </si>
  <si>
    <t>841496877</t>
  </si>
  <si>
    <t>https://podminky.urs.cz/item/CS_URS_2025_01/998712113</t>
  </si>
  <si>
    <t>713</t>
  </si>
  <si>
    <t>Izolace tepelné</t>
  </si>
  <si>
    <t>298</t>
  </si>
  <si>
    <t>713111111</t>
  </si>
  <si>
    <t>Montáž tepelné izolace stropů rohožemi, pásy, dílci, deskami, bloky (izolační materiál ve specifikaci) vrchem bez překrytí lepenkou kladenými volně</t>
  </si>
  <si>
    <t>1730294124</t>
  </si>
  <si>
    <t>https://podminky.urs.cz/item/CS_URS_2025_01/713111111</t>
  </si>
  <si>
    <t>stř5*2</t>
  </si>
  <si>
    <t>299</t>
  </si>
  <si>
    <t>63482271</t>
  </si>
  <si>
    <t>deska tepelně izolační z pěnového skla s povrchovou úpravou pro lepení na trapézové plechy a přímé nastavení pásu λ=0,040-0,042 tl 50mm</t>
  </si>
  <si>
    <t>-997974576</t>
  </si>
  <si>
    <t>stř5*1,05</t>
  </si>
  <si>
    <t>300</t>
  </si>
  <si>
    <t>63482274</t>
  </si>
  <si>
    <t>deska tepelně izolační z pěnového skla s povrchovou úpravou pro lepení na trapézové plechy a přímé nastavení pásu λ=0,040-0,042 tl 100mm</t>
  </si>
  <si>
    <t>-163684893</t>
  </si>
  <si>
    <t>301</t>
  </si>
  <si>
    <t>713111128</t>
  </si>
  <si>
    <t>Montáž tepelné izolace stropů rohožemi, pásy, dílci, deskami, bloky (izolační materiál ve specifikaci) rovných spodem lepením celoplošně s mechanickým kotvením</t>
  </si>
  <si>
    <t>-299844122</t>
  </si>
  <si>
    <t>https://podminky.urs.cz/item/CS_URS_2025_01/713111128</t>
  </si>
  <si>
    <t>(19,9+22,1)*0,25</t>
  </si>
  <si>
    <t>(1,4+1,6)*0,15</t>
  </si>
  <si>
    <t>(19,9+12,6+6,2)*0,25</t>
  </si>
  <si>
    <t>302</t>
  </si>
  <si>
    <t>2032824782</t>
  </si>
  <si>
    <t>ti26*1,1</t>
  </si>
  <si>
    <t>303</t>
  </si>
  <si>
    <t>28375939</t>
  </si>
  <si>
    <t>deska EPS 70 fasádní λ=0,039 tl 120mm</t>
  </si>
  <si>
    <t>861446723</t>
  </si>
  <si>
    <t>ti25*1,1</t>
  </si>
  <si>
    <t>304</t>
  </si>
  <si>
    <t>713121111</t>
  </si>
  <si>
    <t>Montáž tepelné izolace podlah rohožemi, pásy, deskami, dílci, bloky (izolační materiál ve specifikaci) kladenými volně jednovrstvá</t>
  </si>
  <si>
    <t>747028895</t>
  </si>
  <si>
    <t>https://podminky.urs.cz/item/CS_URS_2025_01/713121111</t>
  </si>
  <si>
    <t>ti6</t>
  </si>
  <si>
    <t>305</t>
  </si>
  <si>
    <t>713121121</t>
  </si>
  <si>
    <t>Montáž tepelné izolace podlah rohožemi, pásy, deskami, dílci, bloky (izolační materiál ve specifikaci) kladenými volně dvouvrstvá</t>
  </si>
  <si>
    <t>1132051138</t>
  </si>
  <si>
    <t>https://podminky.urs.cz/item/CS_URS_2025_01/713121121</t>
  </si>
  <si>
    <t>3,05*1,6+3,05*2,45</t>
  </si>
  <si>
    <t>3,05*2,45*2+3,05*1,6*2</t>
  </si>
  <si>
    <t>306</t>
  </si>
  <si>
    <t>28376018</t>
  </si>
  <si>
    <t>deska perimetrická fasádní soklová 150kPa λ=0,035 tl 120mm</t>
  </si>
  <si>
    <t>-670960203</t>
  </si>
  <si>
    <t>pvc11*1,05</t>
  </si>
  <si>
    <t>pvc12*1,05</t>
  </si>
  <si>
    <t>10,2*1,05</t>
  </si>
  <si>
    <t>307</t>
  </si>
  <si>
    <t>28376557</t>
  </si>
  <si>
    <t>deska polystyrénová pro snížení kročejového hluku (max. zatížení 6,5 kN/m2) tl 30mm</t>
  </si>
  <si>
    <t>-269644325</t>
  </si>
  <si>
    <t>3,05*1,6*1,05</t>
  </si>
  <si>
    <t>3,05*(1,6+2,45)*1,05</t>
  </si>
  <si>
    <t>3,05*(1,6+2,45)*1,05*2</t>
  </si>
  <si>
    <t>ti71*1,05</t>
  </si>
  <si>
    <t>ti72*1,05</t>
  </si>
  <si>
    <t>308</t>
  </si>
  <si>
    <t>28616316</t>
  </si>
  <si>
    <t>deska systémová izolační s montážními výstupky bez vrchní folie v 50-51mm</t>
  </si>
  <si>
    <t>-1995394111</t>
  </si>
  <si>
    <t>pvc14*1,05</t>
  </si>
  <si>
    <t>309</t>
  </si>
  <si>
    <t>713121211</t>
  </si>
  <si>
    <t>Montáž tepelné izolace podlah okrajovými pásky kladenými volně</t>
  </si>
  <si>
    <t>-1194576159</t>
  </si>
  <si>
    <t>https://podminky.urs.cz/item/CS_URS_2025_01/713121211</t>
  </si>
  <si>
    <t>10*2+9*2</t>
  </si>
  <si>
    <t>3,05+3+1,6*4</t>
  </si>
  <si>
    <t>3,05*2+1,6*2+2,45*5+0,4*2+0,2*2+0,3*2*2</t>
  </si>
  <si>
    <t>3,05*2*2+1,6*2*2+2,45*2*2+0,4*2+0,2*2+0,3*2*2</t>
  </si>
  <si>
    <t>310</t>
  </si>
  <si>
    <t>63152004</t>
  </si>
  <si>
    <t>pásek izolační minerální podlahový λ=0,036 15x100x1000mm</t>
  </si>
  <si>
    <t>-1681640503</t>
  </si>
  <si>
    <t>ti4*1,2</t>
  </si>
  <si>
    <t>311</t>
  </si>
  <si>
    <t>713131121</t>
  </si>
  <si>
    <t>Montáž tepelné izolace stěn rohožemi, pásy, deskami, dílci, bloky (izolační materiál ve specifikaci) přichycením úchytnými dráty a závlačkami</t>
  </si>
  <si>
    <t>-1218289796</t>
  </si>
  <si>
    <t>https://podminky.urs.cz/item/CS_URS_2025_01/713131121</t>
  </si>
  <si>
    <t>1,6*0,12+2,15*3*0,14</t>
  </si>
  <si>
    <t>2,9*0,16</t>
  </si>
  <si>
    <t>312</t>
  </si>
  <si>
    <t>28375937</t>
  </si>
  <si>
    <t>deska EPS 70 fasádní λ=0,039 tl 90mm</t>
  </si>
  <si>
    <t>-136574965</t>
  </si>
  <si>
    <t>(1,6*0,12+2,15*3*0,14)*1,05</t>
  </si>
  <si>
    <t>2,9*0,16*1,05</t>
  </si>
  <si>
    <t>313</t>
  </si>
  <si>
    <t>713131141</t>
  </si>
  <si>
    <t>Montáž tepelné izolace stěn rohožemi, pásy, deskami, dílci, bloky (izolační materiál ve specifikaci) lepením celoplošně bez mechanického kotvení</t>
  </si>
  <si>
    <t>-1229557846</t>
  </si>
  <si>
    <t>https://podminky.urs.cz/item/CS_URS_2025_01/713131141</t>
  </si>
  <si>
    <t>"horní hrana překladů"</t>
  </si>
  <si>
    <t>1,5*0,5*7+1,2*0,5*11</t>
  </si>
  <si>
    <t>"horní hrana - dilatace stěna - stropní panel"</t>
  </si>
  <si>
    <t>(6,72+10,25)*0,2+10,25*0,25</t>
  </si>
  <si>
    <t>(6,75*2+10,25)*0,2</t>
  </si>
  <si>
    <t>ti5</t>
  </si>
  <si>
    <t>314</t>
  </si>
  <si>
    <t>28376417</t>
  </si>
  <si>
    <t>deska XPS hrana polodrážková a hladký povrch 300kPA λ=0,035 tl 50mm</t>
  </si>
  <si>
    <t>-1791895151</t>
  </si>
  <si>
    <t>ti51*1,1</t>
  </si>
  <si>
    <t>315</t>
  </si>
  <si>
    <t>28376414</t>
  </si>
  <si>
    <t>deska XPS hrana polodrážková a hladký povrch 300kPA λ=0,035 tl 20mm</t>
  </si>
  <si>
    <t>-943836734</t>
  </si>
  <si>
    <t>ti52*1,1</t>
  </si>
  <si>
    <t>316</t>
  </si>
  <si>
    <t>713131241</t>
  </si>
  <si>
    <t>Montáž tepelné izolace stěn rohožemi, pásy, deskami, dílci, bloky (izolační materiál ve specifikaci) lepením celoplošně s mechanickým kotvením, tloušťky izolace do 100 mm</t>
  </si>
  <si>
    <t>197299529</t>
  </si>
  <si>
    <t>https://podminky.urs.cz/item/CS_URS_2025_01/713131241</t>
  </si>
  <si>
    <t>101,4*0,4</t>
  </si>
  <si>
    <t>(198,7+4,1)*0,25</t>
  </si>
  <si>
    <t>(34,8+43+19,9+22,1)*0,35</t>
  </si>
  <si>
    <t>(46,2+124,5+12,3+3,1+11,4)*0,25</t>
  </si>
  <si>
    <t>(1,4+19,9+1,6+12,6+6,2)*0,3+5*0,25</t>
  </si>
  <si>
    <t>(68,3+6,1+6+19,4)*0,15</t>
  </si>
  <si>
    <t>ti21</t>
  </si>
  <si>
    <t>317</t>
  </si>
  <si>
    <t>-1902896750</t>
  </si>
  <si>
    <t>ti22*1,1</t>
  </si>
  <si>
    <t>232,425*1,05 'Přepočtené koeficientem množství</t>
  </si>
  <si>
    <t>318</t>
  </si>
  <si>
    <t>713131245</t>
  </si>
  <si>
    <t>Montáž tepelné izolace stěn rohožemi, pásy, deskami, dílci, bloky (izolační materiál ve specifikaci) lepením celoplošně s mechanickým kotvením, tloušťky izolace přes 240 mm</t>
  </si>
  <si>
    <t>491898313</t>
  </si>
  <si>
    <t>https://podminky.urs.cz/item/CS_URS_2025_01/713131245</t>
  </si>
  <si>
    <t>105*0,35</t>
  </si>
  <si>
    <t>319</t>
  </si>
  <si>
    <t>28375959</t>
  </si>
  <si>
    <t>deska EPS 70 fasádní λ=0,039 tl 250mm</t>
  </si>
  <si>
    <t>-374263502</t>
  </si>
  <si>
    <t>ti24*1,1</t>
  </si>
  <si>
    <t>320</t>
  </si>
  <si>
    <t>713131R0342</t>
  </si>
  <si>
    <t>Montáž tepelné izolace stěn rohožemi, pásy, deskami, dílci, bloky (izolační materiál ve specifikaci) lepením lepíci jednoslož. asfaltová stěrka modifikovaná s mechanickým kotvením, tloušťky izolace přes 100 do 140 mm</t>
  </si>
  <si>
    <t>1725558861</t>
  </si>
  <si>
    <t>321</t>
  </si>
  <si>
    <t>28376423</t>
  </si>
  <si>
    <t>deska XPS hrana polodrážková a hladký povrch 300kPA λ=0,035 tl 120mm</t>
  </si>
  <si>
    <t>1534707110</t>
  </si>
  <si>
    <t>om12*1,05</t>
  </si>
  <si>
    <t>322</t>
  </si>
  <si>
    <t>713132333</t>
  </si>
  <si>
    <t>Montáž tepelné izolace stěn do roštu dvousměrného výšky přes 12 do 24 m</t>
  </si>
  <si>
    <t>-1087542685</t>
  </si>
  <si>
    <t>https://podminky.urs.cz/item/CS_URS_2025_01/713132333</t>
  </si>
  <si>
    <t>"výpis prvků ozn. K6"</t>
  </si>
  <si>
    <t>323</t>
  </si>
  <si>
    <t>63148166</t>
  </si>
  <si>
    <t>deska tepelně izolační minerální provětrávaných fasád λ=0,034-0,035 tl 200mm</t>
  </si>
  <si>
    <t>-1912108257</t>
  </si>
  <si>
    <t>opl21*1,05</t>
  </si>
  <si>
    <t>opl22*1,05</t>
  </si>
  <si>
    <t>324</t>
  </si>
  <si>
    <t>28376418</t>
  </si>
  <si>
    <t>deska XPS hrana polodrážková a hladký povrch 300kPA λ=0,035 tl 60mm</t>
  </si>
  <si>
    <t>-659946049</t>
  </si>
  <si>
    <t>27*0,75*1,05</t>
  </si>
  <si>
    <t>325</t>
  </si>
  <si>
    <t>713140815</t>
  </si>
  <si>
    <t>Odstranění tepelné izolace střech plochých z rohoží, pásů, dílců, desek, bloků nadstřešních izolací volně položených z vláknitých materiálů suchých, tloušťka izolace přes 200 mm</t>
  </si>
  <si>
    <t>-291948821</t>
  </si>
  <si>
    <t>https://podminky.urs.cz/item/CS_URS_2025_01/713140815</t>
  </si>
  <si>
    <t>10,42*26,885+10,97*18,1</t>
  </si>
  <si>
    <t>326</t>
  </si>
  <si>
    <t>713141131</t>
  </si>
  <si>
    <t>Montáž tepelné izolace střech plochých rohožemi, pásy, deskami, dílci, bloky (izolační materiál ve specifikaci) přilepenými za studena jednovrstvá zplna</t>
  </si>
  <si>
    <t>706933204</t>
  </si>
  <si>
    <t>https://podminky.urs.cz/item/CS_URS_2025_01/713141131</t>
  </si>
  <si>
    <t>(10,4*17,625)*2</t>
  </si>
  <si>
    <t>327</t>
  </si>
  <si>
    <t>713141132</t>
  </si>
  <si>
    <t>Montáž tepelné izolace střech plochých rohožemi, pásy, deskami, dílci, bloky (izolační materiál ve specifikaci) přilepenými za studena dvouvrstvá zplna</t>
  </si>
  <si>
    <t>-761245417</t>
  </si>
  <si>
    <t>https://podminky.urs.cz/item/CS_URS_2025_01/713141132</t>
  </si>
  <si>
    <t>488,3*2</t>
  </si>
  <si>
    <t>-ti61</t>
  </si>
  <si>
    <t>328</t>
  </si>
  <si>
    <t>28375914</t>
  </si>
  <si>
    <t>deska EPS 150 pro konstrukce s vysokým zatížením λ=0,035 tl 100mm</t>
  </si>
  <si>
    <t>-1465778434</t>
  </si>
  <si>
    <t>ti62*0,5*1,05</t>
  </si>
  <si>
    <t>329</t>
  </si>
  <si>
    <t>28375032</t>
  </si>
  <si>
    <t>deska EPS 150 pro konstrukce s vysokým zatížením λ=0,035 tl 130mm</t>
  </si>
  <si>
    <t>2060956072</t>
  </si>
  <si>
    <t>ti61*1,05</t>
  </si>
  <si>
    <t>330</t>
  </si>
  <si>
    <t>28372362</t>
  </si>
  <si>
    <t>deska EPS 150 pro konstrukce s vysokým zatížením λ=0,035 tl 240mm</t>
  </si>
  <si>
    <t>394761719</t>
  </si>
  <si>
    <t>331</t>
  </si>
  <si>
    <t>713141311</t>
  </si>
  <si>
    <t>Montáž tepelné izolace střech plochých spádovými klíny v ploše kladenými volně</t>
  </si>
  <si>
    <t>852309410</t>
  </si>
  <si>
    <t>https://podminky.urs.cz/item/CS_URS_2025_01/713141311</t>
  </si>
  <si>
    <t>332</t>
  </si>
  <si>
    <t>28376142</t>
  </si>
  <si>
    <t>klín izolační spád do 5% EPS 150</t>
  </si>
  <si>
    <t>-1625990269</t>
  </si>
  <si>
    <t>stř11*(0,02+0,28)*0,5*1,1</t>
  </si>
  <si>
    <t>333</t>
  </si>
  <si>
    <t>713191321</t>
  </si>
  <si>
    <t>Montáž tepelné izolace stavebních konstrukcí - doplňky a konstrukční součásti střech plochých osazení odvětrávacích komínků</t>
  </si>
  <si>
    <t>-142580227</t>
  </si>
  <si>
    <t>https://podminky.urs.cz/item/CS_URS_2025_01/713191321</t>
  </si>
  <si>
    <t>"výpis prvků ozn. K14"</t>
  </si>
  <si>
    <t>334</t>
  </si>
  <si>
    <t>62851R0024</t>
  </si>
  <si>
    <t xml:space="preserve">komínek střešní odvětrávací s integrovanou manžetou z modifikovaného asfaltového pásu DN 150 vč. talířového ventilu do podhledu </t>
  </si>
  <si>
    <t>-1112424063</t>
  </si>
  <si>
    <t>335</t>
  </si>
  <si>
    <t>998713113</t>
  </si>
  <si>
    <t>Přesun hmot pro izolace tepelné stanovený z hmotnosti přesunovaného materiálu vodorovná dopravní vzdálenost do 50 m s omezením mechanizace v objektech výšky přes 12 m do 24 m</t>
  </si>
  <si>
    <t>-892030634</t>
  </si>
  <si>
    <t>https://podminky.urs.cz/item/CS_URS_2025_01/998713113</t>
  </si>
  <si>
    <t>714</t>
  </si>
  <si>
    <t>Akustická a protiotřesová opatření</t>
  </si>
  <si>
    <t>336</t>
  </si>
  <si>
    <t>714121012</t>
  </si>
  <si>
    <t>Montáž akustických minerálních panelů podstropních s rozšířenou pohltivostí zvuku zavěšených na rošt polozapuštěný</t>
  </si>
  <si>
    <t>1063459132</t>
  </si>
  <si>
    <t>https://podminky.urs.cz/item/CS_URS_2025_01/714121012</t>
  </si>
  <si>
    <t>83,1+100,5+11,1+12,1*4</t>
  </si>
  <si>
    <t>64,45*2+90,7+84,8+11,7</t>
  </si>
  <si>
    <t>sdk5</t>
  </si>
  <si>
    <t>337</t>
  </si>
  <si>
    <t>63126R0308</t>
  </si>
  <si>
    <t>panel akustický 1200 x 600 mm</t>
  </si>
  <si>
    <t>-1928504055</t>
  </si>
  <si>
    <t>sdk12*1,1</t>
  </si>
  <si>
    <t>338</t>
  </si>
  <si>
    <t>998714113</t>
  </si>
  <si>
    <t>Přesun hmot pro akustická a protiotřesová opatření stanovený z hmotnosti přesunovaného materiálu vodorovná dopravní vzdálenost do 50 m s omezením mechanizace v objektech výšky přes 12 do 24 m</t>
  </si>
  <si>
    <t>1571647331</t>
  </si>
  <si>
    <t>https://podminky.urs.cz/item/CS_URS_2025_01/998714113</t>
  </si>
  <si>
    <t>721</t>
  </si>
  <si>
    <t>Zdravotechnika - vnitřní kanalizace</t>
  </si>
  <si>
    <t>339</t>
  </si>
  <si>
    <t>721233126</t>
  </si>
  <si>
    <t>Střešní vtoky (vpusti) polypropylenové (PP) pro ploché střechy s odtokem vodorovným s vyhříváním asfaltová manžeta nebo PVC příruba DN 125</t>
  </si>
  <si>
    <t>-1294528628</t>
  </si>
  <si>
    <t>https://podminky.urs.cz/item/CS_URS_2025_01/721233126</t>
  </si>
  <si>
    <t>340</t>
  </si>
  <si>
    <t>998721113</t>
  </si>
  <si>
    <t>Přesun hmot pro vnitřní kanalizaci stanovený z hmotnosti přesunovaného materiálu vodorovná dopravní vzdálenost do 50 m s omezením mechanizace v objektech výšky přes 12 do 24 m</t>
  </si>
  <si>
    <t>1239808446</t>
  </si>
  <si>
    <t>https://podminky.urs.cz/item/CS_URS_2025_01/998721113</t>
  </si>
  <si>
    <t>741</t>
  </si>
  <si>
    <t>Elektroinstalace - silnoproud</t>
  </si>
  <si>
    <t>341</t>
  </si>
  <si>
    <t>741421R201</t>
  </si>
  <si>
    <t>kompletní demontáž hromosvodné soustavy na ploché střeše vč. uložení suti</t>
  </si>
  <si>
    <t>1609777247</t>
  </si>
  <si>
    <t>342</t>
  </si>
  <si>
    <t>741421R202</t>
  </si>
  <si>
    <t>kompletní úprava, doplnění a zpětná montáž hromosvodné soustavy na střeše z cementovláknitých šablon vč. všech souv. dodávek a prací D+M</t>
  </si>
  <si>
    <t>-135373059</t>
  </si>
  <si>
    <t>751</t>
  </si>
  <si>
    <t>Vzduchotechnika</t>
  </si>
  <si>
    <t>343</t>
  </si>
  <si>
    <t>751998R201</t>
  </si>
  <si>
    <t>kompletní požární odvětrání CHCÚ (pohony okna 4. NP,řídící jednotka + spouštěcí elementy, systém denního větrání) vč. všech souv. dodávek a prací D+M</t>
  </si>
  <si>
    <t>kpl</t>
  </si>
  <si>
    <t>-1977564160</t>
  </si>
  <si>
    <t>761</t>
  </si>
  <si>
    <t>Konstrukce prosvětlovací</t>
  </si>
  <si>
    <t>344</t>
  </si>
  <si>
    <t>761661041</t>
  </si>
  <si>
    <t>Osazení sklepních světlíků (anglických dvorků) včetně osazení roštu, osazení odvodňovacího prvku a osazení pojistky (proti vloupání ) hloubky přes 0,6 m do 1,0 m, šířky přes 1,25 do 1,5 m</t>
  </si>
  <si>
    <t>-2001032458</t>
  </si>
  <si>
    <t>https://podminky.urs.cz/item/CS_URS_2025_01/761661041</t>
  </si>
  <si>
    <t>"výpis prvků ozn. T1"</t>
  </si>
  <si>
    <t>345</t>
  </si>
  <si>
    <t>56245R0266</t>
  </si>
  <si>
    <t>světlík sklepní (anglický dvorek) včetně odvodňovacího prvku plast vyztužený uhlíkovými vlákny rošt mřížkový 1500x1500x700mm</t>
  </si>
  <si>
    <t>678932594</t>
  </si>
  <si>
    <t>346</t>
  </si>
  <si>
    <t>761661051</t>
  </si>
  <si>
    <t>Osazení sklepních světlíků (anglických dvorků) včetně osazení roštu, osazení odvodňovacího prvku a osazení pojistky (proti vloupání ) hloubky přes 0,6 m do 1,0 m, šířky přes 1,5 m</t>
  </si>
  <si>
    <t>-788415322</t>
  </si>
  <si>
    <t>https://podminky.urs.cz/item/CS_URS_2025_01/761661051</t>
  </si>
  <si>
    <t>"výpis prvků ozn. T2"</t>
  </si>
  <si>
    <t>347</t>
  </si>
  <si>
    <t>56245R0268</t>
  </si>
  <si>
    <t>světlík sklepní (anglický dvorek) včetně odvodňovacího prvku plast vyztužený uhlíkovými vlákny rošt mřížkový 2000x1500x700mm</t>
  </si>
  <si>
    <t>-1490153812</t>
  </si>
  <si>
    <t>348</t>
  </si>
  <si>
    <t>998761113</t>
  </si>
  <si>
    <t>Přesun hmot pro konstrukce prosvětlovací stanovený z hmotnosti přesunovaného materiálu vodorovná dopravní vzdálenost do 50 m s omezením mechanizace v objektech výšky přes 12 do 24 m</t>
  </si>
  <si>
    <t>1124483583</t>
  </si>
  <si>
    <t>https://podminky.urs.cz/item/CS_URS_2025_01/998761113</t>
  </si>
  <si>
    <t>762</t>
  </si>
  <si>
    <t>Konstrukce tesařské</t>
  </si>
  <si>
    <t>349</t>
  </si>
  <si>
    <t>762083122</t>
  </si>
  <si>
    <t>Impregnace řeziva máčením proti dřevokaznému hmyzu, houbám a plísním, třída ohrožení 3 a 4 (dřevo v exteriéru)</t>
  </si>
  <si>
    <t>636147748</t>
  </si>
  <si>
    <t>https://podminky.urs.cz/item/CS_URS_2025_01/762083122</t>
  </si>
  <si>
    <t>350</t>
  </si>
  <si>
    <t>762331931</t>
  </si>
  <si>
    <t>Vyřezání části střešní vazby vázané konstrukce krovů průřezové plochy řeziva přes 224 do 288 cm2, délky vyřezané části krovového prvku do 3 m</t>
  </si>
  <si>
    <t>-1885155462</t>
  </si>
  <si>
    <t>https://podminky.urs.cz/item/CS_URS_2025_01/762331931</t>
  </si>
  <si>
    <t>351</t>
  </si>
  <si>
    <t>762332933</t>
  </si>
  <si>
    <t>Doplnění střešní vazby řezivem - montáž (materiál ve specifikaci) nehoblovaným, průřezové plochy přes 224 do 288 cm2</t>
  </si>
  <si>
    <t>788441660</t>
  </si>
  <si>
    <t>https://podminky.urs.cz/item/CS_URS_2025_01/762332933</t>
  </si>
  <si>
    <t>"skladby konstrukcí ozn. sx"</t>
  </si>
  <si>
    <t>352</t>
  </si>
  <si>
    <t>60512135</t>
  </si>
  <si>
    <t>hranol stavební řezivo průřezu do 288cm2 do dl 6m</t>
  </si>
  <si>
    <t>-529936986</t>
  </si>
  <si>
    <t>tes1*0,14*0,18*1,1</t>
  </si>
  <si>
    <t>353</t>
  </si>
  <si>
    <t>762341210</t>
  </si>
  <si>
    <t>Montáž bednění střech rovných a šikmých sklonu do 60° s vyřezáním otvorů z prken hrubých na sraz tl. do 32 mm</t>
  </si>
  <si>
    <t>759850368</t>
  </si>
  <si>
    <t>https://podminky.urs.cz/item/CS_URS_2025_01/762341210</t>
  </si>
  <si>
    <t>354</t>
  </si>
  <si>
    <t>60515111</t>
  </si>
  <si>
    <t>řezivo jehličnaté boční prkno 20-30mm</t>
  </si>
  <si>
    <t>-340879989</t>
  </si>
  <si>
    <t>tes2*0,025*1,1</t>
  </si>
  <si>
    <t>355</t>
  </si>
  <si>
    <t>762341811</t>
  </si>
  <si>
    <t>Demontáž bednění a laťování bednění střech rovných, obloukových, sklonu do 60° se všemi nadstřešními konstrukcemi z prken hrubých, hoblovaných tl. do 32 mm</t>
  </si>
  <si>
    <t>71402508</t>
  </si>
  <si>
    <t>https://podminky.urs.cz/item/CS_URS_2025_01/762341811</t>
  </si>
  <si>
    <t>356</t>
  </si>
  <si>
    <t>762395000</t>
  </si>
  <si>
    <t>Spojovací prostředky krovů, bednění a laťování, nadstřešních konstrukcí svorníky, prkna, hřebíky, pásová ocel, vruty</t>
  </si>
  <si>
    <t>1466023916</t>
  </si>
  <si>
    <t>https://podminky.urs.cz/item/CS_URS_2025_01/762395000</t>
  </si>
  <si>
    <t>357</t>
  </si>
  <si>
    <t>762430016</t>
  </si>
  <si>
    <t>Obložení stěn z cementotřískových desek šroubovaných na sraz, tloušťky desky 20 mm</t>
  </si>
  <si>
    <t>1819475420</t>
  </si>
  <si>
    <t>https://podminky.urs.cz/item/CS_URS_2025_01/762430016</t>
  </si>
  <si>
    <t>(1*2+3*2)*0,25*71</t>
  </si>
  <si>
    <t>358</t>
  </si>
  <si>
    <t>762431033</t>
  </si>
  <si>
    <t>Obložení stěn z dřevoštěpkových desek OSB přibíjených na pero a drážku broušených, tloušťky desky 15 mm</t>
  </si>
  <si>
    <t>-1245479527</t>
  </si>
  <si>
    <t>https://podminky.urs.cz/item/CS_URS_2025_01/762431033</t>
  </si>
  <si>
    <t>359</t>
  </si>
  <si>
    <t>998762113</t>
  </si>
  <si>
    <t>Přesun hmot pro konstrukce tesařské stanovený z hmotnosti přesunovaného materiálu vodorovná dopravní vzdálenost do 50 m s omezením mechanizace v objektech výšky přes 12 do 24 m</t>
  </si>
  <si>
    <t>1844656408</t>
  </si>
  <si>
    <t>https://podminky.urs.cz/item/CS_URS_2025_01/998762113</t>
  </si>
  <si>
    <t>763</t>
  </si>
  <si>
    <t>Konstrukce suché výstavby</t>
  </si>
  <si>
    <t>360</t>
  </si>
  <si>
    <t>763131451</t>
  </si>
  <si>
    <t>Podhled ze sádrokartonových desek dvouvrstvá zavěšená spodní konstrukce z ocelových profilů CD, UD jednoduše opláštěná deskou impregnovanou H2, tl. 12,5 mm, bez izolace</t>
  </si>
  <si>
    <t>256904572</t>
  </si>
  <si>
    <t>https://podminky.urs.cz/item/CS_URS_2025_01/763131451</t>
  </si>
  <si>
    <t>25,6+4,7+18,8+2,05+3</t>
  </si>
  <si>
    <t>3+20,8+3,9</t>
  </si>
  <si>
    <t>361</t>
  </si>
  <si>
    <t>763131714</t>
  </si>
  <si>
    <t>Podhled ze sádrokartonových desek ostatní práce a konstrukce na podhledech ze sádrokartonových desek základní penetrační nátěr</t>
  </si>
  <si>
    <t>2122947370</t>
  </si>
  <si>
    <t>https://podminky.urs.cz/item/CS_URS_2025_01/763131714</t>
  </si>
  <si>
    <t>362</t>
  </si>
  <si>
    <t>763131761</t>
  </si>
  <si>
    <t>Podhled ze sádrokartonových desek Příplatek k cenám za plochu do 3 m2 jednotlivě</t>
  </si>
  <si>
    <t>-1734093523</t>
  </si>
  <si>
    <t>https://podminky.urs.cz/item/CS_URS_2025_01/763131761</t>
  </si>
  <si>
    <t>3+2,5</t>
  </si>
  <si>
    <t>363</t>
  </si>
  <si>
    <t>763131771</t>
  </si>
  <si>
    <t>Podhled ze sádrokartonových desek Příplatek k cenám za rovinnost kvality speciální tmelení kvality Q3</t>
  </si>
  <si>
    <t>-2010447731</t>
  </si>
  <si>
    <t>https://podminky.urs.cz/item/CS_URS_2025_01/763131771</t>
  </si>
  <si>
    <t>364</t>
  </si>
  <si>
    <t>763131772</t>
  </si>
  <si>
    <t>Podhled ze sádrokartonových desek Příplatek k cenám za rovinnost kvality celoplošné tmelení kvality Q4</t>
  </si>
  <si>
    <t>-632405224</t>
  </si>
  <si>
    <t>https://podminky.urs.cz/item/CS_URS_2025_01/763131772</t>
  </si>
  <si>
    <t>365</t>
  </si>
  <si>
    <t>763131911</t>
  </si>
  <si>
    <t>Zhotovení otvorů v podhledech a podkrovích ze sádrokartonových desek pro prostupy (voda, elektro, topení, VZT), osvětlení, sprinklery, revizní klapky a dvířka včetně vyztužení profily, velikost do 0,10 m2</t>
  </si>
  <si>
    <t>-1060586761</t>
  </si>
  <si>
    <t>https://podminky.urs.cz/item/CS_URS_2025_01/763131911</t>
  </si>
  <si>
    <t>3+4*5</t>
  </si>
  <si>
    <t>3+2*5</t>
  </si>
  <si>
    <t>366</t>
  </si>
  <si>
    <t>763131914</t>
  </si>
  <si>
    <t>Zhotovení otvorů v podhledech a podkrovích ze sádrokartonových desek pro prostupy (voda, elektro, topení, VZT), osvětlení, sprinklery, revizní klapky a dvířka včetně vyztužení profily, velikost přes 0,50 do 1,00 m2</t>
  </si>
  <si>
    <t>694397077</t>
  </si>
  <si>
    <t>https://podminky.urs.cz/item/CS_URS_2025_01/763131914</t>
  </si>
  <si>
    <t>367</t>
  </si>
  <si>
    <t>763172353</t>
  </si>
  <si>
    <t>Montáž dvířek pro konstrukce ze sádrokartonových desek revizních jednoplášťových pro podhledy velikost (šxv) 400 x 400 mm</t>
  </si>
  <si>
    <t>1579026700</t>
  </si>
  <si>
    <t>https://podminky.urs.cz/item/CS_URS_2025_01/763172353</t>
  </si>
  <si>
    <t>368</t>
  </si>
  <si>
    <t>59030712</t>
  </si>
  <si>
    <t>dvířka revizní jednokřídlá s automatickým zámkem 400x400mm</t>
  </si>
  <si>
    <t>-1310500847</t>
  </si>
  <si>
    <t>369</t>
  </si>
  <si>
    <t>763411116</t>
  </si>
  <si>
    <t>Sanitární příčky vhodné do mokrého prostředí dělící z kompaktních desek tl. 13 mm</t>
  </si>
  <si>
    <t>1240761671</t>
  </si>
  <si>
    <t>https://podminky.urs.cz/item/CS_URS_2025_01/763411116</t>
  </si>
  <si>
    <t>3,2*2</t>
  </si>
  <si>
    <t>"výpis prvků ozn. T3"</t>
  </si>
  <si>
    <t>7,35*2</t>
  </si>
  <si>
    <t>"výpis prvků ozn. T4"</t>
  </si>
  <si>
    <t>7,8*2</t>
  </si>
  <si>
    <t>370</t>
  </si>
  <si>
    <t>763411126</t>
  </si>
  <si>
    <t>Sanitární příčky vhodné do mokrého prostředí dveře vnitřní do sanitárních příček šířky do 800 mm, výšky do 2 000 mm z kompaktních desek včetně nerezového kování tl. 13 mm</t>
  </si>
  <si>
    <t>-710140233</t>
  </si>
  <si>
    <t>https://podminky.urs.cz/item/CS_URS_2025_01/763411126</t>
  </si>
  <si>
    <t>371</t>
  </si>
  <si>
    <t>763431012</t>
  </si>
  <si>
    <t>Montáž podhledu minerálního včetně zavěšeného roštu polozapuštěného s panely vyjímatelnými, velikosti panelů přes 0,36 m2 do 0,72 m2</t>
  </si>
  <si>
    <t>-131611839</t>
  </si>
  <si>
    <t>https://podminky.urs.cz/item/CS_URS_2025_01/763431012</t>
  </si>
  <si>
    <t>"panely bez akustických požadavků"</t>
  </si>
  <si>
    <t>94,25+17,75</t>
  </si>
  <si>
    <t>24,3+69,5+17,1</t>
  </si>
  <si>
    <t>11,8*(2,5+0,14*2)</t>
  </si>
  <si>
    <t>372</t>
  </si>
  <si>
    <t>63126R0362</t>
  </si>
  <si>
    <t>panel rastrový 1200 x 600 mm</t>
  </si>
  <si>
    <t>-2086539315</t>
  </si>
  <si>
    <t>sdk13*1,1</t>
  </si>
  <si>
    <t>373</t>
  </si>
  <si>
    <t>763431201</t>
  </si>
  <si>
    <t>Montáž podhledu minerálního napojení na stěnu lištou obvodovou</t>
  </si>
  <si>
    <t>-2125835116</t>
  </si>
  <si>
    <t>https://podminky.urs.cz/item/CS_URS_2025_01/763431201</t>
  </si>
  <si>
    <t>6,75*2+12,1*2+10,25*2+9,675*2+23,71*2+0,45*2</t>
  </si>
  <si>
    <t>10,25*2+2,5+0,5+0,325*2+2,35*2+6,75*2+2,5*2</t>
  </si>
  <si>
    <t>2,25*2+2,45*2*4+4,865*2*5</t>
  </si>
  <si>
    <t>7,6*2+3,05*2+2,5*2+23,7*2+0,45+2,25*2+5,175*2+6,75*2+3</t>
  </si>
  <si>
    <t>9,4*4+6,75*4+10,25*4+8,85*2+8,275*2</t>
  </si>
  <si>
    <t>374</t>
  </si>
  <si>
    <t>998763323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</si>
  <si>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přes 12 do 24 m</t>
  </si>
  <si>
    <t>-853120012</t>
  </si>
  <si>
    <t>https://podminky.urs.cz/item/CS_URS_2025_01/998763323</t>
  </si>
  <si>
    <t>764</t>
  </si>
  <si>
    <t>Konstrukce klempířské</t>
  </si>
  <si>
    <t>375</t>
  </si>
  <si>
    <t>764002812</t>
  </si>
  <si>
    <t>Demontáž klempířských konstrukcí okapového plechu do suti, v krytině skládané</t>
  </si>
  <si>
    <t>480223117</t>
  </si>
  <si>
    <t>https://podminky.urs.cz/item/CS_URS_2025_01/764002812</t>
  </si>
  <si>
    <t>11,5</t>
  </si>
  <si>
    <t>376</t>
  </si>
  <si>
    <t>764002841</t>
  </si>
  <si>
    <t>Demontáž klempířských konstrukcí oplechování horních ploch zdí a nadezdívek do suti</t>
  </si>
  <si>
    <t>-130952358</t>
  </si>
  <si>
    <t>https://podminky.urs.cz/item/CS_URS_2025_01/764002841</t>
  </si>
  <si>
    <t>14+10,42+14,01+10,97</t>
  </si>
  <si>
    <t>377</t>
  </si>
  <si>
    <t>764002861</t>
  </si>
  <si>
    <t>Demontáž klempířských konstrukcí oplechování říms do suti</t>
  </si>
  <si>
    <t>2016511330</t>
  </si>
  <si>
    <t>https://podminky.urs.cz/item/CS_URS_2025_01/764002861</t>
  </si>
  <si>
    <t>378</t>
  </si>
  <si>
    <t>764004801</t>
  </si>
  <si>
    <t>Demontáž klempířských konstrukcí žlabu podokapního do suti</t>
  </si>
  <si>
    <t>-1840091154</t>
  </si>
  <si>
    <t>https://podminky.urs.cz/item/CS_URS_2025_01/764004801</t>
  </si>
  <si>
    <t>26,885+18,1*2+6</t>
  </si>
  <si>
    <t>379</t>
  </si>
  <si>
    <t>764004861</t>
  </si>
  <si>
    <t>Demontáž klempířských konstrukcí svodu do suti</t>
  </si>
  <si>
    <t>2056238745</t>
  </si>
  <si>
    <t>https://podminky.urs.cz/item/CS_URS_2025_01/764004861</t>
  </si>
  <si>
    <t>(7,07+3,215)*4</t>
  </si>
  <si>
    <t>380</t>
  </si>
  <si>
    <t>764121401</t>
  </si>
  <si>
    <t>Krytina z hliníkového plechu s úpravou u okapů, prostupů a výčnělků střechy rovné drážkováním ze svitků rš 500 mm, sklon střechy do 30°</t>
  </si>
  <si>
    <t>549280391</t>
  </si>
  <si>
    <t>https://podminky.urs.cz/item/CS_URS_2025_01/764121401</t>
  </si>
  <si>
    <t>"výpis prvků ozn. K10"</t>
  </si>
  <si>
    <t>1,5*1,5</t>
  </si>
  <si>
    <t>"výpis prvků ozn. K11"</t>
  </si>
  <si>
    <t>3,4*11,8</t>
  </si>
  <si>
    <t>381</t>
  </si>
  <si>
    <t>764121R0403</t>
  </si>
  <si>
    <t>oplechování úžlabí mezi stávající střechou a nástavbou z hliníkového plechu s úpravou u okapů, prostupů a výčnělků střechy rovné D+M</t>
  </si>
  <si>
    <t>-1125059157</t>
  </si>
  <si>
    <t>"výpis prvků ozn. K15"</t>
  </si>
  <si>
    <t>11,5*3</t>
  </si>
  <si>
    <t>382</t>
  </si>
  <si>
    <t>764224407</t>
  </si>
  <si>
    <t>Oplechování horních ploch zdí a nadezdívek (atik) z hliníkového plechu mechanicky kotvené rš 670 mm</t>
  </si>
  <si>
    <t>14389836</t>
  </si>
  <si>
    <t>https://podminky.urs.cz/item/CS_URS_2025_01/764224407</t>
  </si>
  <si>
    <t>"výpis prvků ozn. K3"</t>
  </si>
  <si>
    <t>383</t>
  </si>
  <si>
    <t>764225446</t>
  </si>
  <si>
    <t>Oplechování horních ploch zdí a nadezdívek (atik) z hliníkového plechu Příplatek k cenám za zvýšenou pracnost při provedení rohu nebo koutu přes rš 400 mm</t>
  </si>
  <si>
    <t>-1687849933</t>
  </si>
  <si>
    <t>https://podminky.urs.cz/item/CS_URS_2025_01/764225446</t>
  </si>
  <si>
    <t>384</t>
  </si>
  <si>
    <t>764226404</t>
  </si>
  <si>
    <t>Oplechování parapetů z hliníkového plechu rovných mechanicky kotvené, bez rohů rš 330 mm</t>
  </si>
  <si>
    <t>-1687083797</t>
  </si>
  <si>
    <t>https://podminky.urs.cz/item/CS_URS_2025_01/764226404</t>
  </si>
  <si>
    <t>"výpis prvků ozn. K1"</t>
  </si>
  <si>
    <t>1,2*(3*2+31+34)</t>
  </si>
  <si>
    <t>385</t>
  </si>
  <si>
    <t>764226465</t>
  </si>
  <si>
    <t>Oplechování parapetů z hliníkového plechu rovných celoplošně lepené, bez rohů Příplatek k cenám za zvýšenou pracnost při provedení rohu nebo koutu do rš 400 mm</t>
  </si>
  <si>
    <t>-1421398246</t>
  </si>
  <si>
    <t>https://podminky.urs.cz/item/CS_URS_2025_01/764226465</t>
  </si>
  <si>
    <t>"výpis prvků ozn. K1 a K2"</t>
  </si>
  <si>
    <t>(3*2+31+34)*2*2</t>
  </si>
  <si>
    <t>386</t>
  </si>
  <si>
    <t>764226R0402</t>
  </si>
  <si>
    <t>Oplechování parapetů z hliníkového plechu rovných mechanicky kotvené, bez rohů rš 165 mm D+M</t>
  </si>
  <si>
    <t>189168783</t>
  </si>
  <si>
    <t>"výpis prvků ozn. K2"</t>
  </si>
  <si>
    <t>387</t>
  </si>
  <si>
    <t>764228426</t>
  </si>
  <si>
    <t>Oplechování říms a ozdobných prvků z hliníkového plechu rovných, bez rohů celoplošně lepené rš 500 mm</t>
  </si>
  <si>
    <t>1294069202</t>
  </si>
  <si>
    <t>https://podminky.urs.cz/item/CS_URS_2025_01/764228426</t>
  </si>
  <si>
    <t>"výpis prvků ozn. K5"</t>
  </si>
  <si>
    <t>388</t>
  </si>
  <si>
    <t>764228447</t>
  </si>
  <si>
    <t>Oplechování říms a ozdobných prvků z hliníkového plechu rovných, bez rohů Příplatek k cenám za zvýšenou pracnost při provedení rohu nebo koutu rovné římsy přes rš 400 mm</t>
  </si>
  <si>
    <t>345052174</t>
  </si>
  <si>
    <t>https://podminky.urs.cz/item/CS_URS_2025_01/764228447</t>
  </si>
  <si>
    <t>389</t>
  </si>
  <si>
    <t>764521465</t>
  </si>
  <si>
    <t>Žlab podokapní z hliníkového plechu kotlík hranatý, rš žlabu/průměr svodu 400/120 mm</t>
  </si>
  <si>
    <t>-410572074</t>
  </si>
  <si>
    <t>https://podminky.urs.cz/item/CS_URS_2025_01/764521465</t>
  </si>
  <si>
    <t>390</t>
  </si>
  <si>
    <t>764528R0402</t>
  </si>
  <si>
    <t>Svod z hliníkového plechu včetně objímek, kolen a odskoků hranatý, o straně 120 mm D+M</t>
  </si>
  <si>
    <t>-1044752984</t>
  </si>
  <si>
    <t>20,5*5</t>
  </si>
  <si>
    <t>391</t>
  </si>
  <si>
    <t>998764113</t>
  </si>
  <si>
    <t>Přesun hmot pro konstrukce klempířské stanovený z hmotnosti přesunovaného materiálu vodorovná dopravní vzdálenost do 50 m s omezením mechanizace v objektech výšky přes 12 do 24 m</t>
  </si>
  <si>
    <t>-870107259</t>
  </si>
  <si>
    <t>https://podminky.urs.cz/item/CS_URS_2025_01/998764113</t>
  </si>
  <si>
    <t>765</t>
  </si>
  <si>
    <t>Krytina skládaná</t>
  </si>
  <si>
    <t>392</t>
  </si>
  <si>
    <t>765131801</t>
  </si>
  <si>
    <t>Demontáž vláknocementové krytiny skládané sklonu do 30° do suti</t>
  </si>
  <si>
    <t>-1368580718</t>
  </si>
  <si>
    <t>https://podminky.urs.cz/item/CS_URS_2025_01/765131801</t>
  </si>
  <si>
    <t>393</t>
  </si>
  <si>
    <t>765131R201</t>
  </si>
  <si>
    <t>demontáž a přesunutí odvětrávacích komínů ze střechy z vláknocementových šablon vč. všech souv. dodávek a prací</t>
  </si>
  <si>
    <t>1930051790</t>
  </si>
  <si>
    <t>394</t>
  </si>
  <si>
    <t>765191023</t>
  </si>
  <si>
    <t>Montáž pojistné hydroizolační nebo parotěsné fólie kladené ve sklonu přes 20° s lepenými přesahy na bednění nebo tepelnou izolaci</t>
  </si>
  <si>
    <t>929020994</t>
  </si>
  <si>
    <t>https://podminky.urs.cz/item/CS_URS_2025_01/765191023</t>
  </si>
  <si>
    <t>395</t>
  </si>
  <si>
    <t>765133043</t>
  </si>
  <si>
    <t>Krytina vláknocementová skládaná ze šablon úžlabí vložené, s povrchem hladkým</t>
  </si>
  <si>
    <t>-1277788498</t>
  </si>
  <si>
    <t>https://podminky.urs.cz/item/CS_URS_2025_01/765133043</t>
  </si>
  <si>
    <t>396</t>
  </si>
  <si>
    <t>765133093</t>
  </si>
  <si>
    <t>Krytina vláknocementová skládaná ze šablon Příplatek k cenám za sklon přes 30°, na bednění</t>
  </si>
  <si>
    <t>-503501639</t>
  </si>
  <si>
    <t>https://podminky.urs.cz/item/CS_URS_2025_01/765133093</t>
  </si>
  <si>
    <t>397</t>
  </si>
  <si>
    <t>765133R0001</t>
  </si>
  <si>
    <t>Krytina vláknocementová skládaná ze šablon jednoduché krytí sklonu do 30° s povrchem hladkým</t>
  </si>
  <si>
    <t>1696019155</t>
  </si>
  <si>
    <t>398</t>
  </si>
  <si>
    <t>28329R0036</t>
  </si>
  <si>
    <t>fólie difuzní pro krytinu z cementovláknitých šablon</t>
  </si>
  <si>
    <t>-114709095</t>
  </si>
  <si>
    <t>tes2*1,2</t>
  </si>
  <si>
    <t>399</t>
  </si>
  <si>
    <t>998765113</t>
  </si>
  <si>
    <t>Přesun hmot pro krytiny skládané stanovený z hmotnosti přesunovaného materiálu vodorovná dopravní vzdálenost do 50 m s omezením mechanizace na objektech výšky přes 12 do 24 m</t>
  </si>
  <si>
    <t>-1684300813</t>
  </si>
  <si>
    <t>https://podminky.urs.cz/item/CS_URS_2025_01/998765113</t>
  </si>
  <si>
    <t>766</t>
  </si>
  <si>
    <t>Konstrukce truhlářské</t>
  </si>
  <si>
    <t>400</t>
  </si>
  <si>
    <t>766660171</t>
  </si>
  <si>
    <t>Montáž dveřních křídel dřevěných nebo plastových otevíravých do obložkové zárubně povrchově upravených jednokřídlových, šířky do 800 mm</t>
  </si>
  <si>
    <t>134223182</t>
  </si>
  <si>
    <t>https://podminky.urs.cz/item/CS_URS_2025_01/766660171</t>
  </si>
  <si>
    <t>"výpis prvků ozn. V"</t>
  </si>
  <si>
    <t>3+10+3</t>
  </si>
  <si>
    <t>401</t>
  </si>
  <si>
    <t>766660172</t>
  </si>
  <si>
    <t>Montáž dveřních křídel dřevěných nebo plastových otevíravých do obložkové zárubně povrchově upravených jednokřídlových, šířky přes 800 mm</t>
  </si>
  <si>
    <t>-907179074</t>
  </si>
  <si>
    <t>https://podminky.urs.cz/item/CS_URS_2025_01/766660172</t>
  </si>
  <si>
    <t>2+4+5</t>
  </si>
  <si>
    <t>402</t>
  </si>
  <si>
    <t>61162085</t>
  </si>
  <si>
    <t>dveře jednokřídlé dřevotřískové povrch laminátový plné 700x1970-2100mm</t>
  </si>
  <si>
    <t>2032418234</t>
  </si>
  <si>
    <t>"výpis prvků ozn. V1"</t>
  </si>
  <si>
    <t>403</t>
  </si>
  <si>
    <t>61162086</t>
  </si>
  <si>
    <t>dveře jednokřídlé dřevotřískové povrch laminátový plné 800x1970-2100mm</t>
  </si>
  <si>
    <t>-1895262529</t>
  </si>
  <si>
    <t>"výpis prvků ozn. V2"</t>
  </si>
  <si>
    <t>404</t>
  </si>
  <si>
    <t>61162087</t>
  </si>
  <si>
    <t>dveře jednokřídlé dřevotřískové povrch laminátový plné 900x1970-2100mm</t>
  </si>
  <si>
    <t>-1821623554</t>
  </si>
  <si>
    <t>"výpis prvků ozn. V3"</t>
  </si>
  <si>
    <t>405</t>
  </si>
  <si>
    <t>766660181</t>
  </si>
  <si>
    <t>Montáž dveřních křídel dřevěných nebo plastových otevíravých do obložkové zárubně protipožárních jednokřídlových, šířky do 800 mm</t>
  </si>
  <si>
    <t>-1553402102</t>
  </si>
  <si>
    <t>https://podminky.urs.cz/item/CS_URS_2025_01/766660181</t>
  </si>
  <si>
    <t>"výpis prvků ozn. U"</t>
  </si>
  <si>
    <t>406</t>
  </si>
  <si>
    <t>766660182</t>
  </si>
  <si>
    <t>Montáž dveřních křídel dřevěných nebo plastových otevíravých do obložkové zárubně protipožárních jednokřídlových, šířky přes 800 mm</t>
  </si>
  <si>
    <t>-1085093117</t>
  </si>
  <si>
    <t>https://podminky.urs.cz/item/CS_URS_2025_01/766660182</t>
  </si>
  <si>
    <t>5+2</t>
  </si>
  <si>
    <t>407</t>
  </si>
  <si>
    <t>766660183</t>
  </si>
  <si>
    <t>Montáž dveřních křídel dřevěných nebo plastových otevíravých do obložkové zárubně protipožárních dvoukřídlových jakékoliv šířky</t>
  </si>
  <si>
    <t>-1776379666</t>
  </si>
  <si>
    <t>https://podminky.urs.cz/item/CS_URS_2025_01/766660183</t>
  </si>
  <si>
    <t>408</t>
  </si>
  <si>
    <t>61162R0128</t>
  </si>
  <si>
    <t>dveře dvoukřídlé dřevotřískové protipožární EI 30 DP3-C-S povrch laminátový plné 1600x1970-2100mm kouřotěsné</t>
  </si>
  <si>
    <t>1609814370</t>
  </si>
  <si>
    <t>"výpis prvků ozn. U4"</t>
  </si>
  <si>
    <t>409</t>
  </si>
  <si>
    <t>61162R0098</t>
  </si>
  <si>
    <t>dveře jednokřídlé dřevotřískové protipožární EI 30 DP3 - C-S povrch laminátový plné 800x1970-2100mm kouřotěsné</t>
  </si>
  <si>
    <t>-77836830</t>
  </si>
  <si>
    <t>"výpis prvků ozn. U1"</t>
  </si>
  <si>
    <t>410</t>
  </si>
  <si>
    <t>61165R0314</t>
  </si>
  <si>
    <t>dveře jednokřídlé dřevotřískové protipožární EI 30 DP3 - C-S povrch laminátový plné 900x1970-2100mm kouřotěsné</t>
  </si>
  <si>
    <t>1200774214</t>
  </si>
  <si>
    <t>"výpis prvků ozn. U2"</t>
  </si>
  <si>
    <t>411</t>
  </si>
  <si>
    <t>61162R0101</t>
  </si>
  <si>
    <t>dveře jednokřídlé dřevotřískové protipožární EI 30 DP3- C -S povrch laminátový plné 1100x1970-2100mm kouřotěsné</t>
  </si>
  <si>
    <t>97894974</t>
  </si>
  <si>
    <t>"výpis prvků ozn. U3"</t>
  </si>
  <si>
    <t>412</t>
  </si>
  <si>
    <t>766660716</t>
  </si>
  <si>
    <t>Montáž dveřních doplňků samozavírače na zárubeň dřevěnou</t>
  </si>
  <si>
    <t>-1144724334</t>
  </si>
  <si>
    <t>https://podminky.urs.cz/item/CS_URS_2025_01/766660716</t>
  </si>
  <si>
    <t>413</t>
  </si>
  <si>
    <t>54917250</t>
  </si>
  <si>
    <t>samozavírač dveří hydraulický</t>
  </si>
  <si>
    <t>-1274188745</t>
  </si>
  <si>
    <t>414</t>
  </si>
  <si>
    <t>766660729</t>
  </si>
  <si>
    <t>Montáž dveřních doplňků dveřního kování interiérového štítku s klikou</t>
  </si>
  <si>
    <t>-722612723</t>
  </si>
  <si>
    <t>https://podminky.urs.cz/item/CS_URS_2025_01/766660729</t>
  </si>
  <si>
    <t>415</t>
  </si>
  <si>
    <t>54914R0140</t>
  </si>
  <si>
    <t xml:space="preserve">dveřní kování štítové klika/klika </t>
  </si>
  <si>
    <t>976089431</t>
  </si>
  <si>
    <t>416</t>
  </si>
  <si>
    <t>766660733</t>
  </si>
  <si>
    <t>Montáž dveřních doplňků dveřního kování bezpečnostního štítku s klikou</t>
  </si>
  <si>
    <t>1521874577</t>
  </si>
  <si>
    <t>https://podminky.urs.cz/item/CS_URS_2025_01/766660733</t>
  </si>
  <si>
    <t>417</t>
  </si>
  <si>
    <t>54914R0129</t>
  </si>
  <si>
    <t xml:space="preserve">dveřní kování bezpečnostní  klika/klika </t>
  </si>
  <si>
    <t>-44918111</t>
  </si>
  <si>
    <t>418</t>
  </si>
  <si>
    <t>766660751</t>
  </si>
  <si>
    <t>Montáž dveřních doplňků dveřního kování interiérového zámku</t>
  </si>
  <si>
    <t>1082646284</t>
  </si>
  <si>
    <t>https://podminky.urs.cz/item/CS_URS_2025_01/766660751</t>
  </si>
  <si>
    <t>3+13+11</t>
  </si>
  <si>
    <t>419</t>
  </si>
  <si>
    <t>54924R0011</t>
  </si>
  <si>
    <t xml:space="preserve">zámek zadlabací vložkový </t>
  </si>
  <si>
    <t>196181021</t>
  </si>
  <si>
    <t>420</t>
  </si>
  <si>
    <t>766660761</t>
  </si>
  <si>
    <t>Montáž dveřních doplňků dveřního kování bezpečnostního zámku</t>
  </si>
  <si>
    <t>-1430844748</t>
  </si>
  <si>
    <t>https://podminky.urs.cz/item/CS_URS_2025_01/766660761</t>
  </si>
  <si>
    <t>6+5+2+6</t>
  </si>
  <si>
    <t>421</t>
  </si>
  <si>
    <t>54924R0010</t>
  </si>
  <si>
    <t xml:space="preserve">zámek zadlabací protipožární </t>
  </si>
  <si>
    <t>-1735283313</t>
  </si>
  <si>
    <t>422</t>
  </si>
  <si>
    <t>766682111</t>
  </si>
  <si>
    <t>Montáž zárubní dřevěných nebo plastových obložkových, pro dveře jednokřídlové, tloušťky stěny do 170 mm</t>
  </si>
  <si>
    <t>-1406073165</t>
  </si>
  <si>
    <t>https://podminky.urs.cz/item/CS_URS_2025_01/766682111</t>
  </si>
  <si>
    <t>3+13+11-6</t>
  </si>
  <si>
    <t>423</t>
  </si>
  <si>
    <t>766682112</t>
  </si>
  <si>
    <t>Montáž zárubní dřevěných nebo plastových obložkových, pro dveře jednokřídlové, tloušťky stěny přes 170 do 350 mm</t>
  </si>
  <si>
    <t>1800676804</t>
  </si>
  <si>
    <t>https://podminky.urs.cz/item/CS_URS_2025_01/766682112</t>
  </si>
  <si>
    <t>dv31</t>
  </si>
  <si>
    <t>424</t>
  </si>
  <si>
    <t>61182307</t>
  </si>
  <si>
    <t>zárubeň jednokřídlá obložková s laminátovým povrchem tl stěny 60-150mm rozměru 600-1100/1970, 2100mm</t>
  </si>
  <si>
    <t>-173254509</t>
  </si>
  <si>
    <t>425</t>
  </si>
  <si>
    <t>61182308</t>
  </si>
  <si>
    <t>zárubeň jednokřídlá obložková s laminátovým povrchem tl stěny 160-250mm rozměru 600-1100/1970, 2100mm</t>
  </si>
  <si>
    <t>590385978</t>
  </si>
  <si>
    <t>426</t>
  </si>
  <si>
    <t>766682211</t>
  </si>
  <si>
    <t>Montáž zárubní dřevěných nebo plastových obložkových protipožárních, pro dveře jednokřídlové, tloušťky stěny do 170 mm</t>
  </si>
  <si>
    <t>-863668342</t>
  </si>
  <si>
    <t>https://podminky.urs.cz/item/CS_URS_2025_01/766682211</t>
  </si>
  <si>
    <t>61182318</t>
  </si>
  <si>
    <t>zárubeň jednokřídlá obložková s laminátovým povrchem a protipožární úpravou tl stěny 60-150mm rozměru 600-1100/1970, 2100mm</t>
  </si>
  <si>
    <t>788071100</t>
  </si>
  <si>
    <t>428</t>
  </si>
  <si>
    <t>766682221</t>
  </si>
  <si>
    <t>Montáž zárubní dřevěných nebo plastových obložkových protipožárních, pro dveře dvoukřídlové, tloušťky stěny do 170 mm</t>
  </si>
  <si>
    <t>-1724509566</t>
  </si>
  <si>
    <t>https://podminky.urs.cz/item/CS_URS_2025_01/766682221</t>
  </si>
  <si>
    <t>429</t>
  </si>
  <si>
    <t>61182340</t>
  </si>
  <si>
    <t>zárubeň dvoukřídlá obložková s laminátovým povrchem a protipožární úpravou tl stěny 60-150mm rozměru 1250-1850/1970, 2100mm</t>
  </si>
  <si>
    <t>182434864</t>
  </si>
  <si>
    <t>430</t>
  </si>
  <si>
    <t>766691914</t>
  </si>
  <si>
    <t>Ostatní práce vyvěšení nebo zavěšení křídel dřevěných dveřních, plochy do 2 m2</t>
  </si>
  <si>
    <t>-632984040</t>
  </si>
  <si>
    <t>https://podminky.urs.cz/item/CS_URS_2025_01/766691914</t>
  </si>
  <si>
    <t>431</t>
  </si>
  <si>
    <t>766694116</t>
  </si>
  <si>
    <t>Montáž ostatních truhlářských konstrukcí parapetních desek dřevěných nebo plastových šířky do 300 mm</t>
  </si>
  <si>
    <t>2057959155</t>
  </si>
  <si>
    <t>https://podminky.urs.cz/item/CS_URS_2025_01/766694116</t>
  </si>
  <si>
    <t>"výpis prvků ozn. F"</t>
  </si>
  <si>
    <t>432</t>
  </si>
  <si>
    <t>61140080</t>
  </si>
  <si>
    <t>parapet plastový vnitřní š 300mm</t>
  </si>
  <si>
    <t>-1851239060</t>
  </si>
  <si>
    <t>(1,25+1,75)*1,1</t>
  </si>
  <si>
    <t>433</t>
  </si>
  <si>
    <t>61144019</t>
  </si>
  <si>
    <t>koncovka k parapetu plastovému vnitřnímu 1 pár</t>
  </si>
  <si>
    <t>sada</t>
  </si>
  <si>
    <t>82081077</t>
  </si>
  <si>
    <t>434</t>
  </si>
  <si>
    <t>766695213</t>
  </si>
  <si>
    <t>Montáž ostatních truhlářských konstrukcí prahů dveří jednokřídlových, šířky přes 100 mm</t>
  </si>
  <si>
    <t>1562271859</t>
  </si>
  <si>
    <t>https://podminky.urs.cz/item/CS_URS_2025_01/766695213</t>
  </si>
  <si>
    <t>3+14+4+1</t>
  </si>
  <si>
    <t>435</t>
  </si>
  <si>
    <t>61187141</t>
  </si>
  <si>
    <t>práh dveřní dřevěný dubový tl 20mm dl 720mm š 150mm</t>
  </si>
  <si>
    <t>-206105889</t>
  </si>
  <si>
    <t>436</t>
  </si>
  <si>
    <t>61187161</t>
  </si>
  <si>
    <t>práh dveřní dřevěný dubový tl 20mm dl 820mm š 150mm</t>
  </si>
  <si>
    <t>-1660344202</t>
  </si>
  <si>
    <t>"výpis prvků ozn. V,U"</t>
  </si>
  <si>
    <t>437</t>
  </si>
  <si>
    <t>61187181</t>
  </si>
  <si>
    <t>práh dveřní dřevěný dubový tl 20mm dl 920mm š 150mm</t>
  </si>
  <si>
    <t>1116243990</t>
  </si>
  <si>
    <t>"výpis prvků ozn. VU"</t>
  </si>
  <si>
    <t>438</t>
  </si>
  <si>
    <t>61187221</t>
  </si>
  <si>
    <t>práh dveřní dřevěný dubový tl 20mm dl 1270mm š 150mm</t>
  </si>
  <si>
    <t>1859031855</t>
  </si>
  <si>
    <t>439</t>
  </si>
  <si>
    <t>766998R201</t>
  </si>
  <si>
    <t>hliníková celoprosklená stěna 2350 x 3600 mm s 2kř dveřmi vč. všech doplňků D+M</t>
  </si>
  <si>
    <t>542262866</t>
  </si>
  <si>
    <t>"výpis prvků ozn. V4"</t>
  </si>
  <si>
    <t>440</t>
  </si>
  <si>
    <t>766998R301</t>
  </si>
  <si>
    <t>protipožární hliníková celoprosklená stěna 3000 x 4000 mm s 2kř dveřmi pož. odolnost RI 30 DP3 -C - S vč. všech doplňků D+M</t>
  </si>
  <si>
    <t>-1371049735</t>
  </si>
  <si>
    <t>"výpis prvků ozn. U5"</t>
  </si>
  <si>
    <t>441</t>
  </si>
  <si>
    <t>766998R302</t>
  </si>
  <si>
    <t>protipožární hliníková celoprosklená stěna 3000 x 3600 mm s 2kř dveřmi pož. odolnost RI 30 DP3 -C - S vč. všech doplňků D+M</t>
  </si>
  <si>
    <t>-1445573505</t>
  </si>
  <si>
    <t>"výpis prvků ozn. U6"</t>
  </si>
  <si>
    <t>442</t>
  </si>
  <si>
    <t>766998R303</t>
  </si>
  <si>
    <t>protipožární hliníková celoprosklená stěna 5500 x 3600 mm s 2kř dveřmi pož. odolnost RI 30 DP3 -C - S vč. všech doplňků D+M</t>
  </si>
  <si>
    <t>-1778593855</t>
  </si>
  <si>
    <t>"výpis prvků ozn. U7"</t>
  </si>
  <si>
    <t>443</t>
  </si>
  <si>
    <t>766998R304</t>
  </si>
  <si>
    <t>protipožární hliníková celoprosklená stěna 2500 x 3600 mm s 2kř dveřmi pož. odolnost RI 30 DP3 -C - S vč. všech doplňků D+M</t>
  </si>
  <si>
    <t>533467643</t>
  </si>
  <si>
    <t>444</t>
  </si>
  <si>
    <t>766998R401</t>
  </si>
  <si>
    <t>hliníková okna 1000 x 3000 mm ozn. F1 částečné zasklení bezpečnostním sklem ve funkci zábradlí vč. všech doplňků D+M</t>
  </si>
  <si>
    <t>-1032537620</t>
  </si>
  <si>
    <t>"výpis prvků ozn. F1"</t>
  </si>
  <si>
    <t>6+31+34</t>
  </si>
  <si>
    <t>445</t>
  </si>
  <si>
    <t>766998R402</t>
  </si>
  <si>
    <t>hliníková 2kř dveře vchodové 1650 x 2250 mm ozn. F2 celoprosklené vč. všech doplňků D+M</t>
  </si>
  <si>
    <t>-21989959</t>
  </si>
  <si>
    <t>"výpis prvků ozn. F2"</t>
  </si>
  <si>
    <t>446</t>
  </si>
  <si>
    <t>766998R403</t>
  </si>
  <si>
    <t>hliníková okna 1250 x 1000 mm ozn. F3 vč. všech doplňků D+M</t>
  </si>
  <si>
    <t>1725891598</t>
  </si>
  <si>
    <t>"výpis prvků ozn. F3"</t>
  </si>
  <si>
    <t>447</t>
  </si>
  <si>
    <t>766998R404</t>
  </si>
  <si>
    <t>hliníková okna 1750 x 1000 mm ozn. F4 vč. všech doplňků D+M</t>
  </si>
  <si>
    <t>144116056</t>
  </si>
  <si>
    <t>"výpis prvků ozn. F4"</t>
  </si>
  <si>
    <t>448</t>
  </si>
  <si>
    <t>998766113</t>
  </si>
  <si>
    <t>Přesun hmot pro konstrukce truhlářské stanovený z hmotnosti přesunovaného materiálu vodorovná dopravní vzdálenost do 50 m s omezením mechanizace v objektech výšky přes 12 do 24 m</t>
  </si>
  <si>
    <t>1431442384</t>
  </si>
  <si>
    <t>https://podminky.urs.cz/item/CS_URS_2025_01/998766113</t>
  </si>
  <si>
    <t>767</t>
  </si>
  <si>
    <t>Konstrukce zámečnické</t>
  </si>
  <si>
    <t>449</t>
  </si>
  <si>
    <t>767391113</t>
  </si>
  <si>
    <t>Montáž krytiny z tvarovaných plechů trapézových nebo vlnitých, uchycených přistřelením</t>
  </si>
  <si>
    <t>585581646</t>
  </si>
  <si>
    <t>https://podminky.urs.cz/item/CS_URS_2025_01/767391113</t>
  </si>
  <si>
    <t>30,5*2</t>
  </si>
  <si>
    <t>450</t>
  </si>
  <si>
    <t>15484R0352</t>
  </si>
  <si>
    <t>plech trapézový TR 94/258 - 1,0</t>
  </si>
  <si>
    <t>1184753700</t>
  </si>
  <si>
    <t>tr1*0,5*1,133</t>
  </si>
  <si>
    <t>451</t>
  </si>
  <si>
    <t>15484R03521</t>
  </si>
  <si>
    <t>plech trapézový TR 94/258 - 1,5</t>
  </si>
  <si>
    <t>-1016595166</t>
  </si>
  <si>
    <t>452</t>
  </si>
  <si>
    <t>767425343</t>
  </si>
  <si>
    <t>Montáž fasádních kazetových obkladů včetně montáže a dodávky roštu zatepleného kazety kladené vodorovně na jednosměrném svislém roštu, kotveném do zdiva, C-kazety nebo lehčeného betonu šířky kazet přes 400 mm výšky budovy přes 12 do 24 m</t>
  </si>
  <si>
    <t>-570681970</t>
  </si>
  <si>
    <t>https://podminky.urs.cz/item/CS_URS_2025_01/767425343</t>
  </si>
  <si>
    <t>11,3*0,55*4</t>
  </si>
  <si>
    <t>453</t>
  </si>
  <si>
    <t>19418R0038</t>
  </si>
  <si>
    <t xml:space="preserve">fasádní obkladová plechová kazeta tl. 32 mm z ocel. hliníkového plechu opatřeného vrchním barevným lakem </t>
  </si>
  <si>
    <t>1861459354</t>
  </si>
  <si>
    <t>opl11*1,08</t>
  </si>
  <si>
    <t>opl12*1,08</t>
  </si>
  <si>
    <t>opl23*1,08</t>
  </si>
  <si>
    <t>454</t>
  </si>
  <si>
    <t>767428102</t>
  </si>
  <si>
    <t>Montáž lemovacích prvků kovových fasádních obkladů spodního ukončení</t>
  </si>
  <si>
    <t>1187833629</t>
  </si>
  <si>
    <t>https://podminky.urs.cz/item/CS_URS_2025_01/767428102</t>
  </si>
  <si>
    <t>11,8*2</t>
  </si>
  <si>
    <t>455</t>
  </si>
  <si>
    <t>19418074</t>
  </si>
  <si>
    <t>ukončení dolní zateplená fasáda tl tepelné izolace 100mm (okapnice, zakládací profil) Al plech tl 0,7-1,0mm</t>
  </si>
  <si>
    <t>173897763</t>
  </si>
  <si>
    <t>"výpis prvků ozn. K12"</t>
  </si>
  <si>
    <t>11,8*2*1,08</t>
  </si>
  <si>
    <t>27*1,08</t>
  </si>
  <si>
    <t>456</t>
  </si>
  <si>
    <t>767428103</t>
  </si>
  <si>
    <t>Montáž lemovacích prvků kovových fasádních obkladů horního ukončení</t>
  </si>
  <si>
    <t>-160737139</t>
  </si>
  <si>
    <t>https://podminky.urs.cz/item/CS_URS_2025_01/767428103</t>
  </si>
  <si>
    <t>457</t>
  </si>
  <si>
    <t>19418072</t>
  </si>
  <si>
    <t>ukončení horní atika r. š. 625mm Al plech tl 0,7-1,0mm</t>
  </si>
  <si>
    <t>599530095</t>
  </si>
  <si>
    <t>458</t>
  </si>
  <si>
    <t>767428104</t>
  </si>
  <si>
    <t>Montáž lemovacích prvků kovových fasádních obkladů svislého ukončení rohového</t>
  </si>
  <si>
    <t>-1271341276</t>
  </si>
  <si>
    <t>https://podminky.urs.cz/item/CS_URS_2025_01/767428104</t>
  </si>
  <si>
    <t>0,75*4</t>
  </si>
  <si>
    <t>459</t>
  </si>
  <si>
    <t>19418071</t>
  </si>
  <si>
    <t>ukončení svislé rohové r. š. 550mm Al plech tl 0,7-1,0mm</t>
  </si>
  <si>
    <t>977621581</t>
  </si>
  <si>
    <t>0,75*4*1,08</t>
  </si>
  <si>
    <t>460</t>
  </si>
  <si>
    <t>767428105</t>
  </si>
  <si>
    <t>Montáž lemovacích prvků kovových fasádních obkladů svislého ukončení koutového</t>
  </si>
  <si>
    <t>-1943173091</t>
  </si>
  <si>
    <t>https://podminky.urs.cz/item/CS_URS_2025_01/767428105</t>
  </si>
  <si>
    <t>0,55*4*2</t>
  </si>
  <si>
    <t>0,75*2</t>
  </si>
  <si>
    <t>461</t>
  </si>
  <si>
    <t>19418070</t>
  </si>
  <si>
    <t>ukončení svislé koutové r. š. 300mm Al plech tl 0,7-1,0mm</t>
  </si>
  <si>
    <t>1589598963</t>
  </si>
  <si>
    <t>0,55*4*2*1,08</t>
  </si>
  <si>
    <t>0,75*2*1,08</t>
  </si>
  <si>
    <t>462</t>
  </si>
  <si>
    <t>767995112</t>
  </si>
  <si>
    <t>Montáž ostatních atypických zámečnických konstrukcí hmotnosti přes 5 do 10 kg</t>
  </si>
  <si>
    <t>259755318</t>
  </si>
  <si>
    <t>https://podminky.urs.cz/item/CS_URS_2025_01/767995112</t>
  </si>
  <si>
    <t>0,7*11,15*3*4</t>
  </si>
  <si>
    <t>1,2*6*11,15</t>
  </si>
  <si>
    <t>1,5*3*11,15</t>
  </si>
  <si>
    <t>(1,3*3+1,4*3+1,5*6+1,6*12)*11,15</t>
  </si>
  <si>
    <t>1,5*2*13,4</t>
  </si>
  <si>
    <t>1,5*13,4</t>
  </si>
  <si>
    <t>1,5*2*11,15</t>
  </si>
  <si>
    <t>(3,62*4+3,83*4)*2,42*2</t>
  </si>
  <si>
    <t>463</t>
  </si>
  <si>
    <t>767995114</t>
  </si>
  <si>
    <t>Montáž ostatních atypických zámečnických konstrukcí hmotnosti přes 20 do 50 kg</t>
  </si>
  <si>
    <t>2043823570</t>
  </si>
  <si>
    <t>https://podminky.urs.cz/item/CS_URS_2025_01/767995114</t>
  </si>
  <si>
    <t>(2,15*3+2,15*7+2,2*3)*14,4</t>
  </si>
  <si>
    <t>2,15*3*14,4</t>
  </si>
  <si>
    <t>2,45*2*18,8</t>
  </si>
  <si>
    <t>2,55*3*14,4</t>
  </si>
  <si>
    <t>2,84*4*16,295*2</t>
  </si>
  <si>
    <t>464</t>
  </si>
  <si>
    <t>767995115</t>
  </si>
  <si>
    <t>Montáž ostatních atypických zámečnických konstrukcí hmotnosti přes 50 do 100 kg</t>
  </si>
  <si>
    <t>1371195125</t>
  </si>
  <si>
    <t>https://podminky.urs.cz/item/CS_URS_2025_01/767995115</t>
  </si>
  <si>
    <t>(3,4*2+3,9*2+2,75*2+4*2)*18,8</t>
  </si>
  <si>
    <t>3,4*2*21,9</t>
  </si>
  <si>
    <t>3,4*2*22</t>
  </si>
  <si>
    <t>(3,4+4,05*2+4,35*2)*18,8</t>
  </si>
  <si>
    <t>3,4*21,9</t>
  </si>
  <si>
    <t>3,4*22</t>
  </si>
  <si>
    <t>(3,4*2+4,4*8)*18,8</t>
  </si>
  <si>
    <t>(2,9+3,3)*17,9</t>
  </si>
  <si>
    <t>(2,75*2+2,9*2)*21,9</t>
  </si>
  <si>
    <t>(3,4*2+3,75*4+4,3*4)*18,8</t>
  </si>
  <si>
    <t>3,4*4*21,9</t>
  </si>
  <si>
    <t>2,9*5*17,9</t>
  </si>
  <si>
    <t>3,4*3*16</t>
  </si>
  <si>
    <t>3,3*3*17,9</t>
  </si>
  <si>
    <t>2,64*16*26,9*2</t>
  </si>
  <si>
    <t>(3,24*8+3,285*2+3,39*4+3,49*4)*20,2*2</t>
  </si>
  <si>
    <t>465</t>
  </si>
  <si>
    <t>767995116</t>
  </si>
  <si>
    <t>Montáž ostatních atypických zámečnických konstrukcí hmotnosti přes 100 do 250 kg</t>
  </si>
  <si>
    <t>-630035174</t>
  </si>
  <si>
    <t>https://podminky.urs.cz/item/CS_URS_2025_01/767995116</t>
  </si>
  <si>
    <t>(2,54*2+2,845*4+3,145*2)*62*2</t>
  </si>
  <si>
    <t>466</t>
  </si>
  <si>
    <t>767995117</t>
  </si>
  <si>
    <t>Montáž ostatních atypických zámečnických konstrukcí hmotnosti přes 250 do 500 kg</t>
  </si>
  <si>
    <t>1867865327</t>
  </si>
  <si>
    <t>https://podminky.urs.cz/item/CS_URS_2025_01/767995117</t>
  </si>
  <si>
    <t>5,48*4*62*2</t>
  </si>
  <si>
    <t>467</t>
  </si>
  <si>
    <t>13010714</t>
  </si>
  <si>
    <t>ocel profilová jakost S235JR (11 375) průřez I (IPN) 120</t>
  </si>
  <si>
    <t>-1211802144</t>
  </si>
  <si>
    <t>0,7*11,15*3*4*1,1*0,001</t>
  </si>
  <si>
    <t>1,5*2*11,15*1,1*0,001</t>
  </si>
  <si>
    <t>468</t>
  </si>
  <si>
    <t>13010716</t>
  </si>
  <si>
    <t>ocel profilová jakost S235JR (11 375) průřez I (IPN) 140</t>
  </si>
  <si>
    <t>419556325</t>
  </si>
  <si>
    <t>2,55*3*14,4*1,1*0,001</t>
  </si>
  <si>
    <t>469</t>
  </si>
  <si>
    <t>13010718</t>
  </si>
  <si>
    <t>ocel profilová jakost S235JR (11 375) průřez I (IPN) 160</t>
  </si>
  <si>
    <t>566286881</t>
  </si>
  <si>
    <t>(2,9*3+3,3*3)*17,9*1,1*0,001</t>
  </si>
  <si>
    <t>470</t>
  </si>
  <si>
    <t>13010720</t>
  </si>
  <si>
    <t>ocel profilová jakost S235JR (11 375) průřez I (IPN) 180</t>
  </si>
  <si>
    <t>-1395013315</t>
  </si>
  <si>
    <t>3,4*2*21,9*1,1*0,001</t>
  </si>
  <si>
    <t>3,4*21,9*1,1*0,001</t>
  </si>
  <si>
    <t>(2,75*2+2,9*2+3,4*4)*21,9*1,1*0,001</t>
  </si>
  <si>
    <t>471</t>
  </si>
  <si>
    <t>13010818</t>
  </si>
  <si>
    <t>ocel profilová jakost S235JR (11 375) průřez U (UPN) 120</t>
  </si>
  <si>
    <t>-1863396290</t>
  </si>
  <si>
    <t>1,5*2*13,4*1,1*0,001</t>
  </si>
  <si>
    <t>1,5*13,4*1,1*0,001</t>
  </si>
  <si>
    <t>472</t>
  </si>
  <si>
    <t>13010820</t>
  </si>
  <si>
    <t>ocel profilová jakost S235JR (11 375) průřez U (UPN) 140</t>
  </si>
  <si>
    <t>1846042915</t>
  </si>
  <si>
    <t>3,4*3*16*1,1*0,001</t>
  </si>
  <si>
    <t>473</t>
  </si>
  <si>
    <t>13010822</t>
  </si>
  <si>
    <t>ocel profilová jakost S235JR (11 375) průřez U (UPN) 160</t>
  </si>
  <si>
    <t>-742519150</t>
  </si>
  <si>
    <t>(3,4*2+2,45*2+3,9*2+2,75*2+4*2)*18,8*1,1*0,001</t>
  </si>
  <si>
    <t>(3,4+4,05*2+4,35*2)*18,8*1,1*0,001</t>
  </si>
  <si>
    <t>(3,4*2+4,4*8)*18,8*1,1*0,001</t>
  </si>
  <si>
    <t>(3,4*2+3,75*4+4,3*4)*18,8*1,1*0,001</t>
  </si>
  <si>
    <t>474</t>
  </si>
  <si>
    <t>13010824</t>
  </si>
  <si>
    <t>ocel profilová jakost S235JR (11 375) průřez U (UPN) 180</t>
  </si>
  <si>
    <t>-607320679</t>
  </si>
  <si>
    <t>475</t>
  </si>
  <si>
    <t>13010964</t>
  </si>
  <si>
    <t>ocel profilová jakost S235JR (11 375) průřez HEA 240</t>
  </si>
  <si>
    <t>-1263157753</t>
  </si>
  <si>
    <t>(2,545*2+2,845*4+3,145*2+5,48*4)*62*1,1*0,001</t>
  </si>
  <si>
    <t>476</t>
  </si>
  <si>
    <t>13010754</t>
  </si>
  <si>
    <t>ocel profilová jakost S235JR (11 375) průřez IPE 220</t>
  </si>
  <si>
    <t>-502282847</t>
  </si>
  <si>
    <t>2,64*16*26,9*1,1*0,001</t>
  </si>
  <si>
    <t>477</t>
  </si>
  <si>
    <t>13414001</t>
  </si>
  <si>
    <t>tyč ocelová čtvercová jakost S355J2 (11 503) 140x140mm</t>
  </si>
  <si>
    <t>-1114663658</t>
  </si>
  <si>
    <t>(2,84*4+3,24*8+3,285*2+3,39*4+3,49*4)*154*1,1*0,001</t>
  </si>
  <si>
    <t>478</t>
  </si>
  <si>
    <t>14550R0305</t>
  </si>
  <si>
    <t>profil ocelový svařovaný jakost S235 průřez čtvercový 120x120x4mm</t>
  </si>
  <si>
    <t>-1243000308</t>
  </si>
  <si>
    <t>(2,84*4+3,24*8+3,285*2+3,39*4+3,49*4)*20,2*1,1*0,001</t>
  </si>
  <si>
    <t>479</t>
  </si>
  <si>
    <t>13010412</t>
  </si>
  <si>
    <t>úhelník ocelový rovnostranný jakost S235JR (11 375) 40x40x3mm</t>
  </si>
  <si>
    <t>-1279040618</t>
  </si>
  <si>
    <t>(3,62*4+3,83*4)*2,42*1,1*0,001</t>
  </si>
  <si>
    <t>480</t>
  </si>
  <si>
    <t>776998R201</t>
  </si>
  <si>
    <t>spojovací krček - kompletní kotevní prvek ozn. a D+M</t>
  </si>
  <si>
    <t>1806386282</t>
  </si>
  <si>
    <t>481</t>
  </si>
  <si>
    <t>776998R301</t>
  </si>
  <si>
    <t>kotvící vrstva - kotevní plechy pozinkované - lepené do nahřátáho asfaltu vč. všech souv. dodávek a prací D+M</t>
  </si>
  <si>
    <t>-511200793</t>
  </si>
  <si>
    <t>482</t>
  </si>
  <si>
    <t>776998R401</t>
  </si>
  <si>
    <t>zábradlí schodiště ocelové tyčové v. 1 m vč. povrchové úpravy vč. všech souv. dodávek a prací D+M</t>
  </si>
  <si>
    <t>-213219608</t>
  </si>
  <si>
    <t>"výpis prvků ozn. Z1"</t>
  </si>
  <si>
    <t>4,5*(4+2*2+4)</t>
  </si>
  <si>
    <t>483</t>
  </si>
  <si>
    <t>776998R402</t>
  </si>
  <si>
    <t>madlo schodiště ocelové vč. povrchové úpravy vč. všech souv. dodávek a prací D+M</t>
  </si>
  <si>
    <t>-1022036328</t>
  </si>
  <si>
    <t>"výpis prvků ozn. Z2"</t>
  </si>
  <si>
    <t>484</t>
  </si>
  <si>
    <t>776998R403</t>
  </si>
  <si>
    <t>madlo schodiště ocelové propojovacího krčku vč. povrchové úpravy vč. všech souv. dodávek a prací D+M</t>
  </si>
  <si>
    <t>-1851764965</t>
  </si>
  <si>
    <t>"výpis prvků ozn. Z3"</t>
  </si>
  <si>
    <t>5,6*2</t>
  </si>
  <si>
    <t>485</t>
  </si>
  <si>
    <t>776998R404</t>
  </si>
  <si>
    <t>ocelový rám rozměru 2300 x 1100 mm pro osazení tepelného čerpadla na ploché střeše vč. povrchové úpravy vč. všech souv. dodávek a prací D+M</t>
  </si>
  <si>
    <t>1432762357</t>
  </si>
  <si>
    <t>"výpis prvků ozn. Z4"</t>
  </si>
  <si>
    <t>486</t>
  </si>
  <si>
    <t>998767113</t>
  </si>
  <si>
    <t>Přesun hmot pro zámečnické konstrukce stanovený z hmotnosti přesunovaného materiálu vodorovná dopravní vzdálenost do 50 m s omezením mechanizace v objektech výšky přes 12 do 24 m</t>
  </si>
  <si>
    <t>-409800972</t>
  </si>
  <si>
    <t>https://podminky.urs.cz/item/CS_URS_2025_01/998767113</t>
  </si>
  <si>
    <t>771</t>
  </si>
  <si>
    <t>Podlahy z dlaždic</t>
  </si>
  <si>
    <t>487</t>
  </si>
  <si>
    <t>771111011</t>
  </si>
  <si>
    <t>Příprava podkladu před provedením dlažby vysátí podlah</t>
  </si>
  <si>
    <t>1555601190</t>
  </si>
  <si>
    <t>https://podminky.urs.cz/item/CS_URS_2025_01/771111011</t>
  </si>
  <si>
    <t>488</t>
  </si>
  <si>
    <t>771121011</t>
  </si>
  <si>
    <t>Příprava podkladu před provedením dlažby nátěr penetrační na podlahu</t>
  </si>
  <si>
    <t>-351031165</t>
  </si>
  <si>
    <t>https://podminky.urs.cz/item/CS_URS_2025_01/771121011</t>
  </si>
  <si>
    <t>489</t>
  </si>
  <si>
    <t>771474113</t>
  </si>
  <si>
    <t>Montáž soklů z dlaždic keramických lepených cementovým flexibilním lepidlem rovných, výšky přes 90 do 120 mm</t>
  </si>
  <si>
    <t>-1340973764</t>
  </si>
  <si>
    <t>https://podminky.urs.cz/item/CS_URS_2025_01/771474113</t>
  </si>
  <si>
    <t>9*2+10*2</t>
  </si>
  <si>
    <t>490</t>
  </si>
  <si>
    <t>59761R0175</t>
  </si>
  <si>
    <t>sokl keramický mrazuvzdorný povrch hladký/matný tl do 10mm výšky přes 90 do 120mm dle stávající dlažby</t>
  </si>
  <si>
    <t>430903357</t>
  </si>
  <si>
    <t>dl1*1,1</t>
  </si>
  <si>
    <t>491</t>
  </si>
  <si>
    <t>771574414</t>
  </si>
  <si>
    <t>Montáž podlah z dlaždic keramických lepených cementovým flexibilním lepidlem hladkých, tloušťky do 10 mm přes 4 do 6 ks/m2</t>
  </si>
  <si>
    <t>536289457</t>
  </si>
  <si>
    <t>https://podminky.urs.cz/item/CS_URS_2025_01/771574414</t>
  </si>
  <si>
    <t>5+3</t>
  </si>
  <si>
    <t>3+25,6+4,7+18,8</t>
  </si>
  <si>
    <t>492</t>
  </si>
  <si>
    <t>59761R0153</t>
  </si>
  <si>
    <t xml:space="preserve">dlažba keramická  přes 4 do 6ks/m2</t>
  </si>
  <si>
    <t>277929143</t>
  </si>
  <si>
    <t>dl3*1,15</t>
  </si>
  <si>
    <t>493</t>
  </si>
  <si>
    <t>771574416</t>
  </si>
  <si>
    <t>Montáž podlah z dlaždic keramických lepených cementovým flexibilním lepidlem hladkých, tloušťky do 10 mm přes 9 do 12 ks/m2</t>
  </si>
  <si>
    <t>-1363447684</t>
  </si>
  <si>
    <t>https://podminky.urs.cz/item/CS_URS_2025_01/771574416</t>
  </si>
  <si>
    <t>494</t>
  </si>
  <si>
    <t>59761R0121</t>
  </si>
  <si>
    <t>dlažba keramická slinutá mrazuvzdorná R9 povrch hladký/matný tl do 10mm přes 9 do 12ks/m2 dle dlažby stávající</t>
  </si>
  <si>
    <t>1456584022</t>
  </si>
  <si>
    <t>dl2*1,1</t>
  </si>
  <si>
    <t>495</t>
  </si>
  <si>
    <t>771577211</t>
  </si>
  <si>
    <t>Montáž podlah z dlaždic keramických lepených cementovým flexibilním lepidlem Příplatek k cenám za plochu do 5 m2 jednotlivě</t>
  </si>
  <si>
    <t>-266613402</t>
  </si>
  <si>
    <t>https://podminky.urs.cz/item/CS_URS_2025_01/771577211</t>
  </si>
  <si>
    <t>-25,6-18,8-20,8</t>
  </si>
  <si>
    <t>496</t>
  </si>
  <si>
    <t>771591112</t>
  </si>
  <si>
    <t>Izolace podlahy pod dlažbu nátěrem nebo stěrkou ve dvou vrstvách</t>
  </si>
  <si>
    <t>-1334202741</t>
  </si>
  <si>
    <t>https://podminky.urs.cz/item/CS_URS_2025_01/771591112</t>
  </si>
  <si>
    <t>497</t>
  </si>
  <si>
    <t>998771113</t>
  </si>
  <si>
    <t>Přesun hmot pro podlahy z dlaždic stanovený z hmotnosti přesunovaného materiálu vodorovná dopravní vzdálenost do 50 m s omezením mechanizace v objektech výšky přes 12 do 24 m</t>
  </si>
  <si>
    <t>-369699092</t>
  </si>
  <si>
    <t>https://podminky.urs.cz/item/CS_URS_2025_01/998771113</t>
  </si>
  <si>
    <t>776</t>
  </si>
  <si>
    <t>Podlahy povlakové</t>
  </si>
  <si>
    <t>498</t>
  </si>
  <si>
    <t>776111311</t>
  </si>
  <si>
    <t>Příprava podkladu povlakových podlah a stěn vysátí podlah</t>
  </si>
  <si>
    <t>-709961155</t>
  </si>
  <si>
    <t>https://podminky.urs.cz/item/CS_URS_2025_01/776111311</t>
  </si>
  <si>
    <t>499</t>
  </si>
  <si>
    <t>776111323</t>
  </si>
  <si>
    <t>Příprava podkladu povlakových podlah a stěn vysátí schodišť</t>
  </si>
  <si>
    <t>-1770425137</t>
  </si>
  <si>
    <t>https://podminky.urs.cz/item/CS_URS_2025_01/776111323</t>
  </si>
  <si>
    <t>pvc51*0,285</t>
  </si>
  <si>
    <t>pvc61*0,175</t>
  </si>
  <si>
    <t>pvc52*0,285</t>
  </si>
  <si>
    <t>pvc62*0,1806</t>
  </si>
  <si>
    <t>pvc53*0,285</t>
  </si>
  <si>
    <t>pvc63*0,1769</t>
  </si>
  <si>
    <t>pvc54*0,285</t>
  </si>
  <si>
    <t>pvc64*0,1818</t>
  </si>
  <si>
    <t>pvc55*0,295</t>
  </si>
  <si>
    <t>pvc65*0,17625</t>
  </si>
  <si>
    <t>500</t>
  </si>
  <si>
    <t>776121112</t>
  </si>
  <si>
    <t>Příprava podkladu povlakových podlah a stěn penetrace vodou ředitelná podlah</t>
  </si>
  <si>
    <t>-219804585</t>
  </si>
  <si>
    <t>https://podminky.urs.cz/item/CS_URS_2025_01/776121112</t>
  </si>
  <si>
    <t>501</t>
  </si>
  <si>
    <t>776121113</t>
  </si>
  <si>
    <t>Příprava podkladu povlakových podlah a stěn penetrace vodou ředitelná schodišť</t>
  </si>
  <si>
    <t>1363117301</t>
  </si>
  <si>
    <t>https://podminky.urs.cz/item/CS_URS_2025_01/776121113</t>
  </si>
  <si>
    <t>502</t>
  </si>
  <si>
    <t>776121321</t>
  </si>
  <si>
    <t>Příprava podkladu povlakových podlah a stěn penetrace neředěná podlah</t>
  </si>
  <si>
    <t>219200853</t>
  </si>
  <si>
    <t>https://podminky.urs.cz/item/CS_URS_2025_01/776121321</t>
  </si>
  <si>
    <t>503</t>
  </si>
  <si>
    <t>776121323</t>
  </si>
  <si>
    <t>Příprava podkladu povlakových podlah a stěn penetrace neředěná schodišť</t>
  </si>
  <si>
    <t>185718555</t>
  </si>
  <si>
    <t>https://podminky.urs.cz/item/CS_URS_2025_01/776121323</t>
  </si>
  <si>
    <t>504</t>
  </si>
  <si>
    <t>776141122</t>
  </si>
  <si>
    <t>Příprava podkladu povlakových podlah a stěn vyrovnání samonivelační stěrkou podlah min.pevnosti 30 MPa, tloušťky přes 3 do 5 mm</t>
  </si>
  <si>
    <t>-480205291</t>
  </si>
  <si>
    <t>https://podminky.urs.cz/item/CS_URS_2025_01/776141122</t>
  </si>
  <si>
    <t>505</t>
  </si>
  <si>
    <t>776141222</t>
  </si>
  <si>
    <t>Příprava podkladu povlakových podlah a stěn vyrovnání samonivelační stěrkou schodišť min.pevnosti 35 MPa, tloušťky přes 3 do 5 mm</t>
  </si>
  <si>
    <t>-829268655</t>
  </si>
  <si>
    <t>https://podminky.urs.cz/item/CS_URS_2025_01/776141222</t>
  </si>
  <si>
    <t>506</t>
  </si>
  <si>
    <t>776231111</t>
  </si>
  <si>
    <t>Montáž podlahovin z vinylu lepením lamel nebo čtverců standardním lepidlem</t>
  </si>
  <si>
    <t>-687609842</t>
  </si>
  <si>
    <t>https://podminky.urs.cz/item/CS_URS_2025_01/776231111</t>
  </si>
  <si>
    <t>10,15+12,5+86,95+10,95+5,1+14,25+14,45+19,8+4,65</t>
  </si>
  <si>
    <t>pvc131</t>
  </si>
  <si>
    <t>3,05*1,6+3*1,6</t>
  </si>
  <si>
    <t>24,1-3,05*1,6</t>
  </si>
  <si>
    <t>pvc15</t>
  </si>
  <si>
    <t>24,3-3,135*3,05</t>
  </si>
  <si>
    <t>pvc16</t>
  </si>
  <si>
    <t>24,3-3,135*3,05*2+21</t>
  </si>
  <si>
    <t>24,3-2,85*3,05*2+20,85</t>
  </si>
  <si>
    <t>92,45+83,1+2,05+100,5+17,75+11,1+12,1*4</t>
  </si>
  <si>
    <t>24,3+69,5+11,7+64,45*2+90,7+84,8+17,1</t>
  </si>
  <si>
    <t>pvc20</t>
  </si>
  <si>
    <t>2,885*3+2,845*3</t>
  </si>
  <si>
    <t>507</t>
  </si>
  <si>
    <t>2841R01053</t>
  </si>
  <si>
    <t>dílec vinylový heterogenní podlahový tl 2,0mm tech. parametry viz. skladby podlah</t>
  </si>
  <si>
    <t>1825566611</t>
  </si>
  <si>
    <t>pvc1*1,1</t>
  </si>
  <si>
    <t>508</t>
  </si>
  <si>
    <t>776321111</t>
  </si>
  <si>
    <t>Montáž podlahovin z PVC na schodišťové stupně stupnic, šířky do 300 mm</t>
  </si>
  <si>
    <t>-1304418449</t>
  </si>
  <si>
    <t>https://podminky.urs.cz/item/CS_URS_2025_01/776321111</t>
  </si>
  <si>
    <t>1,5*16*2</t>
  </si>
  <si>
    <t>1,5*11*2</t>
  </si>
  <si>
    <t>1,5*26*2</t>
  </si>
  <si>
    <t>1,5*22*2</t>
  </si>
  <si>
    <t>3*16</t>
  </si>
  <si>
    <t>pvc5</t>
  </si>
  <si>
    <t>509</t>
  </si>
  <si>
    <t>776341R0121</t>
  </si>
  <si>
    <t>Montáž podlahovin z PVC na schodišťové stupně podstupnic, výšky do 200 mm</t>
  </si>
  <si>
    <t>-1650147969</t>
  </si>
  <si>
    <t>1,5*12*2</t>
  </si>
  <si>
    <t>pvc6</t>
  </si>
  <si>
    <t>510</t>
  </si>
  <si>
    <t>-2026113320</t>
  </si>
  <si>
    <t>pvc51*0,285*1,1</t>
  </si>
  <si>
    <t>pvc61*0,175*1,1</t>
  </si>
  <si>
    <t>pvc52*0,285*1,1</t>
  </si>
  <si>
    <t>pvc62*0,1806*1,1</t>
  </si>
  <si>
    <t>pvc53*0,285*1,1</t>
  </si>
  <si>
    <t>pvc63*0,1769*1,1</t>
  </si>
  <si>
    <t>pvc54*0,285*1,1</t>
  </si>
  <si>
    <t>pvc64*0,1818*1,1</t>
  </si>
  <si>
    <t>pvc55*0,295*1,1</t>
  </si>
  <si>
    <t>pvc65*0,17625*1,1</t>
  </si>
  <si>
    <t>511</t>
  </si>
  <si>
    <t>776421111</t>
  </si>
  <si>
    <t>Montáž lišt obvodových lepených</t>
  </si>
  <si>
    <t>-1400840065</t>
  </si>
  <si>
    <t>https://podminky.urs.cz/item/CS_URS_2025_01/776421111</t>
  </si>
  <si>
    <t>7,4*2+0,4*2+6,6*2+0,7*5+0,6*3+0,5*2+10,25*2+3,05*2</t>
  </si>
  <si>
    <t>2,7*2+1,925*2+14,35*2+3*2+6,6*6+2,8*2+4,8*2+5*2+2*2</t>
  </si>
  <si>
    <t>6,6*2*2+2,1*10</t>
  </si>
  <si>
    <t>-1,1*2*2-1,5*2-1,6*2*2-0,9*12+0,8*3-0,7-1,2</t>
  </si>
  <si>
    <t>0,4*2*7</t>
  </si>
  <si>
    <t>2,865*2+1,6*2+3,05*2+3</t>
  </si>
  <si>
    <t>-1*3-1,2-1,6-0,81</t>
  </si>
  <si>
    <t>0,3*2*3+0,2*2+0,4*2</t>
  </si>
  <si>
    <t>(2,865*2+1,6*2+3,05*2+3)*2</t>
  </si>
  <si>
    <t>-1*3-1,6-0,8-1,2</t>
  </si>
  <si>
    <t>(3,15*2+1,6*2+3,05*2)*2</t>
  </si>
  <si>
    <t>6,75*4+12,1*2+10,25*2+9,675*2+2,5+2,35+23,71*2+0,45*2</t>
  </si>
  <si>
    <t>13,7*2+0,5+0,325+2,25*2+2,45*2*4+4,85*10+0,3*2*33</t>
  </si>
  <si>
    <t>pvc21</t>
  </si>
  <si>
    <t>-1*31-1,2-2,5*3-0,9*8-0,8*5*2-1,6*2-0,8</t>
  </si>
  <si>
    <t>3,05+3,15*2+9,4*4+6,75*4+2,5*2+23,71*2+0,45+2,25*3</t>
  </si>
  <si>
    <t>5,175*2+5+10,25*4+8,85*2+8,275*2+0,3*2*33</t>
  </si>
  <si>
    <t>pvc22</t>
  </si>
  <si>
    <t>-1*34-1,2-1,6*2-0,9*2*5-0,8*4</t>
  </si>
  <si>
    <t>512</t>
  </si>
  <si>
    <t>776421212</t>
  </si>
  <si>
    <t>Montáž lišt schodišťových šroubovaných</t>
  </si>
  <si>
    <t>2062122420</t>
  </si>
  <si>
    <t>https://podminky.urs.cz/item/CS_URS_2025_01/776421212</t>
  </si>
  <si>
    <t>(0,285+0,175+0,15)*16*2*2</t>
  </si>
  <si>
    <t>(0,285+0,1806+0,15)*12*2</t>
  </si>
  <si>
    <t>(0,285+0,176+0,15)*26*2</t>
  </si>
  <si>
    <t>(0,285+0,1818+0,15)*22*2</t>
  </si>
  <si>
    <t>513</t>
  </si>
  <si>
    <t>28341R0071</t>
  </si>
  <si>
    <t>lišta soklová vinilová</t>
  </si>
  <si>
    <t>1620673378</t>
  </si>
  <si>
    <t>pvc2*1,1</t>
  </si>
  <si>
    <t>pvc3*1,1</t>
  </si>
  <si>
    <t>514</t>
  </si>
  <si>
    <t>776421312</t>
  </si>
  <si>
    <t>Montáž lišt přechodových šroubovaných</t>
  </si>
  <si>
    <t>276967349</t>
  </si>
  <si>
    <t>https://podminky.urs.cz/item/CS_URS_2025_01/776421312</t>
  </si>
  <si>
    <t>"výpis prvků ozn. V, U"</t>
  </si>
  <si>
    <t>0,8*6</t>
  </si>
  <si>
    <t>0,9*7</t>
  </si>
  <si>
    <t>1,1*1</t>
  </si>
  <si>
    <t>1,6*6</t>
  </si>
  <si>
    <t>515</t>
  </si>
  <si>
    <t>55343R0119</t>
  </si>
  <si>
    <t xml:space="preserve">profil přechodový Al </t>
  </si>
  <si>
    <t>1240475094</t>
  </si>
  <si>
    <t>dv5*1,05</t>
  </si>
  <si>
    <t>516</t>
  </si>
  <si>
    <t>776431211</t>
  </si>
  <si>
    <t>Montáž schodišťových hran kovových nebo plastových šroubovaných</t>
  </si>
  <si>
    <t>1153716560</t>
  </si>
  <si>
    <t>https://podminky.urs.cz/item/CS_URS_2025_01/776431211</t>
  </si>
  <si>
    <t>517</t>
  </si>
  <si>
    <t>28342R0162</t>
  </si>
  <si>
    <t xml:space="preserve">hrana schodová </t>
  </si>
  <si>
    <t>-2625080</t>
  </si>
  <si>
    <t>pvc7*1,1</t>
  </si>
  <si>
    <t>518</t>
  </si>
  <si>
    <t>998776113</t>
  </si>
  <si>
    <t>Přesun hmot pro podlahy povlakové stanovený z hmotnosti přesunovaného materiálu vodorovná dopravní vzdálenost do 50 m s omezením mechanizace v objektech výšky přes 12 do 24 m</t>
  </si>
  <si>
    <t>1951991263</t>
  </si>
  <si>
    <t>https://podminky.urs.cz/item/CS_URS_2025_01/998776113</t>
  </si>
  <si>
    <t>781</t>
  </si>
  <si>
    <t>Dokončovací práce - obklady</t>
  </si>
  <si>
    <t>519</t>
  </si>
  <si>
    <t>781131112</t>
  </si>
  <si>
    <t>Izolace stěny pod obklad izolace nátěrem nebo stěrkou ve dvou vrstvách</t>
  </si>
  <si>
    <t>1956179910</t>
  </si>
  <si>
    <t>https://podminky.urs.cz/item/CS_URS_2025_01/781131112</t>
  </si>
  <si>
    <t>obk3*0,2</t>
  </si>
  <si>
    <t>(0,8*2+1,85*2)*2,25</t>
  </si>
  <si>
    <t>520</t>
  </si>
  <si>
    <t>781131241</t>
  </si>
  <si>
    <t>Izolace stěny pod obklad izolace těsnícími izolačními pásy vnitřní kout</t>
  </si>
  <si>
    <t>582947955</t>
  </si>
  <si>
    <t>https://podminky.urs.cz/item/CS_URS_2025_01/781131241</t>
  </si>
  <si>
    <t>4*4</t>
  </si>
  <si>
    <t>16+4*2+4</t>
  </si>
  <si>
    <t>5+4*2</t>
  </si>
  <si>
    <t>521</t>
  </si>
  <si>
    <t>781131242</t>
  </si>
  <si>
    <t>Izolace stěny pod obklad izolace těsnícími izolačními pásy vnější roh</t>
  </si>
  <si>
    <t>-442238602</t>
  </si>
  <si>
    <t>https://podminky.urs.cz/item/CS_URS_2025_01/781131242</t>
  </si>
  <si>
    <t>4+2*3</t>
  </si>
  <si>
    <t>522</t>
  </si>
  <si>
    <t>781131264</t>
  </si>
  <si>
    <t>Izolace stěny pod obklad izolace těsnícími izolačními pásy mezi podlahou a stěnu</t>
  </si>
  <si>
    <t>282881674</t>
  </si>
  <si>
    <t>https://podminky.urs.cz/item/CS_URS_2025_01/781131264</t>
  </si>
  <si>
    <t>523</t>
  </si>
  <si>
    <t>781472214</t>
  </si>
  <si>
    <t>Montáž keramických obkladů stěn lepených cementovým flexibilním lepidlem hladkých přes 4 do 6 ks/m2</t>
  </si>
  <si>
    <t>-1716468296</t>
  </si>
  <si>
    <t>https://podminky.urs.cz/item/CS_URS_2025_01/781472214</t>
  </si>
  <si>
    <t>524</t>
  </si>
  <si>
    <t>59761707</t>
  </si>
  <si>
    <t>obklad keramický nemrazuvzdorný povrch hladký/lesklý tl do 10mm přes 4 do 6ks/m2</t>
  </si>
  <si>
    <t>1145811800</t>
  </si>
  <si>
    <t>om6*1,15</t>
  </si>
  <si>
    <t>525</t>
  </si>
  <si>
    <t>781472291</t>
  </si>
  <si>
    <t>Montáž keramických obkladů stěn lepených cementovým flexibilním lepidlem Příplatek k cenám za plochu do 10 m2 jednotlivě</t>
  </si>
  <si>
    <t>1782031424</t>
  </si>
  <si>
    <t>https://podminky.urs.cz/item/CS_URS_2025_01/781472291</t>
  </si>
  <si>
    <t>526</t>
  </si>
  <si>
    <t>781492211</t>
  </si>
  <si>
    <t>Obklad - dokončující práce montáž profilu lepeného flexibilním cementovým lepidlem rohového</t>
  </si>
  <si>
    <t>37368187</t>
  </si>
  <si>
    <t>https://podminky.urs.cz/item/CS_URS_2025_01/781492211</t>
  </si>
  <si>
    <t>1,2+2*(6+6*3)+1,5*4</t>
  </si>
  <si>
    <t>2*6+1,2</t>
  </si>
  <si>
    <t>2*(20+2*2+8*2+2*3+14)</t>
  </si>
  <si>
    <t>0,925*2+6,75-1,65+1,5*2*2</t>
  </si>
  <si>
    <t>2*(8*2+6)</t>
  </si>
  <si>
    <t>1,5*2*4+4,3</t>
  </si>
  <si>
    <t>527</t>
  </si>
  <si>
    <t>28342003</t>
  </si>
  <si>
    <t>lišta ukončovací z PVC 10mm</t>
  </si>
  <si>
    <t>-866061591</t>
  </si>
  <si>
    <t>obkl2*1,05</t>
  </si>
  <si>
    <t>528</t>
  </si>
  <si>
    <t>781492221</t>
  </si>
  <si>
    <t>Obklad - dokončující práce montáž profilu lepeného flexibilním cementovým lepidlem vanového</t>
  </si>
  <si>
    <t>-1930167207</t>
  </si>
  <si>
    <t>https://podminky.urs.cz/item/CS_URS_2025_01/781492221</t>
  </si>
  <si>
    <t>0,8*4</t>
  </si>
  <si>
    <t>529</t>
  </si>
  <si>
    <t>464613539</t>
  </si>
  <si>
    <t>0,8*4*1,05</t>
  </si>
  <si>
    <t>530</t>
  </si>
  <si>
    <t>781492251</t>
  </si>
  <si>
    <t>Obklad - dokončující práce montáž profilu lepeného flexibilním cementovým lepidlem ukončovacího</t>
  </si>
  <si>
    <t>1510714577</t>
  </si>
  <si>
    <t>https://podminky.urs.cz/item/CS_URS_2025_01/781492251</t>
  </si>
  <si>
    <t>1,85*2+0,8*2</t>
  </si>
  <si>
    <t>1,85*4+1,05*2+0,9*2+2,51*2+1,2*2</t>
  </si>
  <si>
    <t>1,2*2+2,45*2</t>
  </si>
  <si>
    <t>1,2*2+2,45*2+6,75*2+4,71*4+1*2*2+1,66*2+1,8*2</t>
  </si>
  <si>
    <t>0,15+6,75*2+1,8*3+1,35*3+0,15</t>
  </si>
  <si>
    <t>0,3*2*3+2*2*3</t>
  </si>
  <si>
    <t>0,3*2+2*4</t>
  </si>
  <si>
    <t>531</t>
  </si>
  <si>
    <t>1313806332</t>
  </si>
  <si>
    <t>obk3*1,05</t>
  </si>
  <si>
    <t>532</t>
  </si>
  <si>
    <t>998781113</t>
  </si>
  <si>
    <t>Přesun hmot pro obklady keramické stanovený z hmotnosti přesunovaného materiálu vodorovná dopravní vzdálenost do 50 m s omezením mechanizace v objektech výšky přes 12 do 24 m</t>
  </si>
  <si>
    <t>-1094483827</t>
  </si>
  <si>
    <t>https://podminky.urs.cz/item/CS_URS_2025_01/998781113</t>
  </si>
  <si>
    <t>782</t>
  </si>
  <si>
    <t>Dokončovací práce - obklady z kamene</t>
  </si>
  <si>
    <t>533</t>
  </si>
  <si>
    <t>782133811</t>
  </si>
  <si>
    <t>Demontáž obkladů stěn z kamene k dalšímu použití z tvrdých kamenů kladených do malty</t>
  </si>
  <si>
    <t>-895072193</t>
  </si>
  <si>
    <t>https://podminky.urs.cz/item/CS_URS_2025_01/782133811</t>
  </si>
  <si>
    <t>77,2</t>
  </si>
  <si>
    <t>534</t>
  </si>
  <si>
    <t>782133R201</t>
  </si>
  <si>
    <t>uložení kamenných obkladů na bezpečném místě se zajištěním proti poškození</t>
  </si>
  <si>
    <t>-1564418535</t>
  </si>
  <si>
    <t>535</t>
  </si>
  <si>
    <t>782998R201</t>
  </si>
  <si>
    <t>žulový sokl - kamenný obklad stěn zavěšený na kotvách - obklad dle stávajících fasád vč. všech souv. dodávek a prací D+M</t>
  </si>
  <si>
    <t>-1607794893</t>
  </si>
  <si>
    <t>536</t>
  </si>
  <si>
    <t>998782113</t>
  </si>
  <si>
    <t>Přesun hmot pro obklady kamenné stanovený z hmotnosti přesunovaného materiálu vodorovná dopravní vzdálenost do 50 m s omezením mechanizace v objektech výšky přes 12 do 60 m</t>
  </si>
  <si>
    <t>-448799774</t>
  </si>
  <si>
    <t>https://podminky.urs.cz/item/CS_URS_2025_01/998782113</t>
  </si>
  <si>
    <t>783</t>
  </si>
  <si>
    <t>Dokončovací práce - nátěry</t>
  </si>
  <si>
    <t>537</t>
  </si>
  <si>
    <t>783314201</t>
  </si>
  <si>
    <t>Základní antikorozní nátěr zámečnických konstrukcí jednonásobný syntetický standardní</t>
  </si>
  <si>
    <t>-657711576</t>
  </si>
  <si>
    <t>https://podminky.urs.cz/item/CS_URS_2025_01/783314201</t>
  </si>
  <si>
    <t>0,438*(0,7*3*4+1,2*6+1,5*3+1,3*3+1,4*3+1,5*6+1,6*12)</t>
  </si>
  <si>
    <t>0,506*(2,15*3+2,15*7+2,2)</t>
  </si>
  <si>
    <t>0,641*3,4*2</t>
  </si>
  <si>
    <t>0,545*(3,4*2+2,45*2+3,9*2+2,75*2+4*2)</t>
  </si>
  <si>
    <t>0,603*3,4*2</t>
  </si>
  <si>
    <t>0,506*2,15*3</t>
  </si>
  <si>
    <t>0,641*3,4</t>
  </si>
  <si>
    <t>0,545*(3,4+4,05*2+4,35*2)</t>
  </si>
  <si>
    <t>0,603*3,4+0,429*1,5*2</t>
  </si>
  <si>
    <t>0,506*(2,15*3+2,55*2)</t>
  </si>
  <si>
    <t>0,545*(3,4*2+4,4*8)</t>
  </si>
  <si>
    <t>0,429*1,5*2</t>
  </si>
  <si>
    <t>0,506*(2,55*3+2,15*3)</t>
  </si>
  <si>
    <t>0,641*(2,75*2+2,9*2+3,4*4)</t>
  </si>
  <si>
    <t>0,545*(3,4*2+3,75*4+4,3*4)</t>
  </si>
  <si>
    <t>0,574*(2,9*3+3,3*3+2,9*5)</t>
  </si>
  <si>
    <t>0,438*1,5*2</t>
  </si>
  <si>
    <t>0,506*2,55*3</t>
  </si>
  <si>
    <t>0,429*1,5+0,574*3,3*3+0,487*3,4*2</t>
  </si>
  <si>
    <t>1,041*(2,545*2+2,845*4+3,145*2+5,48*4)</t>
  </si>
  <si>
    <t>0,848*2,64*16</t>
  </si>
  <si>
    <t>0,14*4*(2,84*4+3,24*8+3,285*2+3,39*4+3,49*4)</t>
  </si>
  <si>
    <t>0,156*(3,29*4+3,83*4)</t>
  </si>
  <si>
    <t>538</t>
  </si>
  <si>
    <t>783334101</t>
  </si>
  <si>
    <t>Základní nátěr zámečnických konstrukcí jednonásobný epoxidový</t>
  </si>
  <si>
    <t>1243497672</t>
  </si>
  <si>
    <t>https://podminky.urs.cz/item/CS_URS_2025_01/783334101</t>
  </si>
  <si>
    <t>539</t>
  </si>
  <si>
    <t>783335101</t>
  </si>
  <si>
    <t>Mezinátěr zámečnických konstrukcí jednonásobný epoxidový</t>
  </si>
  <si>
    <t>-919367398</t>
  </si>
  <si>
    <t>https://podminky.urs.cz/item/CS_URS_2025_01/783335101</t>
  </si>
  <si>
    <t>540</t>
  </si>
  <si>
    <t>783337101</t>
  </si>
  <si>
    <t>Krycí nátěr (email) zámečnických konstrukcí jednonásobný epoxidový</t>
  </si>
  <si>
    <t>1629486741</t>
  </si>
  <si>
    <t>https://podminky.urs.cz/item/CS_URS_2025_01/783337101</t>
  </si>
  <si>
    <t>541</t>
  </si>
  <si>
    <t>783826R0301</t>
  </si>
  <si>
    <t>nátěr omítek omyvatelný D+M</t>
  </si>
  <si>
    <t>-797461413</t>
  </si>
  <si>
    <t>(7,6*2+3,05*2)*1,5+(6,6*2+3)*1,5</t>
  </si>
  <si>
    <t>(7,6*2+3,05*2)*1,5-(1*3*2+1,2+0,8+1,6)*1,5</t>
  </si>
  <si>
    <t>(6,7*2+3)*1,5</t>
  </si>
  <si>
    <t>(3,05+3,15*2)*1,5</t>
  </si>
  <si>
    <t>-(0,8+1,6)*1,5</t>
  </si>
  <si>
    <t>542</t>
  </si>
  <si>
    <t>783901453</t>
  </si>
  <si>
    <t>Příprava podkladu betonových podlah před provedením nátěru vysátím</t>
  </si>
  <si>
    <t>CS ÚRS 2024 02</t>
  </si>
  <si>
    <t>1335498370</t>
  </si>
  <si>
    <t>https://podminky.urs.cz/item/CS_URS_2024_02/783901453</t>
  </si>
  <si>
    <t>4,05*(1,65+2,45)*2*1,6</t>
  </si>
  <si>
    <t>543</t>
  </si>
  <si>
    <t>783943R0151</t>
  </si>
  <si>
    <t>Penetrační nátěr betonových podlah hladkých (z pohledového nebo gletovaného betonu, stěrky apod.) pod protiprašný nátěr D+M</t>
  </si>
  <si>
    <t>1140886150</t>
  </si>
  <si>
    <t>544</t>
  </si>
  <si>
    <t>783947R0161</t>
  </si>
  <si>
    <t>Krycí (uzavírací) nátěr betonových podlah dvojnásobný protiprašný D+M</t>
  </si>
  <si>
    <t>470830839</t>
  </si>
  <si>
    <t>784</t>
  </si>
  <si>
    <t>Dokončovací práce - malby a tapety</t>
  </si>
  <si>
    <t>545</t>
  </si>
  <si>
    <t>784121001</t>
  </si>
  <si>
    <t>Oškrabání malby v místnostech výšky do 3,80 m</t>
  </si>
  <si>
    <t>-2090690718</t>
  </si>
  <si>
    <t>https://podminky.urs.cz/item/CS_URS_2025_01/784121001</t>
  </si>
  <si>
    <t>bom1*0,5</t>
  </si>
  <si>
    <t>bom2*0,7</t>
  </si>
  <si>
    <t>546</t>
  </si>
  <si>
    <t>784121003</t>
  </si>
  <si>
    <t>Oškrabání malby v místnostech výšky přes 3,80 do 5,00 m</t>
  </si>
  <si>
    <t>-254240837</t>
  </si>
  <si>
    <t>https://podminky.urs.cz/item/CS_URS_2025_01/784121003</t>
  </si>
  <si>
    <t>(9,5*2+10*2+3,3*2+6,5*6+2,1*2+15*2+11,3*2)*4,235</t>
  </si>
  <si>
    <t>(4,8*2+6*2+2,1+2,2)*4,235</t>
  </si>
  <si>
    <t>mal111</t>
  </si>
  <si>
    <t>9,5*6,5+10*6,5+3,3*6,5+3*6,5+15*2,1+11,3*2,1</t>
  </si>
  <si>
    <t>mal112</t>
  </si>
  <si>
    <t>547</t>
  </si>
  <si>
    <t>784121009</t>
  </si>
  <si>
    <t>Oškrabání malby na schodišti o výšce podlaží přes 3,80 do 5,00 m</t>
  </si>
  <si>
    <t>-1741891446</t>
  </si>
  <si>
    <t>https://podminky.urs.cz/item/CS_URS_2025_01/784121009</t>
  </si>
  <si>
    <t>(3*2+6,5*2)*4,235</t>
  </si>
  <si>
    <t>548</t>
  </si>
  <si>
    <t>784121011</t>
  </si>
  <si>
    <t>Rozmývání podkladu po oškrabání malby v místnostech výšky do 3,80 m</t>
  </si>
  <si>
    <t>-807023634</t>
  </si>
  <si>
    <t>https://podminky.urs.cz/item/CS_URS_2025_01/784121011</t>
  </si>
  <si>
    <t>549</t>
  </si>
  <si>
    <t>784121013</t>
  </si>
  <si>
    <t>Rozmývání podkladu po oškrabání malby v místnostech výšky přes 3,80 do 5,00 m</t>
  </si>
  <si>
    <t>-1647801417</t>
  </si>
  <si>
    <t>https://podminky.urs.cz/item/CS_URS_2025_01/784121013</t>
  </si>
  <si>
    <t>550</t>
  </si>
  <si>
    <t>784121019</t>
  </si>
  <si>
    <t>Rozmývání podkladu po oškrabání malby na schodišti o výšce podlaží přes 3,80 do 5,00 m</t>
  </si>
  <si>
    <t>1183843967</t>
  </si>
  <si>
    <t>https://podminky.urs.cz/item/CS_URS_2025_01/784121019</t>
  </si>
  <si>
    <t>551</t>
  </si>
  <si>
    <t>784181121</t>
  </si>
  <si>
    <t>Penetrace podkladu jednonásobná hloubková akrylátová bezbarvá v místnostech výšky do 3,80 m</t>
  </si>
  <si>
    <t>-279247734</t>
  </si>
  <si>
    <t>https://podminky.urs.cz/item/CS_URS_2025_01/784181121</t>
  </si>
  <si>
    <t>-om61</t>
  </si>
  <si>
    <t>-mal2</t>
  </si>
  <si>
    <t>-om64</t>
  </si>
  <si>
    <t>-om65</t>
  </si>
  <si>
    <t>552</t>
  </si>
  <si>
    <t>784181123</t>
  </si>
  <si>
    <t>Penetrace podkladu jednonásobná hloubková akrylátová bezbarvá v místnostech výšky přes 3,80 do 5,00 m</t>
  </si>
  <si>
    <t>105761041</t>
  </si>
  <si>
    <t>https://podminky.urs.cz/item/CS_URS_2025_01/784181123</t>
  </si>
  <si>
    <t>-om62</t>
  </si>
  <si>
    <t>-mal22</t>
  </si>
  <si>
    <t>-om63</t>
  </si>
  <si>
    <t>553</t>
  </si>
  <si>
    <t>784181127</t>
  </si>
  <si>
    <t>Penetrace podkladu jednonásobná hloubková akrylátová bezbarvá na schodišti o výšce podlaží do 3,80 m</t>
  </si>
  <si>
    <t>-1860803267</t>
  </si>
  <si>
    <t>https://podminky.urs.cz/item/CS_URS_2025_01/784181127</t>
  </si>
  <si>
    <t>(4*2+3,05+3+1,6*2+1,995*2)*2,45</t>
  </si>
  <si>
    <t>4,3*2*3,75*2</t>
  </si>
  <si>
    <t>6,7*2*3,75*2</t>
  </si>
  <si>
    <t>554</t>
  </si>
  <si>
    <t>784181129</t>
  </si>
  <si>
    <t>Penetrace podkladu jednonásobná hloubková akrylátová bezbarvá na schodišti o výšce podlaží přes 3,80 do 5,00 m</t>
  </si>
  <si>
    <t>-520226421</t>
  </si>
  <si>
    <t>https://podminky.urs.cz/item/CS_URS_2025_01/784181129</t>
  </si>
  <si>
    <t>3,135*2*4,235</t>
  </si>
  <si>
    <t>4,4*2*4,235</t>
  </si>
  <si>
    <t>555</t>
  </si>
  <si>
    <t>784211101</t>
  </si>
  <si>
    <t>Malby z malířských směsí oděruvzdorných za mokra dvojnásobné, bílé za mokra oděruvzdorné výborně v místnostech výšky do 3,80 m</t>
  </si>
  <si>
    <t>135169530</t>
  </si>
  <si>
    <t>https://podminky.urs.cz/item/CS_URS_2025_01/784211101</t>
  </si>
  <si>
    <t>556</t>
  </si>
  <si>
    <t>784211103</t>
  </si>
  <si>
    <t>Malby z malířských směsí oděruvzdorných za mokra dvojnásobné, bílé za mokra oděruvzdorné výborně v místnostech výšky přes 3,80 do 5,00 m</t>
  </si>
  <si>
    <t>-398659063</t>
  </si>
  <si>
    <t>https://podminky.urs.cz/item/CS_URS_2025_01/784211103</t>
  </si>
  <si>
    <t>557</t>
  </si>
  <si>
    <t>784211107</t>
  </si>
  <si>
    <t>Malby z malířských směsí oděruvzdorných za mokra dvojnásobné, bílé za mokra oděruvzdorné výborně na schodišti o výšce podlaží do 3,80 m</t>
  </si>
  <si>
    <t>132975379</t>
  </si>
  <si>
    <t>https://podminky.urs.cz/item/CS_URS_2025_01/784211107</t>
  </si>
  <si>
    <t>558</t>
  </si>
  <si>
    <t>784211109</t>
  </si>
  <si>
    <t>Malby z malířských směsí oděruvzdorných za mokra dvojnásobné, bílé za mokra oděruvzdorné výborně na schodišti o výšce podlaží přes 3,80 do 5,00 m</t>
  </si>
  <si>
    <t>-1807933052</t>
  </si>
  <si>
    <t>https://podminky.urs.cz/item/CS_URS_2025_01/784211109</t>
  </si>
  <si>
    <t>559</t>
  </si>
  <si>
    <t>784211R0103</t>
  </si>
  <si>
    <t>Malby z malířských směsí dvojnásobné, bílé za mokra pro SDK v místnostech výšky do 3,80 m</t>
  </si>
  <si>
    <t>323626602</t>
  </si>
  <si>
    <t>787</t>
  </si>
  <si>
    <t>Dokončovací práce - zasklívání</t>
  </si>
  <si>
    <t>560</t>
  </si>
  <si>
    <t>787192R0523</t>
  </si>
  <si>
    <t>zasklení stěn krčku - velkoplošné zasklení v zatepleném rámu, sklo bezpečnostní ve funkci zábradlí, protisluneční varianta vč. všech souv. dodávek a prací D+M</t>
  </si>
  <si>
    <t>613543804</t>
  </si>
  <si>
    <t>"výpis prvků ozn. F5"</t>
  </si>
  <si>
    <t>11,7*3*2</t>
  </si>
  <si>
    <t>561</t>
  </si>
  <si>
    <t>998787113</t>
  </si>
  <si>
    <t>Přesun hmot pro zasklívání stanovený z hmotnosti přesunovaného materiálu vodorovná dopravní vzdálenost do 50 m s omezením mechanizace v objektech výšky přes 12 do 24 m</t>
  </si>
  <si>
    <t>-14212051</t>
  </si>
  <si>
    <t>https://podminky.urs.cz/item/CS_URS_2025_01/998787113</t>
  </si>
  <si>
    <t>OST</t>
  </si>
  <si>
    <t>Ostatní</t>
  </si>
  <si>
    <t>562</t>
  </si>
  <si>
    <t>OST889R202</t>
  </si>
  <si>
    <t>výtah osobní D+M</t>
  </si>
  <si>
    <t>-1297765268</t>
  </si>
  <si>
    <t>bdl5</t>
  </si>
  <si>
    <t>32,131</t>
  </si>
  <si>
    <t>bdl2</t>
  </si>
  <si>
    <t>24,6</t>
  </si>
  <si>
    <t>bdl3</t>
  </si>
  <si>
    <t>7,2</t>
  </si>
  <si>
    <t>bdl1</t>
  </si>
  <si>
    <t>33,5</t>
  </si>
  <si>
    <t>bobr1</t>
  </si>
  <si>
    <t>45,77</t>
  </si>
  <si>
    <t>odkop1</t>
  </si>
  <si>
    <t>116,017</t>
  </si>
  <si>
    <t>nás1</t>
  </si>
  <si>
    <t>1,14</t>
  </si>
  <si>
    <t>FORTIS-025021 - D.1.1 - zpevněné plochy</t>
  </si>
  <si>
    <t>zk1</t>
  </si>
  <si>
    <t>11,435</t>
  </si>
  <si>
    <t>vodor1</t>
  </si>
  <si>
    <t>103,442</t>
  </si>
  <si>
    <t>zem1</t>
  </si>
  <si>
    <t>10,532</t>
  </si>
  <si>
    <t>zem2</t>
  </si>
  <si>
    <t>70,212</t>
  </si>
  <si>
    <t>13,5</t>
  </si>
  <si>
    <t>195,452</t>
  </si>
  <si>
    <t>obr1</t>
  </si>
  <si>
    <t>41,06</t>
  </si>
  <si>
    <t>sut1</t>
  </si>
  <si>
    <t>53,066</t>
  </si>
  <si>
    <t xml:space="preserve">    11 - Přípravné a přidružené zemní práce</t>
  </si>
  <si>
    <t xml:space="preserve">    12 - Odkopávky a prokopávky</t>
  </si>
  <si>
    <t xml:space="preserve">    18 - Povrchové úpravy terénu</t>
  </si>
  <si>
    <t xml:space="preserve">    5 - Komunikace pozemní</t>
  </si>
  <si>
    <t xml:space="preserve">    91 - Doplňující konstrukce a práce pozemních komunikací, letišť a ploch</t>
  </si>
  <si>
    <t>Přípravné a přidružené zemní práce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</si>
  <si>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</si>
  <si>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</si>
  <si>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-624471607</t>
  </si>
  <si>
    <t>https://podminky.urs.cz/item/CS_URS_2025_01/113106121</t>
  </si>
  <si>
    <t>"v.č. C3 - koordinační situační výkres, TZ"</t>
  </si>
  <si>
    <t>(10,1+39,1)*0,5</t>
  </si>
  <si>
    <t>113106122</t>
  </si>
  <si>
    <t>Rozebrání dlažeb komunikací pro pěší s přemístěním hmot na skládku na vzdálenost do 3 m nebo s naložením na dopravní prostředek s ložem z kameniva nebo živice a s jakoukoliv výplní spár ručně z kamenných dlaždic nebo desek</t>
  </si>
  <si>
    <t>268505652</t>
  </si>
  <si>
    <t>https://podminky.urs.cz/item/CS_URS_2025_01/113106122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</si>
  <si>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</si>
  <si>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</si>
  <si>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475630970</t>
  </si>
  <si>
    <t>https://podminky.urs.cz/item/CS_URS_2025_01/113106123</t>
  </si>
  <si>
    <t>22,6+10,9</t>
  </si>
  <si>
    <t>113106151</t>
  </si>
  <si>
    <t>Rozebrání dlažeb vozovek a ploch s přemístěním hmot na skládku na vzdálenost do 3 m nebo s naložením na dopravní prostředek, s jakoukoliv výplní spár ručně z velkých kostek s ložem z kameniva</t>
  </si>
  <si>
    <t>281911666</t>
  </si>
  <si>
    <t>https://podminky.urs.cz/item/CS_URS_2025_01/113106151</t>
  </si>
  <si>
    <t>"VŠPJ - vybudování dvou přístaveb s výtahy"</t>
  </si>
  <si>
    <t>"v.č. C5 - situace terénních úprav, TZ"</t>
  </si>
  <si>
    <t>3,59*8,95</t>
  </si>
  <si>
    <t>113107163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</si>
  <si>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</si>
  <si>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-1003292573</t>
  </si>
  <si>
    <t>https://podminky.urs.cz/item/CS_URS_2025_01/113107163</t>
  </si>
  <si>
    <t>113107164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</si>
  <si>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</si>
  <si>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1593846758</t>
  </si>
  <si>
    <t>https://podminky.urs.cz/item/CS_URS_2025_01/113107164</t>
  </si>
  <si>
    <t>113202111</t>
  </si>
  <si>
    <t>Vytrhání obrub s vybouráním lože, s přemístěním hmot na skládku na vzdálenost do 3 m nebo s naložením na dopravní prostředek z krajníků nebo obrubníků stojatých</t>
  </si>
  <si>
    <t>-1885614904</t>
  </si>
  <si>
    <t>https://podminky.urs.cz/item/CS_URS_2025_01/113202111</t>
  </si>
  <si>
    <t>26+5</t>
  </si>
  <si>
    <t>5,59*2+3,59</t>
  </si>
  <si>
    <t>Odkopávky a prokopávky</t>
  </si>
  <si>
    <t>122252203</t>
  </si>
  <si>
    <t>Odkopávky a prokopávky nezapažené pro silnice a dálnice strojně v hornině třídy těžitelnosti I do 100 m3</t>
  </si>
  <si>
    <t>-1266929038</t>
  </si>
  <si>
    <t>https://podminky.urs.cz/item/CS_URS_2025_01/122252203</t>
  </si>
  <si>
    <t>"skladby konstrukcí"</t>
  </si>
  <si>
    <t>"w1"</t>
  </si>
  <si>
    <t>88*0,55+5*0,5*0,5</t>
  </si>
  <si>
    <t>"w2"</t>
  </si>
  <si>
    <t>15,6*0,3+13*0,3*0,3</t>
  </si>
  <si>
    <t>"w3"</t>
  </si>
  <si>
    <t>5,3*0,5</t>
  </si>
  <si>
    <t>"w4"</t>
  </si>
  <si>
    <t>4,7*0,55</t>
  </si>
  <si>
    <t>"w5"</t>
  </si>
  <si>
    <t>8,8*0,55</t>
  </si>
  <si>
    <t>"w6"</t>
  </si>
  <si>
    <t>48,7*0,55</t>
  </si>
  <si>
    <t>3,59*6,68*0,55+1,1*2,4*0,55</t>
  </si>
  <si>
    <t>(6,68*2+8,95*2+2,4*2)*0,5*0,5</t>
  </si>
  <si>
    <t>-515974334</t>
  </si>
  <si>
    <t>-nás1</t>
  </si>
  <si>
    <t>-zk1</t>
  </si>
  <si>
    <t>171151103</t>
  </si>
  <si>
    <t>Uložení sypanin do násypů strojně s rozprostřením sypaniny ve vrstvách a s hrubým urovnáním zhutněných z hornin soudržných jakékoliv třídy těžitelnosti</t>
  </si>
  <si>
    <t>230319260</t>
  </si>
  <si>
    <t>https://podminky.urs.cz/item/CS_URS_2025_01/171151103</t>
  </si>
  <si>
    <t>"w7"</t>
  </si>
  <si>
    <t>3,8*0,3</t>
  </si>
  <si>
    <t>171201221</t>
  </si>
  <si>
    <t>Poplatek za uložení stavebního odpadu na skládce (skládkovné) zeminy a kamení zatříděného do Katalogu odpadů pod kódem 17 05 04</t>
  </si>
  <si>
    <t>1522483989</t>
  </si>
  <si>
    <t>https://podminky.urs.cz/item/CS_URS_2025_01/171201221</t>
  </si>
  <si>
    <t>181951112</t>
  </si>
  <si>
    <t>Úprava pláně vyrovnáním výškových rozdílů strojně v hornině třídy těžitelnosti I, skupiny 1 až 3 se zhutněním</t>
  </si>
  <si>
    <t>631490806</t>
  </si>
  <si>
    <t>https://podminky.urs.cz/item/CS_URS_2025_01/181951112</t>
  </si>
  <si>
    <t>88+5*0,5</t>
  </si>
  <si>
    <t>15,6+13*0,3</t>
  </si>
  <si>
    <t>5,3</t>
  </si>
  <si>
    <t>4,7</t>
  </si>
  <si>
    <t>8,8</t>
  </si>
  <si>
    <t>48,7</t>
  </si>
  <si>
    <t>3,8</t>
  </si>
  <si>
    <t>3,59*(6,68+8,95)+1,1*2,4</t>
  </si>
  <si>
    <t>(6,68*2+8,95*2+2,4*2)*0,5</t>
  </si>
  <si>
    <t>Povrchové úpravy terénu</t>
  </si>
  <si>
    <t>171203111</t>
  </si>
  <si>
    <t>Uložení výkopku bez zhutnění s hrubým rozhrnutím v rovině nebo na svahu do 1:5</t>
  </si>
  <si>
    <t>-136848549</t>
  </si>
  <si>
    <t>https://podminky.urs.cz/item/CS_URS_2025_01/171203111</t>
  </si>
  <si>
    <t>"w8"</t>
  </si>
  <si>
    <t>26,7*0,15</t>
  </si>
  <si>
    <t>(6,68+8,95)*2,4*0,15+3*2*0,15</t>
  </si>
  <si>
    <t>10371500</t>
  </si>
  <si>
    <t>substrát pro trávníky VL</t>
  </si>
  <si>
    <t>-1798252004</t>
  </si>
  <si>
    <t>1533669555</t>
  </si>
  <si>
    <t>181411131</t>
  </si>
  <si>
    <t>Založení trávníku na půdě předem připravené plochy do 1000 m2 výsevem včetně utažení parkového v rovině nebo na svahu do 1:5</t>
  </si>
  <si>
    <t>364761415</t>
  </si>
  <si>
    <t>https://podminky.urs.cz/item/CS_URS_2025_01/181411131</t>
  </si>
  <si>
    <t>26,7</t>
  </si>
  <si>
    <t>(6,68+8,95)*2,4+3*2</t>
  </si>
  <si>
    <t>00572410</t>
  </si>
  <si>
    <t>osivo směs travní parková</t>
  </si>
  <si>
    <t>837506159</t>
  </si>
  <si>
    <t>zem2*0,03</t>
  </si>
  <si>
    <t>184854R0111</t>
  </si>
  <si>
    <t>Míchání vegetačních substrátů strojně rotavátorem, v množství do 10 m3 vč. dodávky křemičitého písku D+M</t>
  </si>
  <si>
    <t>-740804631</t>
  </si>
  <si>
    <t>185802R0113</t>
  </si>
  <si>
    <t>Hnojení půdy nebo trávníku v rovině nebo na svahu do 1:5 umělým hnojivem na široko D+M</t>
  </si>
  <si>
    <t>2129503976</t>
  </si>
  <si>
    <t>Komunikace pozemní</t>
  </si>
  <si>
    <t>564231R0011</t>
  </si>
  <si>
    <t>Podklad nebo podsyp ze štěrkopísku ŠP fr. 0 - 8 mm s rozprostřením, vlhčením a zhutněním plochy jednotlivě do 100 m2, po zhutnění tl. 100 mm D+M</t>
  </si>
  <si>
    <t>695557654</t>
  </si>
  <si>
    <t>564720001</t>
  </si>
  <si>
    <t>Podklad nebo kryt z kameniva hrubého drceného vel. 8-16 mm s rozprostřením a zhutněním plochy jednotlivě do 100 m2, po zhutnění tl. 80 mm</t>
  </si>
  <si>
    <t>-1294456990</t>
  </si>
  <si>
    <t>https://podminky.urs.cz/item/CS_URS_2025_01/564720001</t>
  </si>
  <si>
    <t>564730001</t>
  </si>
  <si>
    <t>Podklad nebo kryt z kameniva hrubého drceného vel. 8-16 mm s rozprostřením a zhutněním plochy jednotlivě do 100 m2, po zhutnění tl. 100 mm</t>
  </si>
  <si>
    <t>-877270914</t>
  </si>
  <si>
    <t>https://podminky.urs.cz/item/CS_URS_2025_01/564730001</t>
  </si>
  <si>
    <t>15,6</t>
  </si>
  <si>
    <t>564831R0011</t>
  </si>
  <si>
    <t>Podklad ze štěrkodrti ŠD s rozprostřením a zhutněním plochy jednotlivě do 100 m2, po zhutnění tl. 100 mm D+M</t>
  </si>
  <si>
    <t>1741103638</t>
  </si>
  <si>
    <t>564861R0014</t>
  </si>
  <si>
    <t>Podklad ze štěrkodrti ŠD fr. 0 - 63 mm s rozprostřením a zhutněním plochy jednotlivě do 100 m2, po zhutnění tl. 230 mm D+M</t>
  </si>
  <si>
    <t>2064946067</t>
  </si>
  <si>
    <t>564871R0011</t>
  </si>
  <si>
    <t>Podklad ze štěrkodrti ŠD 0 - 63 mm s rozprostřením a zhutněním plochy jednotlivě do 100 m2, po zhutnění tl. 250 mm D+M</t>
  </si>
  <si>
    <t>-1661534925</t>
  </si>
  <si>
    <t>569903311</t>
  </si>
  <si>
    <t>Zřízení zemních krajnic z hornin jakékoliv třídy se zhutněním</t>
  </si>
  <si>
    <t>1386863491</t>
  </si>
  <si>
    <t>https://podminky.urs.cz/item/CS_URS_2025_01/569903311</t>
  </si>
  <si>
    <t>5*0,5*0,5</t>
  </si>
  <si>
    <t>13*0,3*0,3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</si>
  <si>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</si>
  <si>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</si>
  <si>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999533832</t>
  </si>
  <si>
    <t>https://podminky.urs.cz/item/CS_URS_2025_01/591111111</t>
  </si>
  <si>
    <t>58381007</t>
  </si>
  <si>
    <t>kostka štípaná dlažební žula drobná 8/10</t>
  </si>
  <si>
    <t>790869608</t>
  </si>
  <si>
    <t>dl2*1,03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</si>
  <si>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</si>
  <si>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</si>
  <si>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343687193</t>
  </si>
  <si>
    <t>https://podminky.urs.cz/item/CS_URS_2025_01/596211110</t>
  </si>
  <si>
    <t>59245018</t>
  </si>
  <si>
    <t>dlažba skladebná betonová 200x100mm tl 60mm přírodní</t>
  </si>
  <si>
    <t>336769453</t>
  </si>
  <si>
    <t>15,6*1,03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</si>
  <si>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</si>
  <si>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</si>
  <si>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-76455618</t>
  </si>
  <si>
    <t>https://podminky.urs.cz/item/CS_URS_2025_01/596212210</t>
  </si>
  <si>
    <t>59245020</t>
  </si>
  <si>
    <t>dlažba skladebná betonová 200x100mm tl 80mm přírodní</t>
  </si>
  <si>
    <t>2126626495</t>
  </si>
  <si>
    <t>dl1*1,03</t>
  </si>
  <si>
    <t>596811220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</si>
  <si>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</si>
  <si>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1830442683</t>
  </si>
  <si>
    <t>https://podminky.urs.cz/item/CS_URS_2025_01/596811220</t>
  </si>
  <si>
    <t>59248005</t>
  </si>
  <si>
    <t>dlažba chodníková betonová 300x300mm tl 50mm přírodní</t>
  </si>
  <si>
    <t>1233858763</t>
  </si>
  <si>
    <t>5,3*1,03</t>
  </si>
  <si>
    <t>Doplňující konstrukce a práce pozemních komunikací, letišť a ploch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</si>
  <si>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</si>
  <si>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</si>
  <si>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-1475735820</t>
  </si>
  <si>
    <t>https://podminky.urs.cz/item/CS_URS_2025_01/916131213</t>
  </si>
  <si>
    <t>6,68*2+8,95*2+2,4*2</t>
  </si>
  <si>
    <t>59217031</t>
  </si>
  <si>
    <t>obrubník silniční betonový 1000x150x250mm</t>
  </si>
  <si>
    <t>-571990890</t>
  </si>
  <si>
    <t>obr1*1,03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</si>
  <si>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</si>
  <si>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</si>
  <si>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1121802061</t>
  </si>
  <si>
    <t>https://podminky.urs.cz/item/CS_URS_2025_01/916231213</t>
  </si>
  <si>
    <t>59217017</t>
  </si>
  <si>
    <t>obrubník betonový chodníkový 1000x100x250mm</t>
  </si>
  <si>
    <t>1201459939</t>
  </si>
  <si>
    <t>13*1,03</t>
  </si>
  <si>
    <t>916991121</t>
  </si>
  <si>
    <t>Lože pod obrubníky, krajníky nebo obruby z dlažebních kostek z betonu prostého</t>
  </si>
  <si>
    <t>-1893251297</t>
  </si>
  <si>
    <t>https://podminky.urs.cz/item/CS_URS_2025_01/916991121</t>
  </si>
  <si>
    <t>obr1*0,5*0,1</t>
  </si>
  <si>
    <t>13*0,3*0,1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</si>
  <si>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</si>
  <si>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</si>
  <si>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-939497361</t>
  </si>
  <si>
    <t>https://podminky.urs.cz/item/CS_URS_2025_01/979024443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</si>
  <si>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</si>
  <si>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</si>
  <si>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1890613132</t>
  </si>
  <si>
    <t>https://podminky.urs.cz/item/CS_URS_2025_01/979054441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</si>
  <si>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</si>
  <si>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</si>
  <si>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1441294544</t>
  </si>
  <si>
    <t>https://podminky.urs.cz/item/CS_URS_2025_01/979054451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</si>
  <si>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</si>
  <si>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</si>
  <si>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-807235694</t>
  </si>
  <si>
    <t>https://podminky.urs.cz/item/CS_URS_2025_01/979071111</t>
  </si>
  <si>
    <t>997221551</t>
  </si>
  <si>
    <t>Vodorovná doprava suti bez naložení, ale se složením a s hrubým urovnáním ze sypkých materiálů, na vzdálenost do 1 km</t>
  </si>
  <si>
    <t>1886574954</t>
  </si>
  <si>
    <t>https://podminky.urs.cz/item/CS_URS_2025_01/997221551</t>
  </si>
  <si>
    <t>10,824+42,242</t>
  </si>
  <si>
    <t>997221559</t>
  </si>
  <si>
    <t>Vodorovná doprava suti bez naložení, ale se složením a s hrubým urovnáním Příplatek k ceně za každý další započatý 1 km přes 1 km</t>
  </si>
  <si>
    <t>184839345</t>
  </si>
  <si>
    <t>https://podminky.urs.cz/item/CS_URS_2025_01/997221559</t>
  </si>
  <si>
    <t>sut1*10</t>
  </si>
  <si>
    <t>997221611</t>
  </si>
  <si>
    <t>Nakládání na dopravní prostředky pro vodorovnou dopravu suti</t>
  </si>
  <si>
    <t>42442211</t>
  </si>
  <si>
    <t>https://podminky.urs.cz/item/CS_URS_2025_01/997221611</t>
  </si>
  <si>
    <t>997221655</t>
  </si>
  <si>
    <t>-1589626404</t>
  </si>
  <si>
    <t>https://podminky.urs.cz/item/CS_URS_2025_01/997221655</t>
  </si>
  <si>
    <t>998223011</t>
  </si>
  <si>
    <t>Přesun hmot pro pozemní komunikace s krytem dlážděným dopravní vzdálenost do 200 m jakékoliv délky objektu</t>
  </si>
  <si>
    <t>1391972043</t>
  </si>
  <si>
    <t>https://podminky.urs.cz/item/CS_URS_2025_01/998223011</t>
  </si>
  <si>
    <t>FORTIS-02503 - D.1.4.1 - zdravotně technické instalace</t>
  </si>
  <si>
    <t xml:space="preserve">    72101 - zdravotechnické instalace</t>
  </si>
  <si>
    <t>72101</t>
  </si>
  <si>
    <t>zdravotechnické instalace</t>
  </si>
  <si>
    <t>721R10022</t>
  </si>
  <si>
    <t>-541882092</t>
  </si>
  <si>
    <t xml:space="preserve">"kompletní cena stanovená  dle samostatného výpočtu" </t>
  </si>
  <si>
    <t>FORTIS-02504 - D.1.4.2 - vytápění, chlazení a vzduchotechnika</t>
  </si>
  <si>
    <t xml:space="preserve">    7312 - VZT a vytápění</t>
  </si>
  <si>
    <t>7312</t>
  </si>
  <si>
    <t>VZT a vytápění</t>
  </si>
  <si>
    <t>731R1003</t>
  </si>
  <si>
    <t>1098547691</t>
  </si>
  <si>
    <t>FORTIS-02505 - D.1.4.3 - silnoproudá elektrotechnika</t>
  </si>
  <si>
    <t xml:space="preserve">    74021 - Elektroinstalace</t>
  </si>
  <si>
    <t>74021</t>
  </si>
  <si>
    <t>Elektroinstalace</t>
  </si>
  <si>
    <t>740R100</t>
  </si>
  <si>
    <t xml:space="preserve">elektroinstalace </t>
  </si>
  <si>
    <t>-1684739181</t>
  </si>
  <si>
    <t xml:space="preserve">"kompletní cena stanovená  dle samostatného výpočtu"</t>
  </si>
  <si>
    <t>FORTIS-02506 - D.1.4.4 - síťová fotovoltaická elektrárna</t>
  </si>
  <si>
    <t>740R1001</t>
  </si>
  <si>
    <t>elektroinstalace FVE</t>
  </si>
  <si>
    <t>-2115890586</t>
  </si>
  <si>
    <t>FORTIS-02507 - vedlejší a ostatní náklady</t>
  </si>
  <si>
    <t xml:space="preserve">    O01 - Ostatní</t>
  </si>
  <si>
    <t xml:space="preserve">    O02 - Vedlejší náklady</t>
  </si>
  <si>
    <t>O01</t>
  </si>
  <si>
    <t>R10001</t>
  </si>
  <si>
    <t>geodetické vytyčení</t>
  </si>
  <si>
    <t>578618324</t>
  </si>
  <si>
    <t>vytyčení nově budovaných inženýrských sítí a stavebních objektů, vytyčení hranice pozemku,</t>
  </si>
  <si>
    <t>vytyčení stávajících inženýrských sítí, kontrolní měřění</t>
  </si>
  <si>
    <t>R10002.1</t>
  </si>
  <si>
    <t>projektová dokumentace skutečného provedení</t>
  </si>
  <si>
    <t>-1948406256</t>
  </si>
  <si>
    <t>"náklady na vyhotovení dokumentace skutečného provedení stavby"</t>
  </si>
  <si>
    <t>R10003.1</t>
  </si>
  <si>
    <t>geometrický plán</t>
  </si>
  <si>
    <t>-508497736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</si>
  <si>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</si>
  <si>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</si>
  <si>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</si>
  <si>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 xml:space="preserve">geodetické zaměření řešených stavebních objektů po dokončení díla </t>
  </si>
  <si>
    <t>1179860688</t>
  </si>
  <si>
    <t>geodetické zaměření řešených stavebních objektů (zpevněné plochy, parkoviště, chodníky...)</t>
  </si>
  <si>
    <t>ve 3 tištěných vyhotoveních + 1 x elektronicky CD</t>
  </si>
  <si>
    <t>R100041</t>
  </si>
  <si>
    <t xml:space="preserve">geodetické zaměření řešených inženýrských objektů po dokončení díla </t>
  </si>
  <si>
    <t>-1980234311</t>
  </si>
  <si>
    <t>geodetické zaměření řešených inženýrských objektů</t>
  </si>
  <si>
    <t>R1000712</t>
  </si>
  <si>
    <t xml:space="preserve">billboard po dobu provádění nastavby a přístavby - grafické provedení dle požadavku investora D+M </t>
  </si>
  <si>
    <t>-1183004467</t>
  </si>
  <si>
    <t>"náklady na zhotovení a osazení informačního billboardu "</t>
  </si>
  <si>
    <t xml:space="preserve">"o rozměrech  2,1 x 2,2 m  včetně nákladů na jeho údržbu po dobu trvání stavby"</t>
  </si>
  <si>
    <t>"demontáž billboardu po ukončení stavby"</t>
  </si>
  <si>
    <t>"text a umístění panelu bude určeno investorem"</t>
  </si>
  <si>
    <t>R100072</t>
  </si>
  <si>
    <t>náklady na kompletaci dokladů</t>
  </si>
  <si>
    <t>-1287934302</t>
  </si>
  <si>
    <t xml:space="preserve">"náklady na vyhotovení a kompletaci dokladů předávaných při předání a převzetí díla nebo nutných  ke kolaudaci -  2 x v tištěné podobě"</t>
  </si>
  <si>
    <t>R1000721</t>
  </si>
  <si>
    <t xml:space="preserve">náklady na předepsané zkoušky a měření </t>
  </si>
  <si>
    <t>-1107126329</t>
  </si>
  <si>
    <t xml:space="preserve">"náklady na předepsané zkoušky a měření nutných k předání a převzetí díla nebo nutných  ke kolaudaci -  2 x v tištěné podobě"</t>
  </si>
  <si>
    <t>O02</t>
  </si>
  <si>
    <t>Vedlejší náklady</t>
  </si>
  <si>
    <t>R20001</t>
  </si>
  <si>
    <t>vybudování a odstranění staveniště</t>
  </si>
  <si>
    <t>1021389354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</si>
  <si>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</si>
  <si>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</si>
  <si>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</si>
  <si>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</si>
  <si>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</si>
  <si>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"ochranná stříška nad vstupem do budovy, provizorní zakrytí výtahové šachty"</t>
  </si>
  <si>
    <t>"včetně jejich dodávky, montáže, údržby a demontáže, resp. likvidace a povinosti vyplývající z plánu BOZP, vč. připomínek příslušných úřadů"</t>
  </si>
  <si>
    <t>R20005</t>
  </si>
  <si>
    <t>dopravně inženýrská opatření</t>
  </si>
  <si>
    <t>-130032319</t>
  </si>
  <si>
    <t>"náklady na vyhotovení návrhu dočasného dopravního značení, jeho projednání s dotčenými orgány a organizacemi"</t>
  </si>
  <si>
    <t xml:space="preserve">"dodání dopravních značek, semafory,  jejich rozmístění, přemis´tování a údržba v průběhu stavby, provoz semaforů"</t>
  </si>
  <si>
    <t>" vč. následného odstranění po skončení stavby"</t>
  </si>
  <si>
    <t>R20008</t>
  </si>
  <si>
    <t>ochrana stávajících vedení a zařízení před poškozením</t>
  </si>
  <si>
    <t>455070031</t>
  </si>
  <si>
    <t xml:space="preserve">"ochrana stávajících inženýrských sítí a stavebních objektů před poškozením" </t>
  </si>
  <si>
    <t>R95290002</t>
  </si>
  <si>
    <t>průběžný denní úklid prostor dotčených stavebním provozem vnitřních i vnějších</t>
  </si>
  <si>
    <t>-2136771681</t>
  </si>
  <si>
    <t>R95290003</t>
  </si>
  <si>
    <t>kompletní úklid okolí stavby dotčených stavebním provozem - zvýšené nároky - veřejný prostor</t>
  </si>
  <si>
    <t>415028819</t>
  </si>
  <si>
    <t>R95290004</t>
  </si>
  <si>
    <t>kompletní zakrytí podlah a zařízení budovy před poškozením po dobu realizace stavebních prací</t>
  </si>
  <si>
    <t>-1965486020</t>
  </si>
  <si>
    <t>R95290005</t>
  </si>
  <si>
    <t>kompletní opatření proti šíření prachu a hluku po budově a mimo budovu po dobu realizace stavebních prací</t>
  </si>
  <si>
    <t>-182814242</t>
  </si>
  <si>
    <t>kompletní opatření proti šíření hluku a prachu po budově a mimo budovu</t>
  </si>
  <si>
    <t>vybudování provizorních dělících stěn vč. pozdější demontáže</t>
  </si>
  <si>
    <t>R95290006</t>
  </si>
  <si>
    <t xml:space="preserve">kompletní ochrana střešních konstrukcí před zatečením a klimatickými vlivy </t>
  </si>
  <si>
    <t>6255059</t>
  </si>
  <si>
    <t>"provizorní zakrytí objektu např. plachtami, součástí opatření a ceny jsou i veškeré pomocné konstrukce a další materiál a práce"</t>
  </si>
  <si>
    <t>SEZNAM FIGUR</t>
  </si>
  <si>
    <t>Výměra</t>
  </si>
  <si>
    <t>bd1</t>
  </si>
  <si>
    <t>"v.č. C.3 - koordinační situační výkres, TZ"</t>
  </si>
  <si>
    <t>Použití figury:</t>
  </si>
  <si>
    <t>Zřízení bednění základových pasů rovného</t>
  </si>
  <si>
    <t>Odstranění bednění základových pasů rovného</t>
  </si>
  <si>
    <t>Zřízení bednění základových desek</t>
  </si>
  <si>
    <t>Odstranění bednění základových desek</t>
  </si>
  <si>
    <t>Nástřik betonových podlah proti odpařování vody</t>
  </si>
  <si>
    <t>Zřízení bednění stropů deskových tl přes 5 do 25 cm bez podpěrné kce</t>
  </si>
  <si>
    <t>Odstranění bednění stropů deskových tl přes 5 do 25 cm bez podpěrné kce</t>
  </si>
  <si>
    <t>Zřízení bednění podest schodišť a ramp přímočarých v do 4 m</t>
  </si>
  <si>
    <t>Odstranění bednění podest schodišť a ramp přímočarých v do 4 m</t>
  </si>
  <si>
    <t>Zřízení bednění stupňů přímočarých schodišť</t>
  </si>
  <si>
    <t>Odstranění bednění stupňů přímočarých schodišť</t>
  </si>
  <si>
    <t>Zřízení bednění ztužujících věnců</t>
  </si>
  <si>
    <t>Odstranění bednění ztužujících věnců</t>
  </si>
  <si>
    <t>Zřízení bednění nosníků a průvlaků bez podpěrné kce výšky přes 100 cm</t>
  </si>
  <si>
    <t>Odstranění bednění nosníků a průvlaků bez podpěrné kce výšky přes 100 cm</t>
  </si>
  <si>
    <t>Zřízení podpěrné konstrukce nosníků výšky podepření do 4 m pro nosník výšky přes 100 cm</t>
  </si>
  <si>
    <t>Odstranění podpěrné konstrukce nosníků výšky podepření do 4 m pro nosník výšky přes 100 cm</t>
  </si>
  <si>
    <t>Otlučení (osekání) vnitřní vápenné nebo vápenocementové omítky stěn v rozsahu přes 30 do 50 %</t>
  </si>
  <si>
    <t>Oprava vnitřní vápenocementové hladké omítky tl do 20 mm stěn v rozsahu plochy přes 30 do 50 % s celoplošným přeštukováním tl do 3 mm</t>
  </si>
  <si>
    <t>Oškrabání malby v místnostech v do 3,80 m</t>
  </si>
  <si>
    <t>Hloubková jednonásobná bezbarvá penetrace podkladu v místnostech v do 3,80 m</t>
  </si>
  <si>
    <t>Otlučení (osekání) vnitřní vápenné nebo vápenocementové omítky stěn v rozsahu přes 10 do 30 %</t>
  </si>
  <si>
    <t>Oprava vnitřní vápenocementové hladké omítky tl do 20 mm stěn v rozsahu plochy přes 10 do 30 % s celoplošným přeštukováním tl do 3 mm</t>
  </si>
  <si>
    <t>Otlučení (osekání) vnější vápenné nebo vápenocementové omítky stupně členitosti 1 a 2 v rozsahu přes 80 do 100 %</t>
  </si>
  <si>
    <t>Cementový postřik vnějších stěn nanášený celoplošně ručně</t>
  </si>
  <si>
    <t>Odstranění povlakové krytiny střech do 10° z pásů NAIP přitavených v plné ploše jednovrstvé</t>
  </si>
  <si>
    <t>Odstranění povlakové krytiny střech do 10° z pásů NAIP přitavených v plné ploše třívrstvé</t>
  </si>
  <si>
    <t>Odstranění tepelné izolace střech nadstřešní volně kladené z vláknitých materiálů suchých tl přes 200 mm</t>
  </si>
  <si>
    <t>Odstranění násypů pod podlahami tl přes 200 mm</t>
  </si>
  <si>
    <t>Montáž soklů z dlaždic keramických rovných lepených cementovým flexibilním lepidlem v přes 90 do 120 mm</t>
  </si>
  <si>
    <t>sokl keramický mrazuvzdorný povrch hladký/matný tl do 10mm výšky přes 90 do 120mm</t>
  </si>
  <si>
    <t>Montáž podlah keramických hladkých lepených cementovým flexibilním lepidlem přes 9 do 12 ks/m2</t>
  </si>
  <si>
    <t>Výztuž mazanin svařovanými sítěmi Kari</t>
  </si>
  <si>
    <t>Potěr cementový samonivelační litý C25 tl přes 45 do 50 mm</t>
  </si>
  <si>
    <t>Provedení doplňků izolace proti vodě na vodorovné ploše z textilií vrstva ochranná</t>
  </si>
  <si>
    <t>Vysátí podkladu před pokládkou dlažby</t>
  </si>
  <si>
    <t>Nátěr penetrační na podlahu</t>
  </si>
  <si>
    <t>dlažba keramická slinutá mrazuvzdorná R9 povrch hladký/matný tl do 10mm přes 9 do 12ks/m2</t>
  </si>
  <si>
    <t>Montáž podlah keramických hladkých lepených cementovým flexibilním lepidlem přes 4 do 6 ks/m2</t>
  </si>
  <si>
    <t>Příplatek k montáži podlah keramických lepených cementovým flexibilním lepidlem za plochu do 5 m2</t>
  </si>
  <si>
    <t>Izolace pod dlažbu nátěrem nebo stěrkou ve dvou vrstvách</t>
  </si>
  <si>
    <t>dlažba keramická slinutá mrazuvzdorná R10/A povrch hladký/matný tl do 10mm přes 4 do 6ks/m2</t>
  </si>
  <si>
    <t>Montáž izolace tepelné podlah volně kladenými rohožemi, pásy, dílci, deskami 2 vrstvy</t>
  </si>
  <si>
    <t>Montáž dveřního interiérového kování - zámku</t>
  </si>
  <si>
    <t>Montáž dveřního interiérového kování - štítku s klikou</t>
  </si>
  <si>
    <t>dveřní kování štítové klika/klika lakovaný nerez</t>
  </si>
  <si>
    <t>zámek zadlabací vložkový pravolevý rozteč 90x50,5mm</t>
  </si>
  <si>
    <t>Montáž dveřního bezpečnostního kování - zámku</t>
  </si>
  <si>
    <t>Montáž samozavírače na dřevěnou zárubeň a dveřní křídlo</t>
  </si>
  <si>
    <t>Montáž dveřního bezpečnostního kování - štítku s klikou</t>
  </si>
  <si>
    <t>dveřní kování bezpečnostní RC2 klika/klika lakovaný nerez</t>
  </si>
  <si>
    <t>zámek zadlabací protipožární rozteč 90x55,5mm</t>
  </si>
  <si>
    <t>Montáž zárubní obložkových pro dveře jednokřídlové tl stěny do 170 mm</t>
  </si>
  <si>
    <t>dv32</t>
  </si>
  <si>
    <t>Montáž přechodových šroubovaných lišt</t>
  </si>
  <si>
    <t>profil přechodový Al narážecí 40mm dub, buk, javor, třešeň</t>
  </si>
  <si>
    <t>Provedení izolace proti zemní vlhkosti vodorovné za studena nátěrem penetračním</t>
  </si>
  <si>
    <t>Provedení adhezního můstku na vodorovné ploše</t>
  </si>
  <si>
    <t>Provedení izolace proti tlakové vodě vodorovné přitavením pásu NAIP</t>
  </si>
  <si>
    <t>adhezní můstek pod izolační a vyrovnávací lepící hmoty</t>
  </si>
  <si>
    <t>Provedení izolace proti zemní vlhkosti svislé za studena nátěrem penetračním</t>
  </si>
  <si>
    <t>Provedení adhezního můstku na svislé ploše</t>
  </si>
  <si>
    <t>Provedení izolace proti tlakové vodě svislé přitavením pásu NAIP</t>
  </si>
  <si>
    <t>Hloubení jam zapažených v hornině třídy těžitelnosti I skupiny 1 a 2 objem přes 100 m3 strojně v omezeném prostoru</t>
  </si>
  <si>
    <t>Hloubení jam zapažených v hornině třídy těžitelnosti I skupiny 3 objem přes 100 m3 strojně v omezeném prostoru</t>
  </si>
  <si>
    <t>Vodorovné přemístění přes 9 000 do 10000 m výkopku/sypaniny z horniny třídy těžitelnosti I skupiny 1 až 3</t>
  </si>
  <si>
    <t>Montáž kontaktního zateplení vnějších podhledů lepením a mechanickým kotvením polystyrénových desek do betonu nebo zdiva tl přes 80 do 120 mm</t>
  </si>
  <si>
    <t>Sklovláknité pletivo vnějších stěn vtlačené do tmelu</t>
  </si>
  <si>
    <t>Vápenocementová omítka hrubá jednovrstvá zatřená vnějších stěn nanášená ručně</t>
  </si>
  <si>
    <t>Vápenocementová omítka štuková dvouvrstvá vnějších stěn nanášená ručně</t>
  </si>
  <si>
    <t>Montáž profilů kontaktního zateplení připevněných mechanicky</t>
  </si>
  <si>
    <t>Montáž lešení řadového trubkového lehkého s podlahami zatížení do 200 kg/m2 š od 1,2 do 1,5 m v přes 10 do 25 m</t>
  </si>
  <si>
    <t>Montáž profilů kontaktního zateplení lepených</t>
  </si>
  <si>
    <t>profil rohový Al s výztužnou tkaninou š 100/100mm</t>
  </si>
  <si>
    <t>Lešení pomocné pro objekty pozemních staveb s lešeňovou podlahou v do 1,9 m zatížení do 150 kg/m2</t>
  </si>
  <si>
    <t>Vyčištění budov bytové a občanské výstavby při výšce podlaží do 4 m</t>
  </si>
  <si>
    <t>Příplatek k lešení řadovému trubkovému lehkému s podlahami do 200 kg/m2 š od 1,2 do 1,5 m v přes 10 do 25 m za každý den použití</t>
  </si>
  <si>
    <t>Demontáž lešení řadového trubkového lehkého s podlahami zatížení do 200 kg/m2 š od 1,2 do 1,5 m v přes 10 do 25 m</t>
  </si>
  <si>
    <t>Montáž ochranné sítě z textilie z umělých vláken</t>
  </si>
  <si>
    <t>Příplatek k ochranné síti za každý den použití</t>
  </si>
  <si>
    <t>Demontáž ochranné sítě z textilie z umělých vláken</t>
  </si>
  <si>
    <t>Lešení pomocné pro objekty pozemních staveb s lešeňovou podlahou v přes 1,9 do 3,5 m zatížení do 150 kg/m2</t>
  </si>
  <si>
    <t>Montáž lešení trubkového do šachet o půdorysné ploše do 6 m2 v přes 10 do 20 m</t>
  </si>
  <si>
    <t>Příplatek k lešení trubkovému do šachet do 6 m2 v přes 10 do 20 m za každý den použití</t>
  </si>
  <si>
    <t>Demontáž lešení trubkového do šachet o půdorysné ploše do 6 m2 v přes 10 do 20 m</t>
  </si>
  <si>
    <t>Montáž lešeňové podlahy s příčníky nebo podélníky pro trubková lešení ve světlíku o ploše do 6 m2</t>
  </si>
  <si>
    <t>Příplatek k lešeňové podlaze s příčníky nebo podélníky pro trubková lešení ve světlíku o ploše do 6 m2 za každý den použití</t>
  </si>
  <si>
    <t>Demontáž lešeňové podlahy s příčníky nebo podélníky pro trubková lešení ve světlíku o ploše do 6 m2</t>
  </si>
  <si>
    <t>Rozmývání podkladu po oškrabání malby v místnostech v do 3,80 m</t>
  </si>
  <si>
    <t>Oškrabání malby v místnostech v přes 3,80 do 5,00 m</t>
  </si>
  <si>
    <t>Rozmývání podkladu po oškrabání malby v místnostech v přes 3,80 do 5,00 m</t>
  </si>
  <si>
    <t>Hloubková jednonásobná bezbarvá penetrace podkladu v místnostech v přes 3,80 do 5,00 m</t>
  </si>
  <si>
    <t>Oškrabání malby na schodišti podlaží v přes 3,80 do 5,00 m</t>
  </si>
  <si>
    <t>Rozmývání podkladu po oškrabání malby na schodišti podlaží v přes 3,80 do 5,00 m</t>
  </si>
  <si>
    <t>Hloubková jednonásobná bezbarvá penetrace podkladu na schodišti podlaží v přes 3,80 do 5,00 m</t>
  </si>
  <si>
    <t>mal21</t>
  </si>
  <si>
    <t>Dvojnásobné bílé malby ze směsí za mokra výborně oděruvzdorných na schodišti v přes 3,80 do 5,00 m</t>
  </si>
  <si>
    <t>Dvojnásobné bílé malby ze směsí za mokra výborně oděruvzdorných v místnostech v do 3,80 m</t>
  </si>
  <si>
    <t>Dvojnásobné bílé malby ze směsí za mokra výborně oděruvzdorných v místnostech v přes 3,80 do 5,00 m</t>
  </si>
  <si>
    <t>Hloubková jednonásobná bezbarvá penetrace podkladu na schodišti podlaží v do 3,80 m</t>
  </si>
  <si>
    <t>Dvojnásobné bílé malby ze směsí za mokra výborně oděruvzdorných na schodišti v do 3,80 m</t>
  </si>
  <si>
    <t>Mazanina tl přes 120 do 240 mm z betonu prostého bez zvýšených nároků na prostředí tř. C 16/20</t>
  </si>
  <si>
    <t>Příplatek k mazanině tl přes 120 do 240 mm za přehlazení povrchu</t>
  </si>
  <si>
    <t>Příplatek k mazanině tl přes 120 do 240 mm za stržení povrchu spodní vrstvy před vložením výztuže</t>
  </si>
  <si>
    <t>Mazanina tl přes 50 do 80 mm z betonu prostého bez zvýšených nároků na prostředí tř. C 20/25</t>
  </si>
  <si>
    <t>Příplatek k mazanině tl přes 50 do 80 mm za přehlazení povrchu</t>
  </si>
  <si>
    <t>Mazanina tl přes 80 do 120 mm z betonu prostého bez zvýšených nároků na prostředí tř. C 16/20</t>
  </si>
  <si>
    <t>Příplatek k mazanině tl přes 80 do 120 mm za přehlazení povrchu</t>
  </si>
  <si>
    <t>Příplatek k mazanině tl přes 80 do 120 mm za sklon přes 15 do 35°</t>
  </si>
  <si>
    <t>Mazanina tl přes 80 do 120 mm z betonu prostého bez zvýšených nároků na prostředí tř. C 20/25</t>
  </si>
  <si>
    <t>Příplatek k mazanině tl přes 80 do 120 mm za stržení povrchu spodní vrstvy před vložením výztuže</t>
  </si>
  <si>
    <t>Základní antikorozní jednonásobný syntetický standardní nátěr zámečnických konstrukcí</t>
  </si>
  <si>
    <t>Základní jednonásobný epoxidový nátěr zámečnických konstrukcí</t>
  </si>
  <si>
    <t>Mezinátěr jednonásobný epoxidový mezinátěr zámečnických konstrukcí</t>
  </si>
  <si>
    <t>Krycí jednonásobný epoxidový nátěr zámečnických konstrukcí</t>
  </si>
  <si>
    <t>Vysátí betonových podlah před provedením nátěru</t>
  </si>
  <si>
    <t>Penetrační polyuretanový nátěr hladkých betonových podlah</t>
  </si>
  <si>
    <t>Krycí dvojnásobný polyuretanový vodou ředitelný nátěr betonové podlahy</t>
  </si>
  <si>
    <t>Montáž profilů ukončovacích lepených flexibilním cementovým lepidlem</t>
  </si>
  <si>
    <t>Montáž izolace tepelné podlah volně kladenými okrajovými pásky</t>
  </si>
  <si>
    <t>Izolace pod obklad nátěrem nebo stěrkou ve dvou vrstvách</t>
  </si>
  <si>
    <t>Izolace pod obklad těsnícími pásy mezi podlahou a stěnou</t>
  </si>
  <si>
    <t>Montáž profilů rohových lepených flexibilním cementovým lepidlem</t>
  </si>
  <si>
    <t>Cementová omítka hladká jednovrstvá vnějších stěn nanášená ručně</t>
  </si>
  <si>
    <t>Izolace proti zemní vlhkosti nopovou fólií s textilií svislá, výška nopu 8,0 mm, tl do 0,6 mm</t>
  </si>
  <si>
    <t>Montáž izolace tepelné stěn lepením bodově nízkoexpanzní (PUR) pěnou s mechanickým kotvením rohoží, pásů, dílců, desek tl přes 100 do 140 mm</t>
  </si>
  <si>
    <t>Obložení stěn z desek OSB tl 15 mm broušených na pero a drážku přibíjených</t>
  </si>
  <si>
    <t>Cementový postřik vnitřních schodišťových konstrukcí nanášený celoplošně ručně</t>
  </si>
  <si>
    <t>Vápenná omítka štuková dvouvrstvá vnitřních schodišťových konstrukcí nanášená ručně</t>
  </si>
  <si>
    <t>Příplatek k vápenné omítce vnitřních schodišťových konstrukcí za každých dalších 5 mm tloušťky ručně</t>
  </si>
  <si>
    <t>Cementový postřik světlíků nebo výtahových šachet nanášený celoplošně ručně</t>
  </si>
  <si>
    <t>Vápenná omítka štuková dvouvrstvá světlíků nebo výtahových šachet nanášená ručně</t>
  </si>
  <si>
    <t>Příplatek k vápenné omítce světlíků nebo výtahových šachet za každých dalších 5 mm tloušťky ručně</t>
  </si>
  <si>
    <t>Cementový postřik vnitřních stěn nanášený celoplošně ručně</t>
  </si>
  <si>
    <t>Vápenná omítka štuková dvouvrstvá vnitřních stěn nanášená ručně</t>
  </si>
  <si>
    <t>Cementový postřik vnitřních pilířů nebo sloupů nanášený celoplošně ručně</t>
  </si>
  <si>
    <t>Vápenná omítka štuková dvouvrstvá vnitřních pilířů nebo sloupů nanášená ručně</t>
  </si>
  <si>
    <t>Vápenocementová omítka hrubá jednovrstvá zatřená vnitřních stěn nanášená ručně</t>
  </si>
  <si>
    <t>Montáž obkladů keramických hladkých lepených cementovým flexibilním lepidlem přes 4 do 6 ks/m2</t>
  </si>
  <si>
    <t>Příplatek k montáži obkladů keramických lepených cementovým flexibilním lepidlem za plochu do 10 m2</t>
  </si>
  <si>
    <t>Příplatek k vápenné omítce vnitřních stěn za každých dalších 5 mm tloušťky ručně</t>
  </si>
  <si>
    <t>Montáž omítkových samolepících začišťovacích profilů pro spojení s okenním rámem</t>
  </si>
  <si>
    <t>Montáž omítkových plastových nebo pozinkovaných rohových profilů</t>
  </si>
  <si>
    <t>profil rohový Pz s kulatou hlavou pro vnitřní omítky tl 15mm</t>
  </si>
  <si>
    <t>Cementový postřik vnitřních stropů nanášený celoplošně ručně</t>
  </si>
  <si>
    <t>Vápenná omítka štuková dvouvrstvá vnitřních stropů rovných nanášená ručně</t>
  </si>
  <si>
    <t>Příplatek k vápenné omítce vnitřních stropů za každých dalších 5 mm tloušťky ručně</t>
  </si>
  <si>
    <t>Příplatek k vápenocementové omítce vnějších stěn za každých dalších 5 mm tloušťky ručně</t>
  </si>
  <si>
    <t>Škrábaná omítka vápenocementová (břízolitová) vnějších stěn nanášená ručně</t>
  </si>
  <si>
    <t>Tepelně izolační jednovrstvá omítka vnějších stěn tloušťky do 40 mm</t>
  </si>
  <si>
    <t>kazeta fasádní tl plechu 1,0mm, šířky do 150mm, délky 500mm z Al plechu</t>
  </si>
  <si>
    <t>Montáž fasádních kazet š přes 400 mm vodorovně na jednosměrný zateplený rošt kotvený do zdiva, C-kazet nebo lehčeného betonu budovy v přes 12 do 24 m</t>
  </si>
  <si>
    <t>Montáž izolace tepelné do roštu dvousměrného výšky přes 12 do 24 m</t>
  </si>
  <si>
    <t>Zřízení příložného pažení stěn výkopu hl do 4 m</t>
  </si>
  <si>
    <t>Odstranění příložného pažení stěn hl do 4 m</t>
  </si>
  <si>
    <t>Zřízení vzepření stěn při pažení příložném hl do 4 m</t>
  </si>
  <si>
    <t>Odstranění vzepření stěn při pažení příložném hl do 4 m</t>
  </si>
  <si>
    <t>Přepažování vzepření při pažení příložném hl do 4 m</t>
  </si>
  <si>
    <t>Zásyp jam, šachet rýh nebo kolem objektů sypaninou se zhutněním</t>
  </si>
  <si>
    <t>Podsyp pod základové konstrukce se zhutněním z hrubého kameniva frakce 16 až 32 mm</t>
  </si>
  <si>
    <t>Základové desky z betonu tř. C 12/15</t>
  </si>
  <si>
    <t>Lepení lamel a čtverců z vinylu standardním lepidlem</t>
  </si>
  <si>
    <t>Vysátí podkladu povlakových podlah</t>
  </si>
  <si>
    <t>Vodou ředitelná penetrace savého podkladu povlakových podlah</t>
  </si>
  <si>
    <t>Neředěná penetrace savého podkladu povlakových podlah</t>
  </si>
  <si>
    <t>Stěrka podlahová nivelační pro vyrovnání podkladu povlakových podlah pevnosti 30 MPa tl přes 3 do 5 mm</t>
  </si>
  <si>
    <t>dílec vinylový heterogenní úprava PUR třída zátěže 23/33/42, hořlavost Bfl S1, nášlapná vrstva 0,55mm tl 2,0mm</t>
  </si>
  <si>
    <t>Montáž izolace tepelné podlah volně kladenými rohožemi, pásy, dílci, deskami 1 vrstva</t>
  </si>
  <si>
    <t>pvc13</t>
  </si>
  <si>
    <t>Montáž obvodových lišt lepením</t>
  </si>
  <si>
    <t>lišta soklová vinilová s HDF jádrem 15x56mm</t>
  </si>
  <si>
    <t>Montáž schodišťových šroubovaných lišt</t>
  </si>
  <si>
    <t>Montáž podlahovin z PVC na stupnice šířky do 300 mm</t>
  </si>
  <si>
    <t>Vysátí podkladu povlakových podlah schodišťových stupňů</t>
  </si>
  <si>
    <t>Montáž podlahovin z PVC na podstupnice výšky do 200 mm</t>
  </si>
  <si>
    <t>Montáž schodišťových hran šroubovaných</t>
  </si>
  <si>
    <t>hrana schodová s lemovým ukončením z PVC 30x42x3mm</t>
  </si>
  <si>
    <t>Vodou ředitelná penetrace savého podkladu povlakových podlah schodišťových stupňů</t>
  </si>
  <si>
    <t>Neředěná penetrace savého podkladu povlakových podlah schodišťových stupňů</t>
  </si>
  <si>
    <t>Stěrka podlahová nivelační pro vyrovnání podkladu povlakových podlah schodišťových stupňů pevnosti 35 MPa tl přes 3 do 5 mm</t>
  </si>
  <si>
    <t>Vysekání rýh ve zdivu cihelném hl do 150 mm š do 150 mm</t>
  </si>
  <si>
    <t>Hrubá výplň rýh ve stěnách maltou jakékoli šířky rýhy</t>
  </si>
  <si>
    <t>Vysekání rýh ve zdivu cihelném hl do 100 mm š do 100 mm</t>
  </si>
  <si>
    <t>Vysekání rýh ve zdivu cihelném hl do 100 mm š do 200 mm</t>
  </si>
  <si>
    <t>Hloubení rýh nezapažených š do 800 mm v hornině třídy těžitelnosti I skupiny 1 a 2 objem přes 100 m3 strojně v omezeném prostoru</t>
  </si>
  <si>
    <t>Hloubení rýh nezapažených š do 800 mm v hornině třídy těžitelnosti I skupiny 3 objem přes 100 m3 strojně v omezeném prostoru</t>
  </si>
  <si>
    <t>Hloubení zapažených rýh š do 2000 mm v hornině třídy těžitelnosti I skupiny 1 a 2 objem přes 100 m3 v omezeném prostoru</t>
  </si>
  <si>
    <t>Hloubení zapažených rýh š do 2000 mm v hornině třídy těžitelnosti I skupiny 3 objem přes 100 m3 v omezeném prostoru</t>
  </si>
  <si>
    <t>Hloubení zapažených rýh šířky do 2000 mm v soudržných horninách třídy těžitelnosti I skupiny 1 a 2 ručně</t>
  </si>
  <si>
    <t>Hloubení zapažených rýh šířky do 2000 mm v soudržných horninách třídy těžitelnosti I skupiny 3 ručně</t>
  </si>
  <si>
    <t>Spojovací prostředky krovů, bednění, laťování, nadstřešních konstrukcí</t>
  </si>
  <si>
    <t>Impregnace řeziva proti dřevokaznému hmyzu, houbám a plísním máčením třída ohrožení 3 a 4</t>
  </si>
  <si>
    <t>sdk11</t>
  </si>
  <si>
    <t>Montáž minerálního podhledu s vyjímatelnými panely vel. přes 0,36 do 0,72 m2 na zavěšený polozapuštěný rošt</t>
  </si>
  <si>
    <t>panel akustický povrch velice porézní skelná tkanina hrana zatřená částečně skrytá αw=0,90 zapuštěný rastr bílý tl 20mm</t>
  </si>
  <si>
    <t>panel akustický hygienický povrch porézní skelná tkanina hrana zatřená polozapuštěná αw=0,95 polozapuštěný rastr š 24mm bílý tl 15mm</t>
  </si>
  <si>
    <t>SDK podhled deska 1xH2 12,5 bez izolace dvouvrstvá spodní kce profil CD+UD</t>
  </si>
  <si>
    <t>SDK podhled základní penetrační nátěr</t>
  </si>
  <si>
    <t>Příplatek k SDK podhledu za rovinnost kvality Q3</t>
  </si>
  <si>
    <t>Příplatek k SDK podhledu za rovinnost kvality Q4</t>
  </si>
  <si>
    <t>Provedení povlakové krytiny střech do 10° za studena lakem penetračním nebo asfaltovým</t>
  </si>
  <si>
    <t>Provedení povlakové krytiny střech do 10° pásy NAIP přitavením v plné ploše</t>
  </si>
  <si>
    <t>Provedení povlak krytiny mechanicky kotvenou do betonu TI tl přes 240 mm vnitřní pole, budova v do 18 m</t>
  </si>
  <si>
    <t>Povlakové krytiny střech plochých do 10° ochranné textilní vrstvy</t>
  </si>
  <si>
    <t>Montáž izolace tepelné střech plochých kladené volně, spádová vrstva</t>
  </si>
  <si>
    <t>Povlakové krytiny střech do 10° z tvarovaných poplastovaných lišt délky 2 m koutová lišta vnitřní rš 100 mm</t>
  </si>
  <si>
    <t>Provedení povlakové krytiny střech do 10° nalepením fólie PVC lepidlem na oplechování v plné ploše</t>
  </si>
  <si>
    <t>Povlakové krytiny střech do 10° z tvarovaných poplastovaných lišt délky 2 m stěnová lišta vyhnutá rš 70 mm</t>
  </si>
  <si>
    <t>Krytina střechy rovné drážkováním ze svitků z Al plechu rš 500 mm sklonu do 30°</t>
  </si>
  <si>
    <t>Stropy trámové nebo kazetové ze ŽB tř. C 20/25</t>
  </si>
  <si>
    <t>Zřízení podpěrné konstrukce stropů výšky do 4 m tl přes 5 do 15 cm</t>
  </si>
  <si>
    <t>Odstranění podpěrné konstrukce stropů výšky do 4 m tl přes 5 do 15 cm</t>
  </si>
  <si>
    <t>Provedení povlakové krytiny střech do 10° za studena tmelem asfaltovým</t>
  </si>
  <si>
    <t>Provedení povlakové krytiny střech do 10° fólií přilepenou v plné ploše</t>
  </si>
  <si>
    <t>Montáž izolace tepelné vrchem stropů volně kladenými rohožemi, pásy, dílci, deskami</t>
  </si>
  <si>
    <t>bitumenové lepidlo trvale plastické pro lepení klempířských prvků</t>
  </si>
  <si>
    <t>Montáž doplnění části střešní vazby hranoly nehoblovanými průřezové pl přes 224 do 288 cm2</t>
  </si>
  <si>
    <t>Montáž bednění střech rovných a šikmých sklonu do 60° z hrubých prken na sraz tl do 32 mm</t>
  </si>
  <si>
    <t>Příplatek k cenám vláknocementové krytiny ze šablon na bednění</t>
  </si>
  <si>
    <t>Krytina vláknocementová sklonu do 30° skládaná ze šablon s povrchem hladkým dle krytiny stávající D+M</t>
  </si>
  <si>
    <t>Montáž pojistné hydroizolační nebo parotěsné kladené ve sklonu přes 20° s lepenými spoji na bednění</t>
  </si>
  <si>
    <t>fólie kontaktní difuzně propustná pro doplňkovou hydroizolační vrstvu, třívrstvá mikroporézní PP 150g/m2 s integrovanou samolepící páskou</t>
  </si>
  <si>
    <t>Montáž izolace tepelné stěn lepením celoplošně v kombinaci s mechanickým kotvením rohoží, pásů, dílců, desek tl do 100mm</t>
  </si>
  <si>
    <t>ti23</t>
  </si>
  <si>
    <t>Montáž izolace tepelné stěn lepením celoplošně v kombinaci s mechanickým kotvením rohoží, pásů, dílců, desek tl přes 240 mm</t>
  </si>
  <si>
    <t>Montáž izolace tepelné spodem stropů lepením celoplošně s mechanickým kotvením rohoží, pásů, dílců, desek</t>
  </si>
  <si>
    <t>Sklovláknité pletivo vnějších podhledů vtlačené do tmelu</t>
  </si>
  <si>
    <t>Montáž izolace tepelné stěn lepením celoplošně rohoží, pásů, dílců, desek</t>
  </si>
  <si>
    <t>Montáž izolace tepelné střech plochých lepené za studena plně 2 vrstvy rohoží, pásů, dílců, desek</t>
  </si>
  <si>
    <t>Mazanina tl přes 120 do 240 mm z betonu lehkého keramického LC 25/28</t>
  </si>
  <si>
    <t>Provedení izolace proti vodě volně položenou pojistně hydroizolační fólií na svislé ploše</t>
  </si>
  <si>
    <t>Montáž krytiny z tvarovaných plechů přistřelením</t>
  </si>
  <si>
    <t>plech trapézový 92/275 PES 25µm tl 1,00mm</t>
  </si>
  <si>
    <t>Dodatečné vlepování betonářské výztuže D 16 mm do chemické malty včetně vyvrtání otvoru</t>
  </si>
  <si>
    <t>Příplatek k dodatečnému vlepování betonářské výztuže za délku do 1 m jednotlivě</t>
  </si>
  <si>
    <t>Vodorovné přemístění přes 50 do 500 m výkopku/sypaniny z horniny třídy těžitelnosti I skupiny 1 až 3</t>
  </si>
  <si>
    <t>Nakládání výkopku z hornin třídy těžitelnosti I skupiny 1 až 3 do 100 m3</t>
  </si>
  <si>
    <t>Vodorovné přemístění výkopku z horniny třídy těžitelnosti I skupiny 1 až 3 stavebním kolečkem do 10 m</t>
  </si>
  <si>
    <t>Příplatek k vodorovnému přemístění výkopku z horniny třídy těžitelnosti I skupiny 1 až 3 stavebním kolečkem za každých dalších 10 m</t>
  </si>
  <si>
    <t>Poplatek za uložení zeminy a kamení na recyklační skládce (skládkovné) kód odpadu 17 05 04</t>
  </si>
  <si>
    <t>Uložení sypaniny na skládky nebo meziskládky</t>
  </si>
  <si>
    <t>Vykopávky v uzavřených prostorech v hornině třídy těžitelnosti I skupiny 1 až 3 ručně</t>
  </si>
  <si>
    <t>Hloubená vykopávka pod základy v hornině třídy těžitelnosti I skupiny 1 a 2 ručně</t>
  </si>
  <si>
    <t>Hloubená vykopávka pod základy v hornině třídy těžitelnosti I skupiny 3 ručně</t>
  </si>
  <si>
    <t>Postupné podbetonování základového zdiva prostým betonem bez zvláštních nároků na prostředí tř. C 20/25</t>
  </si>
  <si>
    <t>Zásyp v uzavřených prostorech sypaninou se zhutněním ručně</t>
  </si>
  <si>
    <t>Zdivo jednovrstvé zvukově izolační na tenkovrstvou maltu z cihel děrovaných broušených do P15 tl 300 mm</t>
  </si>
  <si>
    <t>Rozebrání dlažeb ze zámkových dlaždic komunikací pro pěší ručně</t>
  </si>
  <si>
    <t>Odstranění podkladu z kameniva drceného tl přes 300 do 400 mm strojně pl přes 50 do 200 m2</t>
  </si>
  <si>
    <t>Očištění vybouraných zámkových dlaždic s původním spárováním z kameniva těženého</t>
  </si>
  <si>
    <t>Rozebrání dlažeb z betonových nebo kamenných dlaždic komunikací pro pěší ručně</t>
  </si>
  <si>
    <t>Odstranění podkladu z kameniva drceného tl přes 200 do 300 mm strojně pl přes 50 do 200 m2</t>
  </si>
  <si>
    <t>Očištění vybouraných z desek nebo dlaždic s původním spárováním z kameniva těženého</t>
  </si>
  <si>
    <t>Rozebrání dlažeb z kamenných dlaždic komunikací pro pěší ručně</t>
  </si>
  <si>
    <t>Rozebrání dlažeb vozovek z velkých kostek s ložem z kameniva ručně</t>
  </si>
  <si>
    <t>Očištění dlažebních kostek velkých s původním spárováním kamenivem těženým</t>
  </si>
  <si>
    <t>Vytrhání obrub krajníků obrubníků stojatých</t>
  </si>
  <si>
    <t>Očištění vybouraných obrubníků a krajníků silničních</t>
  </si>
  <si>
    <t>Kladení zámkové dlažby pozemních komunikací ručně tl 80 mm skupiny A pl do 50 m2</t>
  </si>
  <si>
    <t>Kladení dlažby z kostek velkých z kamene do lože z kameniva těženého tl 50 mm</t>
  </si>
  <si>
    <t>Uložení sypaniny z hornin soudržných do násypů zhutněných strojně</t>
  </si>
  <si>
    <t>Osazení silničního obrubníku betonového stojatého s boční opěrou do lože z betonu prostého</t>
  </si>
  <si>
    <t>Odkopávky a prokopávky nezapažené pro silnice a dálnice v hornině třídy těžitelnosti I objem do 100 m3 strojně</t>
  </si>
  <si>
    <t>Vodorovná doprava suti ze sypkých materiálů do 1 km</t>
  </si>
  <si>
    <t>Příplatek ZKD 1 km u vodorovné dopravy suti ze sypkých materiálů</t>
  </si>
  <si>
    <t>Nakládání suti na dopravní prostředky pro vodorovnou dopravu</t>
  </si>
  <si>
    <t>Poplatek za uložení na skládce (skládkovné) zeminy a kamení kód odpadu 17 05 04</t>
  </si>
  <si>
    <t>Uložení a hrubé rozhrnutí výkopku bez zhutnění v rovině a ve svahu do 1:5</t>
  </si>
  <si>
    <t>Míchání vegetačních substrátů v homogenizačním zařízení v množství do 10 m3</t>
  </si>
  <si>
    <t>Založení parkového trávníku výsevem pl do 1000 m2 v rovině a ve svahu do 1:5</t>
  </si>
  <si>
    <t>Hnojení půdy umělým hnojivem na široko v rovině a svahu do 1:5</t>
  </si>
  <si>
    <t>Zřízení zemních krajnic se zhutněním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</si>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</sst>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0000"/>
      <name val="Arial CE"/>
    </font>
    <font>
      <sz val="10"/>
      <color rgb="FF0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6" fillId="0" borderId="13" xfId="0" applyNumberFormat="1" applyFont="1" applyBorder="1" applyAlignment="1" applyProtection="1"/>
    <xf numFmtId="166" fontId="36" fillId="0" borderId="14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153204" TargetMode="External" /><Relationship Id="rId2" Type="http://schemas.openxmlformats.org/officeDocument/2006/relationships/hyperlink" Target="https://podminky.urs.cz/item/CS_URS_2025_01/131253204" TargetMode="External" /><Relationship Id="rId3" Type="http://schemas.openxmlformats.org/officeDocument/2006/relationships/hyperlink" Target="https://podminky.urs.cz/item/CS_URS_2025_01/132111401" TargetMode="External" /><Relationship Id="rId4" Type="http://schemas.openxmlformats.org/officeDocument/2006/relationships/hyperlink" Target="https://podminky.urs.cz/item/CS_URS_2025_01/132112221" TargetMode="External" /><Relationship Id="rId5" Type="http://schemas.openxmlformats.org/officeDocument/2006/relationships/hyperlink" Target="https://podminky.urs.cz/item/CS_URS_2025_01/132153104" TargetMode="External" /><Relationship Id="rId6" Type="http://schemas.openxmlformats.org/officeDocument/2006/relationships/hyperlink" Target="https://podminky.urs.cz/item/CS_URS_2025_01/132155204" TargetMode="External" /><Relationship Id="rId7" Type="http://schemas.openxmlformats.org/officeDocument/2006/relationships/hyperlink" Target="https://podminky.urs.cz/item/CS_URS_2025_01/132211401" TargetMode="External" /><Relationship Id="rId8" Type="http://schemas.openxmlformats.org/officeDocument/2006/relationships/hyperlink" Target="https://podminky.urs.cz/item/CS_URS_2025_01/132212221" TargetMode="External" /><Relationship Id="rId9" Type="http://schemas.openxmlformats.org/officeDocument/2006/relationships/hyperlink" Target="https://podminky.urs.cz/item/CS_URS_2025_01/132253104" TargetMode="External" /><Relationship Id="rId10" Type="http://schemas.openxmlformats.org/officeDocument/2006/relationships/hyperlink" Target="https://podminky.urs.cz/item/CS_URS_2025_01/132255204" TargetMode="External" /><Relationship Id="rId11" Type="http://schemas.openxmlformats.org/officeDocument/2006/relationships/hyperlink" Target="https://podminky.urs.cz/item/CS_URS_2025_01/139711111" TargetMode="External" /><Relationship Id="rId12" Type="http://schemas.openxmlformats.org/officeDocument/2006/relationships/hyperlink" Target="https://podminky.urs.cz/item/CS_URS_2025_01/151101201" TargetMode="External" /><Relationship Id="rId13" Type="http://schemas.openxmlformats.org/officeDocument/2006/relationships/hyperlink" Target="https://podminky.urs.cz/item/CS_URS_2025_01/151101211" TargetMode="External" /><Relationship Id="rId14" Type="http://schemas.openxmlformats.org/officeDocument/2006/relationships/hyperlink" Target="https://podminky.urs.cz/item/CS_URS_2025_01/151101401" TargetMode="External" /><Relationship Id="rId15" Type="http://schemas.openxmlformats.org/officeDocument/2006/relationships/hyperlink" Target="https://podminky.urs.cz/item/CS_URS_2025_01/151101411" TargetMode="External" /><Relationship Id="rId16" Type="http://schemas.openxmlformats.org/officeDocument/2006/relationships/hyperlink" Target="https://podminky.urs.cz/item/CS_URS_2025_01/151401601" TargetMode="External" /><Relationship Id="rId17" Type="http://schemas.openxmlformats.org/officeDocument/2006/relationships/hyperlink" Target="https://podminky.urs.cz/item/CS_URS_2025_01/162211311" TargetMode="External" /><Relationship Id="rId18" Type="http://schemas.openxmlformats.org/officeDocument/2006/relationships/hyperlink" Target="https://podminky.urs.cz/item/CS_URS_2025_01/162211319" TargetMode="External" /><Relationship Id="rId19" Type="http://schemas.openxmlformats.org/officeDocument/2006/relationships/hyperlink" Target="https://podminky.urs.cz/item/CS_URS_2025_01/162351103" TargetMode="External" /><Relationship Id="rId20" Type="http://schemas.openxmlformats.org/officeDocument/2006/relationships/hyperlink" Target="https://podminky.urs.cz/item/CS_URS_2025_01/162751117" TargetMode="External" /><Relationship Id="rId21" Type="http://schemas.openxmlformats.org/officeDocument/2006/relationships/hyperlink" Target="https://podminky.urs.cz/item/CS_URS_2025_01/167151101" TargetMode="External" /><Relationship Id="rId22" Type="http://schemas.openxmlformats.org/officeDocument/2006/relationships/hyperlink" Target="https://podminky.urs.cz/item/CS_URS_2025_01/171201231" TargetMode="External" /><Relationship Id="rId23" Type="http://schemas.openxmlformats.org/officeDocument/2006/relationships/hyperlink" Target="https://podminky.urs.cz/item/CS_URS_2025_01/171251201" TargetMode="External" /><Relationship Id="rId24" Type="http://schemas.openxmlformats.org/officeDocument/2006/relationships/hyperlink" Target="https://podminky.urs.cz/item/CS_URS_2025_01/174111102" TargetMode="External" /><Relationship Id="rId25" Type="http://schemas.openxmlformats.org/officeDocument/2006/relationships/hyperlink" Target="https://podminky.urs.cz/item/CS_URS_2025_01/174151101" TargetMode="External" /><Relationship Id="rId26" Type="http://schemas.openxmlformats.org/officeDocument/2006/relationships/hyperlink" Target="https://podminky.urs.cz/item/CS_URS_2025_01/181912112" TargetMode="External" /><Relationship Id="rId27" Type="http://schemas.openxmlformats.org/officeDocument/2006/relationships/hyperlink" Target="https://podminky.urs.cz/item/CS_URS_2025_01/271532212" TargetMode="External" /><Relationship Id="rId28" Type="http://schemas.openxmlformats.org/officeDocument/2006/relationships/hyperlink" Target="https://podminky.urs.cz/item/CS_URS_2025_01/273313511" TargetMode="External" /><Relationship Id="rId29" Type="http://schemas.openxmlformats.org/officeDocument/2006/relationships/hyperlink" Target="https://podminky.urs.cz/item/CS_URS_2025_01/273321311" TargetMode="External" /><Relationship Id="rId30" Type="http://schemas.openxmlformats.org/officeDocument/2006/relationships/hyperlink" Target="https://podminky.urs.cz/item/CS_URS_2025_01/273321511" TargetMode="External" /><Relationship Id="rId31" Type="http://schemas.openxmlformats.org/officeDocument/2006/relationships/hyperlink" Target="https://podminky.urs.cz/item/CS_URS_2025_01/273351121" TargetMode="External" /><Relationship Id="rId32" Type="http://schemas.openxmlformats.org/officeDocument/2006/relationships/hyperlink" Target="https://podminky.urs.cz/item/CS_URS_2025_01/273351122" TargetMode="External" /><Relationship Id="rId33" Type="http://schemas.openxmlformats.org/officeDocument/2006/relationships/hyperlink" Target="https://podminky.urs.cz/item/CS_URS_2025_01/273362021" TargetMode="External" /><Relationship Id="rId34" Type="http://schemas.openxmlformats.org/officeDocument/2006/relationships/hyperlink" Target="https://podminky.urs.cz/item/CS_URS_2025_01/274313711" TargetMode="External" /><Relationship Id="rId35" Type="http://schemas.openxmlformats.org/officeDocument/2006/relationships/hyperlink" Target="https://podminky.urs.cz/item/CS_URS_2025_01/274321411" TargetMode="External" /><Relationship Id="rId36" Type="http://schemas.openxmlformats.org/officeDocument/2006/relationships/hyperlink" Target="https://podminky.urs.cz/item/CS_URS_2025_01/274351121" TargetMode="External" /><Relationship Id="rId37" Type="http://schemas.openxmlformats.org/officeDocument/2006/relationships/hyperlink" Target="https://podminky.urs.cz/item/CS_URS_2025_01/274351122" TargetMode="External" /><Relationship Id="rId38" Type="http://schemas.openxmlformats.org/officeDocument/2006/relationships/hyperlink" Target="https://podminky.urs.cz/item/CS_URS_2025_01/274353131" TargetMode="External" /><Relationship Id="rId39" Type="http://schemas.openxmlformats.org/officeDocument/2006/relationships/hyperlink" Target="https://podminky.urs.cz/item/CS_URS_2025_01/274353141" TargetMode="External" /><Relationship Id="rId40" Type="http://schemas.openxmlformats.org/officeDocument/2006/relationships/hyperlink" Target="https://podminky.urs.cz/item/CS_URS_2025_01/274362021" TargetMode="External" /><Relationship Id="rId41" Type="http://schemas.openxmlformats.org/officeDocument/2006/relationships/hyperlink" Target="https://podminky.urs.cz/item/CS_URS_2025_01/279311115" TargetMode="External" /><Relationship Id="rId42" Type="http://schemas.openxmlformats.org/officeDocument/2006/relationships/hyperlink" Target="https://podminky.urs.cz/item/CS_URS_2025_01/311236301" TargetMode="External" /><Relationship Id="rId43" Type="http://schemas.openxmlformats.org/officeDocument/2006/relationships/hyperlink" Target="https://podminky.urs.cz/item/CS_URS_2025_01/311236321" TargetMode="External" /><Relationship Id="rId44" Type="http://schemas.openxmlformats.org/officeDocument/2006/relationships/hyperlink" Target="https://podminky.urs.cz/item/CS_URS_2025_01/311236331" TargetMode="External" /><Relationship Id="rId45" Type="http://schemas.openxmlformats.org/officeDocument/2006/relationships/hyperlink" Target="https://podminky.urs.cz/item/CS_URS_2025_01/311237111" TargetMode="External" /><Relationship Id="rId46" Type="http://schemas.openxmlformats.org/officeDocument/2006/relationships/hyperlink" Target="https://podminky.urs.cz/item/CS_URS_2025_01/311237141" TargetMode="External" /><Relationship Id="rId47" Type="http://schemas.openxmlformats.org/officeDocument/2006/relationships/hyperlink" Target="https://podminky.urs.cz/item/CS_URS_2025_01/311271129" TargetMode="External" /><Relationship Id="rId48" Type="http://schemas.openxmlformats.org/officeDocument/2006/relationships/hyperlink" Target="https://podminky.urs.cz/item/CS_URS_2025_01/317121101" TargetMode="External" /><Relationship Id="rId49" Type="http://schemas.openxmlformats.org/officeDocument/2006/relationships/hyperlink" Target="https://podminky.urs.cz/item/CS_URS_2025_01/317168022" TargetMode="External" /><Relationship Id="rId50" Type="http://schemas.openxmlformats.org/officeDocument/2006/relationships/hyperlink" Target="https://podminky.urs.cz/item/CS_URS_2025_01/317168051" TargetMode="External" /><Relationship Id="rId51" Type="http://schemas.openxmlformats.org/officeDocument/2006/relationships/hyperlink" Target="https://podminky.urs.cz/item/CS_URS_2025_01/317168052" TargetMode="External" /><Relationship Id="rId52" Type="http://schemas.openxmlformats.org/officeDocument/2006/relationships/hyperlink" Target="https://podminky.urs.cz/item/CS_URS_2025_01/317168053" TargetMode="External" /><Relationship Id="rId53" Type="http://schemas.openxmlformats.org/officeDocument/2006/relationships/hyperlink" Target="https://podminky.urs.cz/item/CS_URS_2025_01/317168055" TargetMode="External" /><Relationship Id="rId54" Type="http://schemas.openxmlformats.org/officeDocument/2006/relationships/hyperlink" Target="https://podminky.urs.cz/item/CS_URS_2025_01/317168056" TargetMode="External" /><Relationship Id="rId55" Type="http://schemas.openxmlformats.org/officeDocument/2006/relationships/hyperlink" Target="https://podminky.urs.cz/item/CS_URS_2025_01/317234410" TargetMode="External" /><Relationship Id="rId56" Type="http://schemas.openxmlformats.org/officeDocument/2006/relationships/hyperlink" Target="https://podminky.urs.cz/item/CS_URS_2025_01/317941121" TargetMode="External" /><Relationship Id="rId57" Type="http://schemas.openxmlformats.org/officeDocument/2006/relationships/hyperlink" Target="https://podminky.urs.cz/item/CS_URS_2025_01/317941123" TargetMode="External" /><Relationship Id="rId58" Type="http://schemas.openxmlformats.org/officeDocument/2006/relationships/hyperlink" Target="https://podminky.urs.cz/item/CS_URS_2025_01/317944321" TargetMode="External" /><Relationship Id="rId59" Type="http://schemas.openxmlformats.org/officeDocument/2006/relationships/hyperlink" Target="https://podminky.urs.cz/item/CS_URS_2025_01/317944323" TargetMode="External" /><Relationship Id="rId60" Type="http://schemas.openxmlformats.org/officeDocument/2006/relationships/hyperlink" Target="https://podminky.urs.cz/item/CS_URS_2025_01/317998112" TargetMode="External" /><Relationship Id="rId61" Type="http://schemas.openxmlformats.org/officeDocument/2006/relationships/hyperlink" Target="https://podminky.urs.cz/item/CS_URS_2025_01/317998114" TargetMode="External" /><Relationship Id="rId62" Type="http://schemas.openxmlformats.org/officeDocument/2006/relationships/hyperlink" Target="https://podminky.urs.cz/item/CS_URS_2025_01/340239212" TargetMode="External" /><Relationship Id="rId63" Type="http://schemas.openxmlformats.org/officeDocument/2006/relationships/hyperlink" Target="https://podminky.urs.cz/item/CS_URS_2025_01/342244101" TargetMode="External" /><Relationship Id="rId64" Type="http://schemas.openxmlformats.org/officeDocument/2006/relationships/hyperlink" Target="https://podminky.urs.cz/item/CS_URS_2025_01/342244121" TargetMode="External" /><Relationship Id="rId65" Type="http://schemas.openxmlformats.org/officeDocument/2006/relationships/hyperlink" Target="https://podminky.urs.cz/item/CS_URS_2025_01/342291111" TargetMode="External" /><Relationship Id="rId66" Type="http://schemas.openxmlformats.org/officeDocument/2006/relationships/hyperlink" Target="https://podminky.urs.cz/item/CS_URS_2025_01/342291112" TargetMode="External" /><Relationship Id="rId67" Type="http://schemas.openxmlformats.org/officeDocument/2006/relationships/hyperlink" Target="https://podminky.urs.cz/item/CS_URS_2025_01/342291131" TargetMode="External" /><Relationship Id="rId68" Type="http://schemas.openxmlformats.org/officeDocument/2006/relationships/hyperlink" Target="https://podminky.urs.cz/item/CS_URS_2025_01/346244351" TargetMode="External" /><Relationship Id="rId69" Type="http://schemas.openxmlformats.org/officeDocument/2006/relationships/hyperlink" Target="https://podminky.urs.cz/item/CS_URS_2025_01/346244381" TargetMode="External" /><Relationship Id="rId70" Type="http://schemas.openxmlformats.org/officeDocument/2006/relationships/hyperlink" Target="https://podminky.urs.cz/item/CS_URS_2025_01/346271114" TargetMode="External" /><Relationship Id="rId71" Type="http://schemas.openxmlformats.org/officeDocument/2006/relationships/hyperlink" Target="https://podminky.urs.cz/item/CS_URS_2025_01/346271129" TargetMode="External" /><Relationship Id="rId72" Type="http://schemas.openxmlformats.org/officeDocument/2006/relationships/hyperlink" Target="https://podminky.urs.cz/item/CS_URS_2025_01/349231811" TargetMode="External" /><Relationship Id="rId73" Type="http://schemas.openxmlformats.org/officeDocument/2006/relationships/hyperlink" Target="https://podminky.urs.cz/item/CS_URS_2025_01/411121232" TargetMode="External" /><Relationship Id="rId74" Type="http://schemas.openxmlformats.org/officeDocument/2006/relationships/hyperlink" Target="https://podminky.urs.cz/item/CS_URS_2025_01/411121243" TargetMode="External" /><Relationship Id="rId75" Type="http://schemas.openxmlformats.org/officeDocument/2006/relationships/hyperlink" Target="https://podminky.urs.cz/item/CS_URS_2025_01/411121254" TargetMode="External" /><Relationship Id="rId76" Type="http://schemas.openxmlformats.org/officeDocument/2006/relationships/hyperlink" Target="https://podminky.urs.cz/item/CS_URS_2025_01/411133902" TargetMode="External" /><Relationship Id="rId77" Type="http://schemas.openxmlformats.org/officeDocument/2006/relationships/hyperlink" Target="https://podminky.urs.cz/item/CS_URS_2025_01/411133903" TargetMode="External" /><Relationship Id="rId78" Type="http://schemas.openxmlformats.org/officeDocument/2006/relationships/hyperlink" Target="https://podminky.urs.cz/item/CS_URS_2025_01/411321515" TargetMode="External" /><Relationship Id="rId79" Type="http://schemas.openxmlformats.org/officeDocument/2006/relationships/hyperlink" Target="https://podminky.urs.cz/item/CS_URS_2025_01/411322525" TargetMode="External" /><Relationship Id="rId80" Type="http://schemas.openxmlformats.org/officeDocument/2006/relationships/hyperlink" Target="https://podminky.urs.cz/item/CS_URS_2025_01/411351011" TargetMode="External" /><Relationship Id="rId81" Type="http://schemas.openxmlformats.org/officeDocument/2006/relationships/hyperlink" Target="https://podminky.urs.cz/item/CS_URS_2025_01/411351012" TargetMode="External" /><Relationship Id="rId82" Type="http://schemas.openxmlformats.org/officeDocument/2006/relationships/hyperlink" Target="https://podminky.urs.cz/item/CS_URS_2025_01/411354311" TargetMode="External" /><Relationship Id="rId83" Type="http://schemas.openxmlformats.org/officeDocument/2006/relationships/hyperlink" Target="https://podminky.urs.cz/item/CS_URS_2025_01/411354312" TargetMode="External" /><Relationship Id="rId84" Type="http://schemas.openxmlformats.org/officeDocument/2006/relationships/hyperlink" Target="https://podminky.urs.cz/item/CS_URS_2025_01/411354313" TargetMode="External" /><Relationship Id="rId85" Type="http://schemas.openxmlformats.org/officeDocument/2006/relationships/hyperlink" Target="https://podminky.urs.cz/item/CS_URS_2025_01/411361821" TargetMode="External" /><Relationship Id="rId86" Type="http://schemas.openxmlformats.org/officeDocument/2006/relationships/hyperlink" Target="https://podminky.urs.cz/item/CS_URS_2025_01/411362021" TargetMode="External" /><Relationship Id="rId87" Type="http://schemas.openxmlformats.org/officeDocument/2006/relationships/hyperlink" Target="https://podminky.urs.cz/item/CS_URS_2025_01/413232211" TargetMode="External" /><Relationship Id="rId88" Type="http://schemas.openxmlformats.org/officeDocument/2006/relationships/hyperlink" Target="https://podminky.urs.cz/item/CS_URS_2025_01/413321414" TargetMode="External" /><Relationship Id="rId89" Type="http://schemas.openxmlformats.org/officeDocument/2006/relationships/hyperlink" Target="https://podminky.urs.cz/item/CS_URS_2025_01/413351121" TargetMode="External" /><Relationship Id="rId90" Type="http://schemas.openxmlformats.org/officeDocument/2006/relationships/hyperlink" Target="https://podminky.urs.cz/item/CS_URS_2025_01/413351122" TargetMode="External" /><Relationship Id="rId91" Type="http://schemas.openxmlformats.org/officeDocument/2006/relationships/hyperlink" Target="https://podminky.urs.cz/item/CS_URS_2025_01/413352115" TargetMode="External" /><Relationship Id="rId92" Type="http://schemas.openxmlformats.org/officeDocument/2006/relationships/hyperlink" Target="https://podminky.urs.cz/item/CS_URS_2025_01/413352116" TargetMode="External" /><Relationship Id="rId93" Type="http://schemas.openxmlformats.org/officeDocument/2006/relationships/hyperlink" Target="https://podminky.urs.cz/item/CS_URS_2025_01/413361821" TargetMode="External" /><Relationship Id="rId94" Type="http://schemas.openxmlformats.org/officeDocument/2006/relationships/hyperlink" Target="https://podminky.urs.cz/item/CS_URS_2025_01/413941121" TargetMode="External" /><Relationship Id="rId95" Type="http://schemas.openxmlformats.org/officeDocument/2006/relationships/hyperlink" Target="https://podminky.urs.cz/item/CS_URS_2025_01/413941123" TargetMode="External" /><Relationship Id="rId96" Type="http://schemas.openxmlformats.org/officeDocument/2006/relationships/hyperlink" Target="https://podminky.urs.cz/item/CS_URS_2025_01/417321414" TargetMode="External" /><Relationship Id="rId97" Type="http://schemas.openxmlformats.org/officeDocument/2006/relationships/hyperlink" Target="https://podminky.urs.cz/item/CS_URS_2025_01/417321515" TargetMode="External" /><Relationship Id="rId98" Type="http://schemas.openxmlformats.org/officeDocument/2006/relationships/hyperlink" Target="https://podminky.urs.cz/item/CS_URS_2025_01/417351115" TargetMode="External" /><Relationship Id="rId99" Type="http://schemas.openxmlformats.org/officeDocument/2006/relationships/hyperlink" Target="https://podminky.urs.cz/item/CS_URS_2025_01/417351116" TargetMode="External" /><Relationship Id="rId100" Type="http://schemas.openxmlformats.org/officeDocument/2006/relationships/hyperlink" Target="https://podminky.urs.cz/item/CS_URS_2025_01/417361821" TargetMode="External" /><Relationship Id="rId101" Type="http://schemas.openxmlformats.org/officeDocument/2006/relationships/hyperlink" Target="https://podminky.urs.cz/item/CS_URS_2025_01/430321313" TargetMode="External" /><Relationship Id="rId102" Type="http://schemas.openxmlformats.org/officeDocument/2006/relationships/hyperlink" Target="https://podminky.urs.cz/item/CS_URS_2025_01/430321515" TargetMode="External" /><Relationship Id="rId103" Type="http://schemas.openxmlformats.org/officeDocument/2006/relationships/hyperlink" Target="https://podminky.urs.cz/item/CS_URS_2025_01/430362021" TargetMode="External" /><Relationship Id="rId104" Type="http://schemas.openxmlformats.org/officeDocument/2006/relationships/hyperlink" Target="https://podminky.urs.cz/item/CS_URS_2025_01/431351121" TargetMode="External" /><Relationship Id="rId105" Type="http://schemas.openxmlformats.org/officeDocument/2006/relationships/hyperlink" Target="https://podminky.urs.cz/item/CS_URS_2025_01/431351122" TargetMode="External" /><Relationship Id="rId106" Type="http://schemas.openxmlformats.org/officeDocument/2006/relationships/hyperlink" Target="https://podminky.urs.cz/item/CS_URS_2025_01/434351141" TargetMode="External" /><Relationship Id="rId107" Type="http://schemas.openxmlformats.org/officeDocument/2006/relationships/hyperlink" Target="https://podminky.urs.cz/item/CS_URS_2025_01/434351142" TargetMode="External" /><Relationship Id="rId108" Type="http://schemas.openxmlformats.org/officeDocument/2006/relationships/hyperlink" Target="https://podminky.urs.cz/item/CS_URS_2025_01/611131101" TargetMode="External" /><Relationship Id="rId109" Type="http://schemas.openxmlformats.org/officeDocument/2006/relationships/hyperlink" Target="https://podminky.urs.cz/item/CS_URS_2025_01/611131105" TargetMode="External" /><Relationship Id="rId110" Type="http://schemas.openxmlformats.org/officeDocument/2006/relationships/hyperlink" Target="https://podminky.urs.cz/item/CS_URS_2025_01/611311141" TargetMode="External" /><Relationship Id="rId111" Type="http://schemas.openxmlformats.org/officeDocument/2006/relationships/hyperlink" Target="https://podminky.urs.cz/item/CS_URS_2025_01/611311145" TargetMode="External" /><Relationship Id="rId112" Type="http://schemas.openxmlformats.org/officeDocument/2006/relationships/hyperlink" Target="https://podminky.urs.cz/item/CS_URS_2025_01/611311191" TargetMode="External" /><Relationship Id="rId113" Type="http://schemas.openxmlformats.org/officeDocument/2006/relationships/hyperlink" Target="https://podminky.urs.cz/item/CS_URS_2025_01/611311195" TargetMode="External" /><Relationship Id="rId114" Type="http://schemas.openxmlformats.org/officeDocument/2006/relationships/hyperlink" Target="https://podminky.urs.cz/item/CS_URS_2025_01/612131101" TargetMode="External" /><Relationship Id="rId115" Type="http://schemas.openxmlformats.org/officeDocument/2006/relationships/hyperlink" Target="https://podminky.urs.cz/item/CS_URS_2025_01/612135101" TargetMode="External" /><Relationship Id="rId116" Type="http://schemas.openxmlformats.org/officeDocument/2006/relationships/hyperlink" Target="https://podminky.urs.cz/item/CS_URS_2025_01/612311141" TargetMode="External" /><Relationship Id="rId117" Type="http://schemas.openxmlformats.org/officeDocument/2006/relationships/hyperlink" Target="https://podminky.urs.cz/item/CS_URS_2025_01/612311191" TargetMode="External" /><Relationship Id="rId118" Type="http://schemas.openxmlformats.org/officeDocument/2006/relationships/hyperlink" Target="https://podminky.urs.cz/item/CS_URS_2025_01/612315302" TargetMode="External" /><Relationship Id="rId119" Type="http://schemas.openxmlformats.org/officeDocument/2006/relationships/hyperlink" Target="https://podminky.urs.cz/item/CS_URS_2025_01/612321111" TargetMode="External" /><Relationship Id="rId120" Type="http://schemas.openxmlformats.org/officeDocument/2006/relationships/hyperlink" Target="https://podminky.urs.cz/item/CS_URS_2025_01/612325417" TargetMode="External" /><Relationship Id="rId121" Type="http://schemas.openxmlformats.org/officeDocument/2006/relationships/hyperlink" Target="https://podminky.urs.cz/item/CS_URS_2025_01/612325419" TargetMode="External" /><Relationship Id="rId122" Type="http://schemas.openxmlformats.org/officeDocument/2006/relationships/hyperlink" Target="https://podminky.urs.cz/item/CS_URS_2025_01/613131101" TargetMode="External" /><Relationship Id="rId123" Type="http://schemas.openxmlformats.org/officeDocument/2006/relationships/hyperlink" Target="https://podminky.urs.cz/item/CS_URS_2025_01/613311141" TargetMode="External" /><Relationship Id="rId124" Type="http://schemas.openxmlformats.org/officeDocument/2006/relationships/hyperlink" Target="https://podminky.urs.cz/item/CS_URS_2025_01/615142012" TargetMode="External" /><Relationship Id="rId125" Type="http://schemas.openxmlformats.org/officeDocument/2006/relationships/hyperlink" Target="https://podminky.urs.cz/item/CS_URS_2025_01/617131101" TargetMode="External" /><Relationship Id="rId126" Type="http://schemas.openxmlformats.org/officeDocument/2006/relationships/hyperlink" Target="https://podminky.urs.cz/item/CS_URS_2025_01/617311141" TargetMode="External" /><Relationship Id="rId127" Type="http://schemas.openxmlformats.org/officeDocument/2006/relationships/hyperlink" Target="https://podminky.urs.cz/item/CS_URS_2025_01/617311191" TargetMode="External" /><Relationship Id="rId128" Type="http://schemas.openxmlformats.org/officeDocument/2006/relationships/hyperlink" Target="https://podminky.urs.cz/item/CS_URS_2025_01/621142001" TargetMode="External" /><Relationship Id="rId129" Type="http://schemas.openxmlformats.org/officeDocument/2006/relationships/hyperlink" Target="https://podminky.urs.cz/item/CS_URS_2025_01/621211021" TargetMode="External" /><Relationship Id="rId130" Type="http://schemas.openxmlformats.org/officeDocument/2006/relationships/hyperlink" Target="https://podminky.urs.cz/item/CS_URS_2025_01/622131101" TargetMode="External" /><Relationship Id="rId131" Type="http://schemas.openxmlformats.org/officeDocument/2006/relationships/hyperlink" Target="https://podminky.urs.cz/item/CS_URS_2025_01/622142001" TargetMode="External" /><Relationship Id="rId132" Type="http://schemas.openxmlformats.org/officeDocument/2006/relationships/hyperlink" Target="https://podminky.urs.cz/item/CS_URS_2025_01/622143003" TargetMode="External" /><Relationship Id="rId133" Type="http://schemas.openxmlformats.org/officeDocument/2006/relationships/hyperlink" Target="https://podminky.urs.cz/item/CS_URS_2025_01/622143004" TargetMode="External" /><Relationship Id="rId134" Type="http://schemas.openxmlformats.org/officeDocument/2006/relationships/hyperlink" Target="https://podminky.urs.cz/item/CS_URS_2025_01/622252001" TargetMode="External" /><Relationship Id="rId135" Type="http://schemas.openxmlformats.org/officeDocument/2006/relationships/hyperlink" Target="https://podminky.urs.cz/item/CS_URS_2025_01/622252002" TargetMode="External" /><Relationship Id="rId136" Type="http://schemas.openxmlformats.org/officeDocument/2006/relationships/hyperlink" Target="https://podminky.urs.cz/item/CS_URS_2025_01/622321111" TargetMode="External" /><Relationship Id="rId137" Type="http://schemas.openxmlformats.org/officeDocument/2006/relationships/hyperlink" Target="https://podminky.urs.cz/item/CS_URS_2025_01/622321141" TargetMode="External" /><Relationship Id="rId138" Type="http://schemas.openxmlformats.org/officeDocument/2006/relationships/hyperlink" Target="https://podminky.urs.cz/item/CS_URS_2025_01/622321191" TargetMode="External" /><Relationship Id="rId139" Type="http://schemas.openxmlformats.org/officeDocument/2006/relationships/hyperlink" Target="https://podminky.urs.cz/item/CS_URS_2025_01/622331121" TargetMode="External" /><Relationship Id="rId140" Type="http://schemas.openxmlformats.org/officeDocument/2006/relationships/hyperlink" Target="https://podminky.urs.cz/item/CS_URS_2025_01/622811003" TargetMode="External" /><Relationship Id="rId141" Type="http://schemas.openxmlformats.org/officeDocument/2006/relationships/hyperlink" Target="https://podminky.urs.cz/item/CS_URS_2025_01/629135101" TargetMode="External" /><Relationship Id="rId142" Type="http://schemas.openxmlformats.org/officeDocument/2006/relationships/hyperlink" Target="https://podminky.urs.cz/item/CS_URS_2025_01/629135102" TargetMode="External" /><Relationship Id="rId143" Type="http://schemas.openxmlformats.org/officeDocument/2006/relationships/hyperlink" Target="https://podminky.urs.cz/item/CS_URS_2025_01/629991001" TargetMode="External" /><Relationship Id="rId144" Type="http://schemas.openxmlformats.org/officeDocument/2006/relationships/hyperlink" Target="https://podminky.urs.cz/item/CS_URS_2025_01/629991011" TargetMode="External" /><Relationship Id="rId145" Type="http://schemas.openxmlformats.org/officeDocument/2006/relationships/hyperlink" Target="https://podminky.urs.cz/item/CS_URS_2025_01/631311115" TargetMode="External" /><Relationship Id="rId146" Type="http://schemas.openxmlformats.org/officeDocument/2006/relationships/hyperlink" Target="https://podminky.urs.cz/item/CS_URS_2025_01/631311124" TargetMode="External" /><Relationship Id="rId147" Type="http://schemas.openxmlformats.org/officeDocument/2006/relationships/hyperlink" Target="https://podminky.urs.cz/item/CS_URS_2025_01/631311125" TargetMode="External" /><Relationship Id="rId148" Type="http://schemas.openxmlformats.org/officeDocument/2006/relationships/hyperlink" Target="https://podminky.urs.cz/item/CS_URS_2025_01/631311134" TargetMode="External" /><Relationship Id="rId149" Type="http://schemas.openxmlformats.org/officeDocument/2006/relationships/hyperlink" Target="https://podminky.urs.cz/item/CS_URS_2025_01/631319011" TargetMode="External" /><Relationship Id="rId150" Type="http://schemas.openxmlformats.org/officeDocument/2006/relationships/hyperlink" Target="https://podminky.urs.cz/item/CS_URS_2025_01/631319012" TargetMode="External" /><Relationship Id="rId151" Type="http://schemas.openxmlformats.org/officeDocument/2006/relationships/hyperlink" Target="https://podminky.urs.cz/item/CS_URS_2025_01/631319013" TargetMode="External" /><Relationship Id="rId152" Type="http://schemas.openxmlformats.org/officeDocument/2006/relationships/hyperlink" Target="https://podminky.urs.cz/item/CS_URS_2025_01/631319173" TargetMode="External" /><Relationship Id="rId153" Type="http://schemas.openxmlformats.org/officeDocument/2006/relationships/hyperlink" Target="https://podminky.urs.cz/item/CS_URS_2025_01/631319175" TargetMode="External" /><Relationship Id="rId154" Type="http://schemas.openxmlformats.org/officeDocument/2006/relationships/hyperlink" Target="https://podminky.urs.cz/item/CS_URS_2025_01/631319183" TargetMode="External" /><Relationship Id="rId155" Type="http://schemas.openxmlformats.org/officeDocument/2006/relationships/hyperlink" Target="https://podminky.urs.cz/item/CS_URS_2025_01/631341115" TargetMode="External" /><Relationship Id="rId156" Type="http://schemas.openxmlformats.org/officeDocument/2006/relationships/hyperlink" Target="https://podminky.urs.cz/item/CS_URS_2025_01/631341135" TargetMode="External" /><Relationship Id="rId157" Type="http://schemas.openxmlformats.org/officeDocument/2006/relationships/hyperlink" Target="https://podminky.urs.cz/item/CS_URS_2025_01/631351101" TargetMode="External" /><Relationship Id="rId158" Type="http://schemas.openxmlformats.org/officeDocument/2006/relationships/hyperlink" Target="https://podminky.urs.cz/item/CS_URS_2025_01/631351102" TargetMode="External" /><Relationship Id="rId159" Type="http://schemas.openxmlformats.org/officeDocument/2006/relationships/hyperlink" Target="https://podminky.urs.cz/item/CS_URS_2025_01/631362021" TargetMode="External" /><Relationship Id="rId160" Type="http://schemas.openxmlformats.org/officeDocument/2006/relationships/hyperlink" Target="https://podminky.urs.cz/item/CS_URS_2025_01/632451034" TargetMode="External" /><Relationship Id="rId161" Type="http://schemas.openxmlformats.org/officeDocument/2006/relationships/hyperlink" Target="https://podminky.urs.cz/item/CS_URS_2025_01/632451234" TargetMode="External" /><Relationship Id="rId162" Type="http://schemas.openxmlformats.org/officeDocument/2006/relationships/hyperlink" Target="https://podminky.urs.cz/item/CS_URS_2025_01/633991111" TargetMode="External" /><Relationship Id="rId163" Type="http://schemas.openxmlformats.org/officeDocument/2006/relationships/hyperlink" Target="https://podminky.urs.cz/item/CS_URS_2025_01/635111242" TargetMode="External" /><Relationship Id="rId164" Type="http://schemas.openxmlformats.org/officeDocument/2006/relationships/hyperlink" Target="https://podminky.urs.cz/item/CS_URS_2025_01/877260341" TargetMode="External" /><Relationship Id="rId165" Type="http://schemas.openxmlformats.org/officeDocument/2006/relationships/hyperlink" Target="https://podminky.urs.cz/item/CS_URS_2025_01/941111132" TargetMode="External" /><Relationship Id="rId166" Type="http://schemas.openxmlformats.org/officeDocument/2006/relationships/hyperlink" Target="https://podminky.urs.cz/item/CS_URS_2025_01/941111232" TargetMode="External" /><Relationship Id="rId167" Type="http://schemas.openxmlformats.org/officeDocument/2006/relationships/hyperlink" Target="https://podminky.urs.cz/item/CS_URS_2025_01/941111832" TargetMode="External" /><Relationship Id="rId168" Type="http://schemas.openxmlformats.org/officeDocument/2006/relationships/hyperlink" Target="https://podminky.urs.cz/item/CS_URS_2025_01/944511111" TargetMode="External" /><Relationship Id="rId169" Type="http://schemas.openxmlformats.org/officeDocument/2006/relationships/hyperlink" Target="https://podminky.urs.cz/item/CS_URS_2025_01/944511211" TargetMode="External" /><Relationship Id="rId170" Type="http://schemas.openxmlformats.org/officeDocument/2006/relationships/hyperlink" Target="https://podminky.urs.cz/item/CS_URS_2025_01/944511811" TargetMode="External" /><Relationship Id="rId171" Type="http://schemas.openxmlformats.org/officeDocument/2006/relationships/hyperlink" Target="https://podminky.urs.cz/item/CS_URS_2025_01/949101111" TargetMode="External" /><Relationship Id="rId172" Type="http://schemas.openxmlformats.org/officeDocument/2006/relationships/hyperlink" Target="https://podminky.urs.cz/item/CS_URS_2025_01/949101112" TargetMode="External" /><Relationship Id="rId173" Type="http://schemas.openxmlformats.org/officeDocument/2006/relationships/hyperlink" Target="https://podminky.urs.cz/item/CS_URS_2025_01/949211131" TargetMode="External" /><Relationship Id="rId174" Type="http://schemas.openxmlformats.org/officeDocument/2006/relationships/hyperlink" Target="https://podminky.urs.cz/item/CS_URS_2025_01/949211231" TargetMode="External" /><Relationship Id="rId175" Type="http://schemas.openxmlformats.org/officeDocument/2006/relationships/hyperlink" Target="https://podminky.urs.cz/item/CS_URS_2025_01/949211831" TargetMode="External" /><Relationship Id="rId176" Type="http://schemas.openxmlformats.org/officeDocument/2006/relationships/hyperlink" Target="https://podminky.urs.cz/item/CS_URS_2025_01/949311112" TargetMode="External" /><Relationship Id="rId177" Type="http://schemas.openxmlformats.org/officeDocument/2006/relationships/hyperlink" Target="https://podminky.urs.cz/item/CS_URS_2025_01/949311212" TargetMode="External" /><Relationship Id="rId178" Type="http://schemas.openxmlformats.org/officeDocument/2006/relationships/hyperlink" Target="https://podminky.urs.cz/item/CS_URS_2025_01/949311812" TargetMode="External" /><Relationship Id="rId179" Type="http://schemas.openxmlformats.org/officeDocument/2006/relationships/hyperlink" Target="https://podminky.urs.cz/item/CS_URS_2025_01/962032231" TargetMode="External" /><Relationship Id="rId180" Type="http://schemas.openxmlformats.org/officeDocument/2006/relationships/hyperlink" Target="https://podminky.urs.cz/item/CS_URS_2025_01/962081141" TargetMode="External" /><Relationship Id="rId181" Type="http://schemas.openxmlformats.org/officeDocument/2006/relationships/hyperlink" Target="https://podminky.urs.cz/item/CS_URS_2025_01/963051113" TargetMode="External" /><Relationship Id="rId182" Type="http://schemas.openxmlformats.org/officeDocument/2006/relationships/hyperlink" Target="https://podminky.urs.cz/item/CS_URS_2025_01/965042241" TargetMode="External" /><Relationship Id="rId183" Type="http://schemas.openxmlformats.org/officeDocument/2006/relationships/hyperlink" Target="https://podminky.urs.cz/item/CS_URS_2025_01/965049112" TargetMode="External" /><Relationship Id="rId184" Type="http://schemas.openxmlformats.org/officeDocument/2006/relationships/hyperlink" Target="https://podminky.urs.cz/item/CS_URS_2025_01/965081223" TargetMode="External" /><Relationship Id="rId185" Type="http://schemas.openxmlformats.org/officeDocument/2006/relationships/hyperlink" Target="https://podminky.urs.cz/item/CS_URS_2025_01/965081333" TargetMode="External" /><Relationship Id="rId186" Type="http://schemas.openxmlformats.org/officeDocument/2006/relationships/hyperlink" Target="https://podminky.urs.cz/item/CS_URS_2025_01/965082941" TargetMode="External" /><Relationship Id="rId187" Type="http://schemas.openxmlformats.org/officeDocument/2006/relationships/hyperlink" Target="https://podminky.urs.cz/item/CS_URS_2025_01/966031314" TargetMode="External" /><Relationship Id="rId188" Type="http://schemas.openxmlformats.org/officeDocument/2006/relationships/hyperlink" Target="https://podminky.urs.cz/item/CS_URS_2025_01/967031132" TargetMode="External" /><Relationship Id="rId189" Type="http://schemas.openxmlformats.org/officeDocument/2006/relationships/hyperlink" Target="https://podminky.urs.cz/item/CS_URS_2025_01/968072244" TargetMode="External" /><Relationship Id="rId190" Type="http://schemas.openxmlformats.org/officeDocument/2006/relationships/hyperlink" Target="https://podminky.urs.cz/item/CS_URS_2025_01/968072455" TargetMode="External" /><Relationship Id="rId191" Type="http://schemas.openxmlformats.org/officeDocument/2006/relationships/hyperlink" Target="https://podminky.urs.cz/item/CS_URS_2025_01/971033261" TargetMode="External" /><Relationship Id="rId192" Type="http://schemas.openxmlformats.org/officeDocument/2006/relationships/hyperlink" Target="https://podminky.urs.cz/item/CS_URS_2025_01/971033361" TargetMode="External" /><Relationship Id="rId193" Type="http://schemas.openxmlformats.org/officeDocument/2006/relationships/hyperlink" Target="https://podminky.urs.cz/item/CS_URS_2025_01/971033561" TargetMode="External" /><Relationship Id="rId194" Type="http://schemas.openxmlformats.org/officeDocument/2006/relationships/hyperlink" Target="https://podminky.urs.cz/item/CS_URS_2025_01/971033651" TargetMode="External" /><Relationship Id="rId195" Type="http://schemas.openxmlformats.org/officeDocument/2006/relationships/hyperlink" Target="https://podminky.urs.cz/item/CS_URS_2025_01/971033681" TargetMode="External" /><Relationship Id="rId196" Type="http://schemas.openxmlformats.org/officeDocument/2006/relationships/hyperlink" Target="https://podminky.urs.cz/item/CS_URS_2025_01/971042361" TargetMode="External" /><Relationship Id="rId197" Type="http://schemas.openxmlformats.org/officeDocument/2006/relationships/hyperlink" Target="https://podminky.urs.cz/item/CS_URS_2025_01/972054141" TargetMode="External" /><Relationship Id="rId198" Type="http://schemas.openxmlformats.org/officeDocument/2006/relationships/hyperlink" Target="https://podminky.urs.cz/item/CS_URS_2025_01/973028121" TargetMode="External" /><Relationship Id="rId199" Type="http://schemas.openxmlformats.org/officeDocument/2006/relationships/hyperlink" Target="https://podminky.urs.cz/item/CS_URS_2025_01/973028131" TargetMode="External" /><Relationship Id="rId200" Type="http://schemas.openxmlformats.org/officeDocument/2006/relationships/hyperlink" Target="https://podminky.urs.cz/item/CS_URS_2025_01/973028151" TargetMode="External" /><Relationship Id="rId201" Type="http://schemas.openxmlformats.org/officeDocument/2006/relationships/hyperlink" Target="https://podminky.urs.cz/item/CS_URS_2025_01/973028161" TargetMode="External" /><Relationship Id="rId202" Type="http://schemas.openxmlformats.org/officeDocument/2006/relationships/hyperlink" Target="https://podminky.urs.cz/item/CS_URS_2025_01/973031151" TargetMode="External" /><Relationship Id="rId203" Type="http://schemas.openxmlformats.org/officeDocument/2006/relationships/hyperlink" Target="https://podminky.urs.cz/item/CS_URS_2025_01/973031334" TargetMode="External" /><Relationship Id="rId204" Type="http://schemas.openxmlformats.org/officeDocument/2006/relationships/hyperlink" Target="https://podminky.urs.cz/item/CS_URS_2025_01/974031153" TargetMode="External" /><Relationship Id="rId205" Type="http://schemas.openxmlformats.org/officeDocument/2006/relationships/hyperlink" Target="https://podminky.urs.cz/item/CS_URS_2025_01/974031155" TargetMode="External" /><Relationship Id="rId206" Type="http://schemas.openxmlformats.org/officeDocument/2006/relationships/hyperlink" Target="https://podminky.urs.cz/item/CS_URS_2025_01/974031164" TargetMode="External" /><Relationship Id="rId207" Type="http://schemas.openxmlformats.org/officeDocument/2006/relationships/hyperlink" Target="https://podminky.urs.cz/item/CS_URS_2025_01/974031664" TargetMode="External" /><Relationship Id="rId208" Type="http://schemas.openxmlformats.org/officeDocument/2006/relationships/hyperlink" Target="https://podminky.urs.cz/item/CS_URS_2025_01/974031666" TargetMode="External" /><Relationship Id="rId209" Type="http://schemas.openxmlformats.org/officeDocument/2006/relationships/hyperlink" Target="https://podminky.urs.cz/item/CS_URS_2025_01/975011331" TargetMode="External" /><Relationship Id="rId210" Type="http://schemas.openxmlformats.org/officeDocument/2006/relationships/hyperlink" Target="https://podminky.urs.cz/item/CS_URS_2025_01/978011191" TargetMode="External" /><Relationship Id="rId211" Type="http://schemas.openxmlformats.org/officeDocument/2006/relationships/hyperlink" Target="https://podminky.urs.cz/item/CS_URS_2025_01/978013141" TargetMode="External" /><Relationship Id="rId212" Type="http://schemas.openxmlformats.org/officeDocument/2006/relationships/hyperlink" Target="https://podminky.urs.cz/item/CS_URS_2025_01/978013161" TargetMode="External" /><Relationship Id="rId213" Type="http://schemas.openxmlformats.org/officeDocument/2006/relationships/hyperlink" Target="https://podminky.urs.cz/item/CS_URS_2025_01/978013191" TargetMode="External" /><Relationship Id="rId214" Type="http://schemas.openxmlformats.org/officeDocument/2006/relationships/hyperlink" Target="https://podminky.urs.cz/item/CS_URS_2025_01/978015391" TargetMode="External" /><Relationship Id="rId215" Type="http://schemas.openxmlformats.org/officeDocument/2006/relationships/hyperlink" Target="https://podminky.urs.cz/item/CS_URS_2025_01/952901111" TargetMode="External" /><Relationship Id="rId216" Type="http://schemas.openxmlformats.org/officeDocument/2006/relationships/hyperlink" Target="https://podminky.urs.cz/item/CS_URS_2025_01/985331212" TargetMode="External" /><Relationship Id="rId217" Type="http://schemas.openxmlformats.org/officeDocument/2006/relationships/hyperlink" Target="https://podminky.urs.cz/item/CS_URS_2025_01/985331215" TargetMode="External" /><Relationship Id="rId218" Type="http://schemas.openxmlformats.org/officeDocument/2006/relationships/hyperlink" Target="https://podminky.urs.cz/item/CS_URS_2025_01/985331912" TargetMode="External" /><Relationship Id="rId219" Type="http://schemas.openxmlformats.org/officeDocument/2006/relationships/hyperlink" Target="https://podminky.urs.cz/item/CS_URS_2025_01/997013011" TargetMode="External" /><Relationship Id="rId220" Type="http://schemas.openxmlformats.org/officeDocument/2006/relationships/hyperlink" Target="https://podminky.urs.cz/item/CS_URS_2025_01/997013156" TargetMode="External" /><Relationship Id="rId221" Type="http://schemas.openxmlformats.org/officeDocument/2006/relationships/hyperlink" Target="https://podminky.urs.cz/item/CS_URS_2025_01/997013311" TargetMode="External" /><Relationship Id="rId222" Type="http://schemas.openxmlformats.org/officeDocument/2006/relationships/hyperlink" Target="https://podminky.urs.cz/item/CS_URS_2025_01/997013321" TargetMode="External" /><Relationship Id="rId223" Type="http://schemas.openxmlformats.org/officeDocument/2006/relationships/hyperlink" Target="https://podminky.urs.cz/item/CS_URS_2025_01/997013501" TargetMode="External" /><Relationship Id="rId224" Type="http://schemas.openxmlformats.org/officeDocument/2006/relationships/hyperlink" Target="https://podminky.urs.cz/item/CS_URS_2025_01/997013509" TargetMode="External" /><Relationship Id="rId225" Type="http://schemas.openxmlformats.org/officeDocument/2006/relationships/hyperlink" Target="https://podminky.urs.cz/item/CS_URS_2025_01/997013631" TargetMode="External" /><Relationship Id="rId226" Type="http://schemas.openxmlformats.org/officeDocument/2006/relationships/hyperlink" Target="https://podminky.urs.cz/item/CS_URS_2025_01/998012110" TargetMode="External" /><Relationship Id="rId227" Type="http://schemas.openxmlformats.org/officeDocument/2006/relationships/hyperlink" Target="https://podminky.urs.cz/item/CS_URS_2025_01/711111001" TargetMode="External" /><Relationship Id="rId228" Type="http://schemas.openxmlformats.org/officeDocument/2006/relationships/hyperlink" Target="https://podminky.urs.cz/item/CS_URS_2025_01/711112001" TargetMode="External" /><Relationship Id="rId229" Type="http://schemas.openxmlformats.org/officeDocument/2006/relationships/hyperlink" Target="https://podminky.urs.cz/item/CS_URS_2025_01/711161222" TargetMode="External" /><Relationship Id="rId230" Type="http://schemas.openxmlformats.org/officeDocument/2006/relationships/hyperlink" Target="https://podminky.urs.cz/item/CS_URS_2025_01/711161384" TargetMode="External" /><Relationship Id="rId231" Type="http://schemas.openxmlformats.org/officeDocument/2006/relationships/hyperlink" Target="https://podminky.urs.cz/item/CS_URS_2025_01/711191001" TargetMode="External" /><Relationship Id="rId232" Type="http://schemas.openxmlformats.org/officeDocument/2006/relationships/hyperlink" Target="https://podminky.urs.cz/item/CS_URS_2025_01/711191011" TargetMode="External" /><Relationship Id="rId233" Type="http://schemas.openxmlformats.org/officeDocument/2006/relationships/hyperlink" Target="https://podminky.urs.cz/item/CS_URS_2025_01/711441559" TargetMode="External" /><Relationship Id="rId234" Type="http://schemas.openxmlformats.org/officeDocument/2006/relationships/hyperlink" Target="https://podminky.urs.cz/item/CS_URS_2025_01/711442559" TargetMode="External" /><Relationship Id="rId235" Type="http://schemas.openxmlformats.org/officeDocument/2006/relationships/hyperlink" Target="https://podminky.urs.cz/item/CS_URS_2025_01/711491172" TargetMode="External" /><Relationship Id="rId236" Type="http://schemas.openxmlformats.org/officeDocument/2006/relationships/hyperlink" Target="https://podminky.urs.cz/item/CS_URS_2025_01/711491571" TargetMode="External" /><Relationship Id="rId237" Type="http://schemas.openxmlformats.org/officeDocument/2006/relationships/hyperlink" Target="https://podminky.urs.cz/item/CS_URS_2025_01/998711113" TargetMode="External" /><Relationship Id="rId238" Type="http://schemas.openxmlformats.org/officeDocument/2006/relationships/hyperlink" Target="https://podminky.urs.cz/item/CS_URS_2025_01/712300845" TargetMode="External" /><Relationship Id="rId239" Type="http://schemas.openxmlformats.org/officeDocument/2006/relationships/hyperlink" Target="https://podminky.urs.cz/item/CS_URS_2025_01/712311101" TargetMode="External" /><Relationship Id="rId240" Type="http://schemas.openxmlformats.org/officeDocument/2006/relationships/hyperlink" Target="https://podminky.urs.cz/item/CS_URS_2025_01/712311115" TargetMode="External" /><Relationship Id="rId241" Type="http://schemas.openxmlformats.org/officeDocument/2006/relationships/hyperlink" Target="https://podminky.urs.cz/item/CS_URS_2025_01/712340831" TargetMode="External" /><Relationship Id="rId242" Type="http://schemas.openxmlformats.org/officeDocument/2006/relationships/hyperlink" Target="https://podminky.urs.cz/item/CS_URS_2025_01/712340833" TargetMode="External" /><Relationship Id="rId243" Type="http://schemas.openxmlformats.org/officeDocument/2006/relationships/hyperlink" Target="https://podminky.urs.cz/item/CS_URS_2025_01/712341559" TargetMode="External" /><Relationship Id="rId244" Type="http://schemas.openxmlformats.org/officeDocument/2006/relationships/hyperlink" Target="https://podminky.urs.cz/item/CS_URS_2025_01/712361703" TargetMode="External" /><Relationship Id="rId245" Type="http://schemas.openxmlformats.org/officeDocument/2006/relationships/hyperlink" Target="https://podminky.urs.cz/item/CS_URS_2025_01/712363004" TargetMode="External" /><Relationship Id="rId246" Type="http://schemas.openxmlformats.org/officeDocument/2006/relationships/hyperlink" Target="https://podminky.urs.cz/item/CS_URS_2025_01/712363352" TargetMode="External" /><Relationship Id="rId247" Type="http://schemas.openxmlformats.org/officeDocument/2006/relationships/hyperlink" Target="https://podminky.urs.cz/item/CS_URS_2025_01/712363354" TargetMode="External" /><Relationship Id="rId248" Type="http://schemas.openxmlformats.org/officeDocument/2006/relationships/hyperlink" Target="https://podminky.urs.cz/item/CS_URS_2025_01/712392172" TargetMode="External" /><Relationship Id="rId249" Type="http://schemas.openxmlformats.org/officeDocument/2006/relationships/hyperlink" Target="https://podminky.urs.cz/item/CS_URS_2025_01/998712113" TargetMode="External" /><Relationship Id="rId250" Type="http://schemas.openxmlformats.org/officeDocument/2006/relationships/hyperlink" Target="https://podminky.urs.cz/item/CS_URS_2025_01/713111111" TargetMode="External" /><Relationship Id="rId251" Type="http://schemas.openxmlformats.org/officeDocument/2006/relationships/hyperlink" Target="https://podminky.urs.cz/item/CS_URS_2025_01/713111128" TargetMode="External" /><Relationship Id="rId252" Type="http://schemas.openxmlformats.org/officeDocument/2006/relationships/hyperlink" Target="https://podminky.urs.cz/item/CS_URS_2025_01/713121111" TargetMode="External" /><Relationship Id="rId253" Type="http://schemas.openxmlformats.org/officeDocument/2006/relationships/hyperlink" Target="https://podminky.urs.cz/item/CS_URS_2025_01/713121121" TargetMode="External" /><Relationship Id="rId254" Type="http://schemas.openxmlformats.org/officeDocument/2006/relationships/hyperlink" Target="https://podminky.urs.cz/item/CS_URS_2025_01/713121211" TargetMode="External" /><Relationship Id="rId255" Type="http://schemas.openxmlformats.org/officeDocument/2006/relationships/hyperlink" Target="https://podminky.urs.cz/item/CS_URS_2025_01/713131121" TargetMode="External" /><Relationship Id="rId256" Type="http://schemas.openxmlformats.org/officeDocument/2006/relationships/hyperlink" Target="https://podminky.urs.cz/item/CS_URS_2025_01/713131141" TargetMode="External" /><Relationship Id="rId257" Type="http://schemas.openxmlformats.org/officeDocument/2006/relationships/hyperlink" Target="https://podminky.urs.cz/item/CS_URS_2025_01/713131241" TargetMode="External" /><Relationship Id="rId258" Type="http://schemas.openxmlformats.org/officeDocument/2006/relationships/hyperlink" Target="https://podminky.urs.cz/item/CS_URS_2025_01/713131245" TargetMode="External" /><Relationship Id="rId259" Type="http://schemas.openxmlformats.org/officeDocument/2006/relationships/hyperlink" Target="https://podminky.urs.cz/item/CS_URS_2025_01/713132333" TargetMode="External" /><Relationship Id="rId260" Type="http://schemas.openxmlformats.org/officeDocument/2006/relationships/hyperlink" Target="https://podminky.urs.cz/item/CS_URS_2025_01/713140815" TargetMode="External" /><Relationship Id="rId261" Type="http://schemas.openxmlformats.org/officeDocument/2006/relationships/hyperlink" Target="https://podminky.urs.cz/item/CS_URS_2025_01/713141131" TargetMode="External" /><Relationship Id="rId262" Type="http://schemas.openxmlformats.org/officeDocument/2006/relationships/hyperlink" Target="https://podminky.urs.cz/item/CS_URS_2025_01/713141132" TargetMode="External" /><Relationship Id="rId263" Type="http://schemas.openxmlformats.org/officeDocument/2006/relationships/hyperlink" Target="https://podminky.urs.cz/item/CS_URS_2025_01/713141311" TargetMode="External" /><Relationship Id="rId264" Type="http://schemas.openxmlformats.org/officeDocument/2006/relationships/hyperlink" Target="https://podminky.urs.cz/item/CS_URS_2025_01/713191321" TargetMode="External" /><Relationship Id="rId265" Type="http://schemas.openxmlformats.org/officeDocument/2006/relationships/hyperlink" Target="https://podminky.urs.cz/item/CS_URS_2025_01/998713113" TargetMode="External" /><Relationship Id="rId266" Type="http://schemas.openxmlformats.org/officeDocument/2006/relationships/hyperlink" Target="https://podminky.urs.cz/item/CS_URS_2025_01/714121012" TargetMode="External" /><Relationship Id="rId267" Type="http://schemas.openxmlformats.org/officeDocument/2006/relationships/hyperlink" Target="https://podminky.urs.cz/item/CS_URS_2025_01/998714113" TargetMode="External" /><Relationship Id="rId268" Type="http://schemas.openxmlformats.org/officeDocument/2006/relationships/hyperlink" Target="https://podminky.urs.cz/item/CS_URS_2025_01/721233126" TargetMode="External" /><Relationship Id="rId269" Type="http://schemas.openxmlformats.org/officeDocument/2006/relationships/hyperlink" Target="https://podminky.urs.cz/item/CS_URS_2025_01/998721113" TargetMode="External" /><Relationship Id="rId270" Type="http://schemas.openxmlformats.org/officeDocument/2006/relationships/hyperlink" Target="https://podminky.urs.cz/item/CS_URS_2025_01/761661041" TargetMode="External" /><Relationship Id="rId271" Type="http://schemas.openxmlformats.org/officeDocument/2006/relationships/hyperlink" Target="https://podminky.urs.cz/item/CS_URS_2025_01/761661051" TargetMode="External" /><Relationship Id="rId272" Type="http://schemas.openxmlformats.org/officeDocument/2006/relationships/hyperlink" Target="https://podminky.urs.cz/item/CS_URS_2025_01/998761113" TargetMode="External" /><Relationship Id="rId273" Type="http://schemas.openxmlformats.org/officeDocument/2006/relationships/hyperlink" Target="https://podminky.urs.cz/item/CS_URS_2025_01/762083122" TargetMode="External" /><Relationship Id="rId274" Type="http://schemas.openxmlformats.org/officeDocument/2006/relationships/hyperlink" Target="https://podminky.urs.cz/item/CS_URS_2025_01/762331931" TargetMode="External" /><Relationship Id="rId275" Type="http://schemas.openxmlformats.org/officeDocument/2006/relationships/hyperlink" Target="https://podminky.urs.cz/item/CS_URS_2025_01/762332933" TargetMode="External" /><Relationship Id="rId276" Type="http://schemas.openxmlformats.org/officeDocument/2006/relationships/hyperlink" Target="https://podminky.urs.cz/item/CS_URS_2025_01/762341210" TargetMode="External" /><Relationship Id="rId277" Type="http://schemas.openxmlformats.org/officeDocument/2006/relationships/hyperlink" Target="https://podminky.urs.cz/item/CS_URS_2025_01/762341811" TargetMode="External" /><Relationship Id="rId278" Type="http://schemas.openxmlformats.org/officeDocument/2006/relationships/hyperlink" Target="https://podminky.urs.cz/item/CS_URS_2025_01/762395000" TargetMode="External" /><Relationship Id="rId279" Type="http://schemas.openxmlformats.org/officeDocument/2006/relationships/hyperlink" Target="https://podminky.urs.cz/item/CS_URS_2025_01/762430016" TargetMode="External" /><Relationship Id="rId280" Type="http://schemas.openxmlformats.org/officeDocument/2006/relationships/hyperlink" Target="https://podminky.urs.cz/item/CS_URS_2025_01/762431033" TargetMode="External" /><Relationship Id="rId281" Type="http://schemas.openxmlformats.org/officeDocument/2006/relationships/hyperlink" Target="https://podminky.urs.cz/item/CS_URS_2025_01/998762113" TargetMode="External" /><Relationship Id="rId282" Type="http://schemas.openxmlformats.org/officeDocument/2006/relationships/hyperlink" Target="https://podminky.urs.cz/item/CS_URS_2025_01/763131451" TargetMode="External" /><Relationship Id="rId283" Type="http://schemas.openxmlformats.org/officeDocument/2006/relationships/hyperlink" Target="https://podminky.urs.cz/item/CS_URS_2025_01/763131714" TargetMode="External" /><Relationship Id="rId284" Type="http://schemas.openxmlformats.org/officeDocument/2006/relationships/hyperlink" Target="https://podminky.urs.cz/item/CS_URS_2025_01/763131761" TargetMode="External" /><Relationship Id="rId285" Type="http://schemas.openxmlformats.org/officeDocument/2006/relationships/hyperlink" Target="https://podminky.urs.cz/item/CS_URS_2025_01/763131771" TargetMode="External" /><Relationship Id="rId286" Type="http://schemas.openxmlformats.org/officeDocument/2006/relationships/hyperlink" Target="https://podminky.urs.cz/item/CS_URS_2025_01/763131772" TargetMode="External" /><Relationship Id="rId287" Type="http://schemas.openxmlformats.org/officeDocument/2006/relationships/hyperlink" Target="https://podminky.urs.cz/item/CS_URS_2025_01/763131911" TargetMode="External" /><Relationship Id="rId288" Type="http://schemas.openxmlformats.org/officeDocument/2006/relationships/hyperlink" Target="https://podminky.urs.cz/item/CS_URS_2025_01/763131914" TargetMode="External" /><Relationship Id="rId289" Type="http://schemas.openxmlformats.org/officeDocument/2006/relationships/hyperlink" Target="https://podminky.urs.cz/item/CS_URS_2025_01/763172353" TargetMode="External" /><Relationship Id="rId290" Type="http://schemas.openxmlformats.org/officeDocument/2006/relationships/hyperlink" Target="https://podminky.urs.cz/item/CS_URS_2025_01/763411116" TargetMode="External" /><Relationship Id="rId291" Type="http://schemas.openxmlformats.org/officeDocument/2006/relationships/hyperlink" Target="https://podminky.urs.cz/item/CS_URS_2025_01/763411126" TargetMode="External" /><Relationship Id="rId292" Type="http://schemas.openxmlformats.org/officeDocument/2006/relationships/hyperlink" Target="https://podminky.urs.cz/item/CS_URS_2025_01/763431012" TargetMode="External" /><Relationship Id="rId293" Type="http://schemas.openxmlformats.org/officeDocument/2006/relationships/hyperlink" Target="https://podminky.urs.cz/item/CS_URS_2025_01/763431201" TargetMode="External" /><Relationship Id="rId294" Type="http://schemas.openxmlformats.org/officeDocument/2006/relationships/hyperlink" Target="https://podminky.urs.cz/item/CS_URS_2025_01/998763323" TargetMode="External" /><Relationship Id="rId295" Type="http://schemas.openxmlformats.org/officeDocument/2006/relationships/hyperlink" Target="https://podminky.urs.cz/item/CS_URS_2025_01/764002812" TargetMode="External" /><Relationship Id="rId296" Type="http://schemas.openxmlformats.org/officeDocument/2006/relationships/hyperlink" Target="https://podminky.urs.cz/item/CS_URS_2025_01/764002841" TargetMode="External" /><Relationship Id="rId297" Type="http://schemas.openxmlformats.org/officeDocument/2006/relationships/hyperlink" Target="https://podminky.urs.cz/item/CS_URS_2025_01/764002861" TargetMode="External" /><Relationship Id="rId298" Type="http://schemas.openxmlformats.org/officeDocument/2006/relationships/hyperlink" Target="https://podminky.urs.cz/item/CS_URS_2025_01/764004801" TargetMode="External" /><Relationship Id="rId299" Type="http://schemas.openxmlformats.org/officeDocument/2006/relationships/hyperlink" Target="https://podminky.urs.cz/item/CS_URS_2025_01/764004861" TargetMode="External" /><Relationship Id="rId300" Type="http://schemas.openxmlformats.org/officeDocument/2006/relationships/hyperlink" Target="https://podminky.urs.cz/item/CS_URS_2025_01/764121401" TargetMode="External" /><Relationship Id="rId301" Type="http://schemas.openxmlformats.org/officeDocument/2006/relationships/hyperlink" Target="https://podminky.urs.cz/item/CS_URS_2025_01/764224407" TargetMode="External" /><Relationship Id="rId302" Type="http://schemas.openxmlformats.org/officeDocument/2006/relationships/hyperlink" Target="https://podminky.urs.cz/item/CS_URS_2025_01/764225446" TargetMode="External" /><Relationship Id="rId303" Type="http://schemas.openxmlformats.org/officeDocument/2006/relationships/hyperlink" Target="https://podminky.urs.cz/item/CS_URS_2025_01/764226404" TargetMode="External" /><Relationship Id="rId304" Type="http://schemas.openxmlformats.org/officeDocument/2006/relationships/hyperlink" Target="https://podminky.urs.cz/item/CS_URS_2025_01/764226465" TargetMode="External" /><Relationship Id="rId305" Type="http://schemas.openxmlformats.org/officeDocument/2006/relationships/hyperlink" Target="https://podminky.urs.cz/item/CS_URS_2025_01/764228426" TargetMode="External" /><Relationship Id="rId306" Type="http://schemas.openxmlformats.org/officeDocument/2006/relationships/hyperlink" Target="https://podminky.urs.cz/item/CS_URS_2025_01/764228447" TargetMode="External" /><Relationship Id="rId307" Type="http://schemas.openxmlformats.org/officeDocument/2006/relationships/hyperlink" Target="https://podminky.urs.cz/item/CS_URS_2025_01/764521465" TargetMode="External" /><Relationship Id="rId308" Type="http://schemas.openxmlformats.org/officeDocument/2006/relationships/hyperlink" Target="https://podminky.urs.cz/item/CS_URS_2025_01/998764113" TargetMode="External" /><Relationship Id="rId309" Type="http://schemas.openxmlformats.org/officeDocument/2006/relationships/hyperlink" Target="https://podminky.urs.cz/item/CS_URS_2025_01/765131801" TargetMode="External" /><Relationship Id="rId310" Type="http://schemas.openxmlformats.org/officeDocument/2006/relationships/hyperlink" Target="https://podminky.urs.cz/item/CS_URS_2025_01/765191023" TargetMode="External" /><Relationship Id="rId311" Type="http://schemas.openxmlformats.org/officeDocument/2006/relationships/hyperlink" Target="https://podminky.urs.cz/item/CS_URS_2025_01/765133043" TargetMode="External" /><Relationship Id="rId312" Type="http://schemas.openxmlformats.org/officeDocument/2006/relationships/hyperlink" Target="https://podminky.urs.cz/item/CS_URS_2025_01/765133093" TargetMode="External" /><Relationship Id="rId313" Type="http://schemas.openxmlformats.org/officeDocument/2006/relationships/hyperlink" Target="https://podminky.urs.cz/item/CS_URS_2025_01/998765113" TargetMode="External" /><Relationship Id="rId314" Type="http://schemas.openxmlformats.org/officeDocument/2006/relationships/hyperlink" Target="https://podminky.urs.cz/item/CS_URS_2025_01/766660171" TargetMode="External" /><Relationship Id="rId315" Type="http://schemas.openxmlformats.org/officeDocument/2006/relationships/hyperlink" Target="https://podminky.urs.cz/item/CS_URS_2025_01/766660172" TargetMode="External" /><Relationship Id="rId316" Type="http://schemas.openxmlformats.org/officeDocument/2006/relationships/hyperlink" Target="https://podminky.urs.cz/item/CS_URS_2025_01/766660181" TargetMode="External" /><Relationship Id="rId317" Type="http://schemas.openxmlformats.org/officeDocument/2006/relationships/hyperlink" Target="https://podminky.urs.cz/item/CS_URS_2025_01/766660182" TargetMode="External" /><Relationship Id="rId318" Type="http://schemas.openxmlformats.org/officeDocument/2006/relationships/hyperlink" Target="https://podminky.urs.cz/item/CS_URS_2025_01/766660183" TargetMode="External" /><Relationship Id="rId319" Type="http://schemas.openxmlformats.org/officeDocument/2006/relationships/hyperlink" Target="https://podminky.urs.cz/item/CS_URS_2025_01/766660716" TargetMode="External" /><Relationship Id="rId320" Type="http://schemas.openxmlformats.org/officeDocument/2006/relationships/hyperlink" Target="https://podminky.urs.cz/item/CS_URS_2025_01/766660729" TargetMode="External" /><Relationship Id="rId321" Type="http://schemas.openxmlformats.org/officeDocument/2006/relationships/hyperlink" Target="https://podminky.urs.cz/item/CS_URS_2025_01/766660733" TargetMode="External" /><Relationship Id="rId322" Type="http://schemas.openxmlformats.org/officeDocument/2006/relationships/hyperlink" Target="https://podminky.urs.cz/item/CS_URS_2025_01/766660751" TargetMode="External" /><Relationship Id="rId323" Type="http://schemas.openxmlformats.org/officeDocument/2006/relationships/hyperlink" Target="https://podminky.urs.cz/item/CS_URS_2025_01/766660761" TargetMode="External" /><Relationship Id="rId324" Type="http://schemas.openxmlformats.org/officeDocument/2006/relationships/hyperlink" Target="https://podminky.urs.cz/item/CS_URS_2025_01/766682111" TargetMode="External" /><Relationship Id="rId325" Type="http://schemas.openxmlformats.org/officeDocument/2006/relationships/hyperlink" Target="https://podminky.urs.cz/item/CS_URS_2025_01/766682112" TargetMode="External" /><Relationship Id="rId326" Type="http://schemas.openxmlformats.org/officeDocument/2006/relationships/hyperlink" Target="https://podminky.urs.cz/item/CS_URS_2025_01/766682211" TargetMode="External" /><Relationship Id="rId327" Type="http://schemas.openxmlformats.org/officeDocument/2006/relationships/hyperlink" Target="https://podminky.urs.cz/item/CS_URS_2025_01/766682221" TargetMode="External" /><Relationship Id="rId328" Type="http://schemas.openxmlformats.org/officeDocument/2006/relationships/hyperlink" Target="https://podminky.urs.cz/item/CS_URS_2025_01/766691914" TargetMode="External" /><Relationship Id="rId329" Type="http://schemas.openxmlformats.org/officeDocument/2006/relationships/hyperlink" Target="https://podminky.urs.cz/item/CS_URS_2025_01/766694116" TargetMode="External" /><Relationship Id="rId330" Type="http://schemas.openxmlformats.org/officeDocument/2006/relationships/hyperlink" Target="https://podminky.urs.cz/item/CS_URS_2025_01/766695213" TargetMode="External" /><Relationship Id="rId331" Type="http://schemas.openxmlformats.org/officeDocument/2006/relationships/hyperlink" Target="https://podminky.urs.cz/item/CS_URS_2025_01/998766113" TargetMode="External" /><Relationship Id="rId332" Type="http://schemas.openxmlformats.org/officeDocument/2006/relationships/hyperlink" Target="https://podminky.urs.cz/item/CS_URS_2025_01/767391113" TargetMode="External" /><Relationship Id="rId333" Type="http://schemas.openxmlformats.org/officeDocument/2006/relationships/hyperlink" Target="https://podminky.urs.cz/item/CS_URS_2025_01/767425343" TargetMode="External" /><Relationship Id="rId334" Type="http://schemas.openxmlformats.org/officeDocument/2006/relationships/hyperlink" Target="https://podminky.urs.cz/item/CS_URS_2025_01/767428102" TargetMode="External" /><Relationship Id="rId335" Type="http://schemas.openxmlformats.org/officeDocument/2006/relationships/hyperlink" Target="https://podminky.urs.cz/item/CS_URS_2025_01/767428103" TargetMode="External" /><Relationship Id="rId336" Type="http://schemas.openxmlformats.org/officeDocument/2006/relationships/hyperlink" Target="https://podminky.urs.cz/item/CS_URS_2025_01/767428104" TargetMode="External" /><Relationship Id="rId337" Type="http://schemas.openxmlformats.org/officeDocument/2006/relationships/hyperlink" Target="https://podminky.urs.cz/item/CS_URS_2025_01/767428105" TargetMode="External" /><Relationship Id="rId338" Type="http://schemas.openxmlformats.org/officeDocument/2006/relationships/hyperlink" Target="https://podminky.urs.cz/item/CS_URS_2025_01/767995112" TargetMode="External" /><Relationship Id="rId339" Type="http://schemas.openxmlformats.org/officeDocument/2006/relationships/hyperlink" Target="https://podminky.urs.cz/item/CS_URS_2025_01/767995114" TargetMode="External" /><Relationship Id="rId340" Type="http://schemas.openxmlformats.org/officeDocument/2006/relationships/hyperlink" Target="https://podminky.urs.cz/item/CS_URS_2025_01/767995115" TargetMode="External" /><Relationship Id="rId341" Type="http://schemas.openxmlformats.org/officeDocument/2006/relationships/hyperlink" Target="https://podminky.urs.cz/item/CS_URS_2025_01/767995116" TargetMode="External" /><Relationship Id="rId342" Type="http://schemas.openxmlformats.org/officeDocument/2006/relationships/hyperlink" Target="https://podminky.urs.cz/item/CS_URS_2025_01/767995117" TargetMode="External" /><Relationship Id="rId343" Type="http://schemas.openxmlformats.org/officeDocument/2006/relationships/hyperlink" Target="https://podminky.urs.cz/item/CS_URS_2025_01/998767113" TargetMode="External" /><Relationship Id="rId344" Type="http://schemas.openxmlformats.org/officeDocument/2006/relationships/hyperlink" Target="https://podminky.urs.cz/item/CS_URS_2025_01/771111011" TargetMode="External" /><Relationship Id="rId345" Type="http://schemas.openxmlformats.org/officeDocument/2006/relationships/hyperlink" Target="https://podminky.urs.cz/item/CS_URS_2025_01/771121011" TargetMode="External" /><Relationship Id="rId346" Type="http://schemas.openxmlformats.org/officeDocument/2006/relationships/hyperlink" Target="https://podminky.urs.cz/item/CS_URS_2025_01/771474113" TargetMode="External" /><Relationship Id="rId347" Type="http://schemas.openxmlformats.org/officeDocument/2006/relationships/hyperlink" Target="https://podminky.urs.cz/item/CS_URS_2025_01/771574414" TargetMode="External" /><Relationship Id="rId348" Type="http://schemas.openxmlformats.org/officeDocument/2006/relationships/hyperlink" Target="https://podminky.urs.cz/item/CS_URS_2025_01/771574416" TargetMode="External" /><Relationship Id="rId349" Type="http://schemas.openxmlformats.org/officeDocument/2006/relationships/hyperlink" Target="https://podminky.urs.cz/item/CS_URS_2025_01/771577211" TargetMode="External" /><Relationship Id="rId350" Type="http://schemas.openxmlformats.org/officeDocument/2006/relationships/hyperlink" Target="https://podminky.urs.cz/item/CS_URS_2025_01/771591112" TargetMode="External" /><Relationship Id="rId351" Type="http://schemas.openxmlformats.org/officeDocument/2006/relationships/hyperlink" Target="https://podminky.urs.cz/item/CS_URS_2025_01/998771113" TargetMode="External" /><Relationship Id="rId352" Type="http://schemas.openxmlformats.org/officeDocument/2006/relationships/hyperlink" Target="https://podminky.urs.cz/item/CS_URS_2025_01/776111311" TargetMode="External" /><Relationship Id="rId353" Type="http://schemas.openxmlformats.org/officeDocument/2006/relationships/hyperlink" Target="https://podminky.urs.cz/item/CS_URS_2025_01/776111323" TargetMode="External" /><Relationship Id="rId354" Type="http://schemas.openxmlformats.org/officeDocument/2006/relationships/hyperlink" Target="https://podminky.urs.cz/item/CS_URS_2025_01/776121112" TargetMode="External" /><Relationship Id="rId355" Type="http://schemas.openxmlformats.org/officeDocument/2006/relationships/hyperlink" Target="https://podminky.urs.cz/item/CS_URS_2025_01/776121113" TargetMode="External" /><Relationship Id="rId356" Type="http://schemas.openxmlformats.org/officeDocument/2006/relationships/hyperlink" Target="https://podminky.urs.cz/item/CS_URS_2025_01/776121321" TargetMode="External" /><Relationship Id="rId357" Type="http://schemas.openxmlformats.org/officeDocument/2006/relationships/hyperlink" Target="https://podminky.urs.cz/item/CS_URS_2025_01/776121323" TargetMode="External" /><Relationship Id="rId358" Type="http://schemas.openxmlformats.org/officeDocument/2006/relationships/hyperlink" Target="https://podminky.urs.cz/item/CS_URS_2025_01/776141122" TargetMode="External" /><Relationship Id="rId359" Type="http://schemas.openxmlformats.org/officeDocument/2006/relationships/hyperlink" Target="https://podminky.urs.cz/item/CS_URS_2025_01/776141222" TargetMode="External" /><Relationship Id="rId360" Type="http://schemas.openxmlformats.org/officeDocument/2006/relationships/hyperlink" Target="https://podminky.urs.cz/item/CS_URS_2025_01/776231111" TargetMode="External" /><Relationship Id="rId361" Type="http://schemas.openxmlformats.org/officeDocument/2006/relationships/hyperlink" Target="https://podminky.urs.cz/item/CS_URS_2025_01/776321111" TargetMode="External" /><Relationship Id="rId362" Type="http://schemas.openxmlformats.org/officeDocument/2006/relationships/hyperlink" Target="https://podminky.urs.cz/item/CS_URS_2025_01/776421111" TargetMode="External" /><Relationship Id="rId363" Type="http://schemas.openxmlformats.org/officeDocument/2006/relationships/hyperlink" Target="https://podminky.urs.cz/item/CS_URS_2025_01/776421212" TargetMode="External" /><Relationship Id="rId364" Type="http://schemas.openxmlformats.org/officeDocument/2006/relationships/hyperlink" Target="https://podminky.urs.cz/item/CS_URS_2025_01/776421312" TargetMode="External" /><Relationship Id="rId365" Type="http://schemas.openxmlformats.org/officeDocument/2006/relationships/hyperlink" Target="https://podminky.urs.cz/item/CS_URS_2025_01/776431211" TargetMode="External" /><Relationship Id="rId366" Type="http://schemas.openxmlformats.org/officeDocument/2006/relationships/hyperlink" Target="https://podminky.urs.cz/item/CS_URS_2025_01/998776113" TargetMode="External" /><Relationship Id="rId367" Type="http://schemas.openxmlformats.org/officeDocument/2006/relationships/hyperlink" Target="https://podminky.urs.cz/item/CS_URS_2025_01/781131112" TargetMode="External" /><Relationship Id="rId368" Type="http://schemas.openxmlformats.org/officeDocument/2006/relationships/hyperlink" Target="https://podminky.urs.cz/item/CS_URS_2025_01/781131241" TargetMode="External" /><Relationship Id="rId369" Type="http://schemas.openxmlformats.org/officeDocument/2006/relationships/hyperlink" Target="https://podminky.urs.cz/item/CS_URS_2025_01/781131242" TargetMode="External" /><Relationship Id="rId370" Type="http://schemas.openxmlformats.org/officeDocument/2006/relationships/hyperlink" Target="https://podminky.urs.cz/item/CS_URS_2025_01/781131264" TargetMode="External" /><Relationship Id="rId371" Type="http://schemas.openxmlformats.org/officeDocument/2006/relationships/hyperlink" Target="https://podminky.urs.cz/item/CS_URS_2025_01/781472214" TargetMode="External" /><Relationship Id="rId372" Type="http://schemas.openxmlformats.org/officeDocument/2006/relationships/hyperlink" Target="https://podminky.urs.cz/item/CS_URS_2025_01/781472291" TargetMode="External" /><Relationship Id="rId373" Type="http://schemas.openxmlformats.org/officeDocument/2006/relationships/hyperlink" Target="https://podminky.urs.cz/item/CS_URS_2025_01/781492211" TargetMode="External" /><Relationship Id="rId374" Type="http://schemas.openxmlformats.org/officeDocument/2006/relationships/hyperlink" Target="https://podminky.urs.cz/item/CS_URS_2025_01/781492221" TargetMode="External" /><Relationship Id="rId375" Type="http://schemas.openxmlformats.org/officeDocument/2006/relationships/hyperlink" Target="https://podminky.urs.cz/item/CS_URS_2025_01/781492251" TargetMode="External" /><Relationship Id="rId376" Type="http://schemas.openxmlformats.org/officeDocument/2006/relationships/hyperlink" Target="https://podminky.urs.cz/item/CS_URS_2025_01/998781113" TargetMode="External" /><Relationship Id="rId377" Type="http://schemas.openxmlformats.org/officeDocument/2006/relationships/hyperlink" Target="https://podminky.urs.cz/item/CS_URS_2025_01/782133811" TargetMode="External" /><Relationship Id="rId378" Type="http://schemas.openxmlformats.org/officeDocument/2006/relationships/hyperlink" Target="https://podminky.urs.cz/item/CS_URS_2025_01/998782113" TargetMode="External" /><Relationship Id="rId379" Type="http://schemas.openxmlformats.org/officeDocument/2006/relationships/hyperlink" Target="https://podminky.urs.cz/item/CS_URS_2025_01/783314201" TargetMode="External" /><Relationship Id="rId380" Type="http://schemas.openxmlformats.org/officeDocument/2006/relationships/hyperlink" Target="https://podminky.urs.cz/item/CS_URS_2025_01/783334101" TargetMode="External" /><Relationship Id="rId381" Type="http://schemas.openxmlformats.org/officeDocument/2006/relationships/hyperlink" Target="https://podminky.urs.cz/item/CS_URS_2025_01/783335101" TargetMode="External" /><Relationship Id="rId382" Type="http://schemas.openxmlformats.org/officeDocument/2006/relationships/hyperlink" Target="https://podminky.urs.cz/item/CS_URS_2025_01/783337101" TargetMode="External" /><Relationship Id="rId383" Type="http://schemas.openxmlformats.org/officeDocument/2006/relationships/hyperlink" Target="https://podminky.urs.cz/item/CS_URS_2024_02/783901453" TargetMode="External" /><Relationship Id="rId384" Type="http://schemas.openxmlformats.org/officeDocument/2006/relationships/hyperlink" Target="https://podminky.urs.cz/item/CS_URS_2025_01/784121001" TargetMode="External" /><Relationship Id="rId385" Type="http://schemas.openxmlformats.org/officeDocument/2006/relationships/hyperlink" Target="https://podminky.urs.cz/item/CS_URS_2025_01/784121003" TargetMode="External" /><Relationship Id="rId386" Type="http://schemas.openxmlformats.org/officeDocument/2006/relationships/hyperlink" Target="https://podminky.urs.cz/item/CS_URS_2025_01/784121009" TargetMode="External" /><Relationship Id="rId387" Type="http://schemas.openxmlformats.org/officeDocument/2006/relationships/hyperlink" Target="https://podminky.urs.cz/item/CS_URS_2025_01/784121011" TargetMode="External" /><Relationship Id="rId388" Type="http://schemas.openxmlformats.org/officeDocument/2006/relationships/hyperlink" Target="https://podminky.urs.cz/item/CS_URS_2025_01/784121013" TargetMode="External" /><Relationship Id="rId389" Type="http://schemas.openxmlformats.org/officeDocument/2006/relationships/hyperlink" Target="https://podminky.urs.cz/item/CS_URS_2025_01/784121019" TargetMode="External" /><Relationship Id="rId390" Type="http://schemas.openxmlformats.org/officeDocument/2006/relationships/hyperlink" Target="https://podminky.urs.cz/item/CS_URS_2025_01/784181121" TargetMode="External" /><Relationship Id="rId391" Type="http://schemas.openxmlformats.org/officeDocument/2006/relationships/hyperlink" Target="https://podminky.urs.cz/item/CS_URS_2025_01/784181123" TargetMode="External" /><Relationship Id="rId392" Type="http://schemas.openxmlformats.org/officeDocument/2006/relationships/hyperlink" Target="https://podminky.urs.cz/item/CS_URS_2025_01/784181127" TargetMode="External" /><Relationship Id="rId393" Type="http://schemas.openxmlformats.org/officeDocument/2006/relationships/hyperlink" Target="https://podminky.urs.cz/item/CS_URS_2025_01/784181129" TargetMode="External" /><Relationship Id="rId394" Type="http://schemas.openxmlformats.org/officeDocument/2006/relationships/hyperlink" Target="https://podminky.urs.cz/item/CS_URS_2025_01/784211101" TargetMode="External" /><Relationship Id="rId395" Type="http://schemas.openxmlformats.org/officeDocument/2006/relationships/hyperlink" Target="https://podminky.urs.cz/item/CS_URS_2025_01/784211103" TargetMode="External" /><Relationship Id="rId396" Type="http://schemas.openxmlformats.org/officeDocument/2006/relationships/hyperlink" Target="https://podminky.urs.cz/item/CS_URS_2025_01/784211107" TargetMode="External" /><Relationship Id="rId397" Type="http://schemas.openxmlformats.org/officeDocument/2006/relationships/hyperlink" Target="https://podminky.urs.cz/item/CS_URS_2025_01/784211109" TargetMode="External" /><Relationship Id="rId398" Type="http://schemas.openxmlformats.org/officeDocument/2006/relationships/hyperlink" Target="https://podminky.urs.cz/item/CS_URS_2025_01/998787113" TargetMode="External" /><Relationship Id="rId39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1" TargetMode="External" /><Relationship Id="rId2" Type="http://schemas.openxmlformats.org/officeDocument/2006/relationships/hyperlink" Target="https://podminky.urs.cz/item/CS_URS_2025_01/113106122" TargetMode="External" /><Relationship Id="rId3" Type="http://schemas.openxmlformats.org/officeDocument/2006/relationships/hyperlink" Target="https://podminky.urs.cz/item/CS_URS_2025_01/113106123" TargetMode="External" /><Relationship Id="rId4" Type="http://schemas.openxmlformats.org/officeDocument/2006/relationships/hyperlink" Target="https://podminky.urs.cz/item/CS_URS_2025_01/113106151" TargetMode="External" /><Relationship Id="rId5" Type="http://schemas.openxmlformats.org/officeDocument/2006/relationships/hyperlink" Target="https://podminky.urs.cz/item/CS_URS_2025_01/113107163" TargetMode="External" /><Relationship Id="rId6" Type="http://schemas.openxmlformats.org/officeDocument/2006/relationships/hyperlink" Target="https://podminky.urs.cz/item/CS_URS_2025_01/113107164" TargetMode="External" /><Relationship Id="rId7" Type="http://schemas.openxmlformats.org/officeDocument/2006/relationships/hyperlink" Target="https://podminky.urs.cz/item/CS_URS_2025_01/113202111" TargetMode="External" /><Relationship Id="rId8" Type="http://schemas.openxmlformats.org/officeDocument/2006/relationships/hyperlink" Target="https://podminky.urs.cz/item/CS_URS_2025_01/122252203" TargetMode="External" /><Relationship Id="rId9" Type="http://schemas.openxmlformats.org/officeDocument/2006/relationships/hyperlink" Target="https://podminky.urs.cz/item/CS_URS_2025_01/162751117" TargetMode="External" /><Relationship Id="rId10" Type="http://schemas.openxmlformats.org/officeDocument/2006/relationships/hyperlink" Target="https://podminky.urs.cz/item/CS_URS_2025_01/171151103" TargetMode="External" /><Relationship Id="rId11" Type="http://schemas.openxmlformats.org/officeDocument/2006/relationships/hyperlink" Target="https://podminky.urs.cz/item/CS_URS_2025_01/171201221" TargetMode="External" /><Relationship Id="rId12" Type="http://schemas.openxmlformats.org/officeDocument/2006/relationships/hyperlink" Target="https://podminky.urs.cz/item/CS_URS_2025_01/181951112" TargetMode="External" /><Relationship Id="rId13" Type="http://schemas.openxmlformats.org/officeDocument/2006/relationships/hyperlink" Target="https://podminky.urs.cz/item/CS_URS_2025_01/171203111" TargetMode="External" /><Relationship Id="rId14" Type="http://schemas.openxmlformats.org/officeDocument/2006/relationships/hyperlink" Target="https://podminky.urs.cz/item/CS_URS_2025_01/171251201" TargetMode="External" /><Relationship Id="rId15" Type="http://schemas.openxmlformats.org/officeDocument/2006/relationships/hyperlink" Target="https://podminky.urs.cz/item/CS_URS_2025_01/181411131" TargetMode="External" /><Relationship Id="rId16" Type="http://schemas.openxmlformats.org/officeDocument/2006/relationships/hyperlink" Target="https://podminky.urs.cz/item/CS_URS_2025_01/564720001" TargetMode="External" /><Relationship Id="rId17" Type="http://schemas.openxmlformats.org/officeDocument/2006/relationships/hyperlink" Target="https://podminky.urs.cz/item/CS_URS_2025_01/564730001" TargetMode="External" /><Relationship Id="rId18" Type="http://schemas.openxmlformats.org/officeDocument/2006/relationships/hyperlink" Target="https://podminky.urs.cz/item/CS_URS_2025_01/569903311" TargetMode="External" /><Relationship Id="rId19" Type="http://schemas.openxmlformats.org/officeDocument/2006/relationships/hyperlink" Target="https://podminky.urs.cz/item/CS_URS_2025_01/591111111" TargetMode="External" /><Relationship Id="rId20" Type="http://schemas.openxmlformats.org/officeDocument/2006/relationships/hyperlink" Target="https://podminky.urs.cz/item/CS_URS_2025_01/596211110" TargetMode="External" /><Relationship Id="rId21" Type="http://schemas.openxmlformats.org/officeDocument/2006/relationships/hyperlink" Target="https://podminky.urs.cz/item/CS_URS_2025_01/596212210" TargetMode="External" /><Relationship Id="rId22" Type="http://schemas.openxmlformats.org/officeDocument/2006/relationships/hyperlink" Target="https://podminky.urs.cz/item/CS_URS_2025_01/596811220" TargetMode="External" /><Relationship Id="rId23" Type="http://schemas.openxmlformats.org/officeDocument/2006/relationships/hyperlink" Target="https://podminky.urs.cz/item/CS_URS_2025_01/916131213" TargetMode="External" /><Relationship Id="rId24" Type="http://schemas.openxmlformats.org/officeDocument/2006/relationships/hyperlink" Target="https://podminky.urs.cz/item/CS_URS_2025_01/916231213" TargetMode="External" /><Relationship Id="rId25" Type="http://schemas.openxmlformats.org/officeDocument/2006/relationships/hyperlink" Target="https://podminky.urs.cz/item/CS_URS_2025_01/916991121" TargetMode="External" /><Relationship Id="rId26" Type="http://schemas.openxmlformats.org/officeDocument/2006/relationships/hyperlink" Target="https://podminky.urs.cz/item/CS_URS_2025_01/979024443" TargetMode="External" /><Relationship Id="rId27" Type="http://schemas.openxmlformats.org/officeDocument/2006/relationships/hyperlink" Target="https://podminky.urs.cz/item/CS_URS_2025_01/979054441" TargetMode="External" /><Relationship Id="rId28" Type="http://schemas.openxmlformats.org/officeDocument/2006/relationships/hyperlink" Target="https://podminky.urs.cz/item/CS_URS_2025_01/979054451" TargetMode="External" /><Relationship Id="rId29" Type="http://schemas.openxmlformats.org/officeDocument/2006/relationships/hyperlink" Target="https://podminky.urs.cz/item/CS_URS_2025_01/979071111" TargetMode="External" /><Relationship Id="rId30" Type="http://schemas.openxmlformats.org/officeDocument/2006/relationships/hyperlink" Target="https://podminky.urs.cz/item/CS_URS_2025_01/997221551" TargetMode="External" /><Relationship Id="rId31" Type="http://schemas.openxmlformats.org/officeDocument/2006/relationships/hyperlink" Target="https://podminky.urs.cz/item/CS_URS_2025_01/997221559" TargetMode="External" /><Relationship Id="rId32" Type="http://schemas.openxmlformats.org/officeDocument/2006/relationships/hyperlink" Target="https://podminky.urs.cz/item/CS_URS_2025_01/997221611" TargetMode="External" /><Relationship Id="rId33" Type="http://schemas.openxmlformats.org/officeDocument/2006/relationships/hyperlink" Target="https://podminky.urs.cz/item/CS_URS_2025_01/997221655" TargetMode="External" /><Relationship Id="rId34" Type="http://schemas.openxmlformats.org/officeDocument/2006/relationships/hyperlink" Target="https://podminky.urs.cz/item/CS_URS_2025_01/998223011" TargetMode="External" /><Relationship Id="rId3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39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41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42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43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44</v>
      </c>
      <c r="E29" s="50"/>
      <c r="F29" s="35" t="s">
        <v>45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46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47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48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49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50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51</v>
      </c>
      <c r="U35" s="57"/>
      <c r="V35" s="57"/>
      <c r="W35" s="57"/>
      <c r="X35" s="59" t="s">
        <v>52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53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FORTIS-0251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Přístavba a nástavba vnitrobloku VŠPJ, Tolstého 16, Jihlava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Jihlava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8. 1. 2025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Vysoká škola polytechnická, Tolstého 16, Jihlava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Fortis Jihlava s.r.o.</v>
      </c>
      <c r="AN49" s="67"/>
      <c r="AO49" s="67"/>
      <c r="AP49" s="67"/>
      <c r="AQ49" s="43"/>
      <c r="AR49" s="47"/>
      <c r="AS49" s="77" t="s">
        <v>54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55</v>
      </c>
      <c r="D52" s="90"/>
      <c r="E52" s="90"/>
      <c r="F52" s="90"/>
      <c r="G52" s="90"/>
      <c r="H52" s="91"/>
      <c r="I52" s="92" t="s">
        <v>56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57</v>
      </c>
      <c r="AH52" s="90"/>
      <c r="AI52" s="90"/>
      <c r="AJ52" s="90"/>
      <c r="AK52" s="90"/>
      <c r="AL52" s="90"/>
      <c r="AM52" s="90"/>
      <c r="AN52" s="92" t="s">
        <v>58</v>
      </c>
      <c r="AO52" s="90"/>
      <c r="AP52" s="90"/>
      <c r="AQ52" s="94" t="s">
        <v>59</v>
      </c>
      <c r="AR52" s="47"/>
      <c r="AS52" s="95" t="s">
        <v>60</v>
      </c>
      <c r="AT52" s="96" t="s">
        <v>61</v>
      </c>
      <c r="AU52" s="96" t="s">
        <v>62</v>
      </c>
      <c r="AV52" s="96" t="s">
        <v>63</v>
      </c>
      <c r="AW52" s="96" t="s">
        <v>64</v>
      </c>
      <c r="AX52" s="96" t="s">
        <v>65</v>
      </c>
      <c r="AY52" s="96" t="s">
        <v>66</v>
      </c>
      <c r="AZ52" s="96" t="s">
        <v>67</v>
      </c>
      <c r="BA52" s="96" t="s">
        <v>68</v>
      </c>
      <c r="BB52" s="96" t="s">
        <v>69</v>
      </c>
      <c r="BC52" s="96" t="s">
        <v>70</v>
      </c>
      <c r="BD52" s="97" t="s">
        <v>71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72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ROUND(SUM(AG55:AG61),2)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ROUND(SUM(AS55:AS61),2)</f>
        <v>0</v>
      </c>
      <c r="AT54" s="109">
        <f>ROUND(SUM(AV54:AW54),2)</f>
        <v>0</v>
      </c>
      <c r="AU54" s="110">
        <f>ROUND(SUM(AU55:AU61),5)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ROUND(SUM(AZ55:AZ61),2)</f>
        <v>0</v>
      </c>
      <c r="BA54" s="109">
        <f>ROUND(SUM(BA55:BA61),2)</f>
        <v>0</v>
      </c>
      <c r="BB54" s="109">
        <f>ROUND(SUM(BB55:BB61),2)</f>
        <v>0</v>
      </c>
      <c r="BC54" s="109">
        <f>ROUND(SUM(BC55:BC61),2)</f>
        <v>0</v>
      </c>
      <c r="BD54" s="111">
        <f>ROUND(SUM(BD55:BD61),2)</f>
        <v>0</v>
      </c>
      <c r="BE54" s="6"/>
      <c r="BS54" s="112" t="s">
        <v>73</v>
      </c>
      <c r="BT54" s="112" t="s">
        <v>74</v>
      </c>
      <c r="BU54" s="113" t="s">
        <v>75</v>
      </c>
      <c r="BV54" s="112" t="s">
        <v>76</v>
      </c>
      <c r="BW54" s="112" t="s">
        <v>5</v>
      </c>
      <c r="BX54" s="112" t="s">
        <v>77</v>
      </c>
      <c r="CL54" s="112" t="s">
        <v>19</v>
      </c>
    </row>
    <row r="55" s="7" customFormat="1" ht="24.75" customHeight="1">
      <c r="A55" s="114" t="s">
        <v>78</v>
      </c>
      <c r="B55" s="115"/>
      <c r="C55" s="116"/>
      <c r="D55" s="117" t="s">
        <v>79</v>
      </c>
      <c r="E55" s="117"/>
      <c r="F55" s="117"/>
      <c r="G55" s="117"/>
      <c r="H55" s="117"/>
      <c r="I55" s="118"/>
      <c r="J55" s="117" t="s">
        <v>80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'FORTIS-02501 - D.1.1 a D....'!J30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81</v>
      </c>
      <c r="AR55" s="121"/>
      <c r="AS55" s="122">
        <v>0</v>
      </c>
      <c r="AT55" s="123">
        <f>ROUND(SUM(AV55:AW55),2)</f>
        <v>0</v>
      </c>
      <c r="AU55" s="124">
        <f>'FORTIS-02501 - D.1.1 a D....'!P114</f>
        <v>0</v>
      </c>
      <c r="AV55" s="123">
        <f>'FORTIS-02501 - D.1.1 a D....'!J33</f>
        <v>0</v>
      </c>
      <c r="AW55" s="123">
        <f>'FORTIS-02501 - D.1.1 a D....'!J34</f>
        <v>0</v>
      </c>
      <c r="AX55" s="123">
        <f>'FORTIS-02501 - D.1.1 a D....'!J35</f>
        <v>0</v>
      </c>
      <c r="AY55" s="123">
        <f>'FORTIS-02501 - D.1.1 a D....'!J36</f>
        <v>0</v>
      </c>
      <c r="AZ55" s="123">
        <f>'FORTIS-02501 - D.1.1 a D....'!F33</f>
        <v>0</v>
      </c>
      <c r="BA55" s="123">
        <f>'FORTIS-02501 - D.1.1 a D....'!F34</f>
        <v>0</v>
      </c>
      <c r="BB55" s="123">
        <f>'FORTIS-02501 - D.1.1 a D....'!F35</f>
        <v>0</v>
      </c>
      <c r="BC55" s="123">
        <f>'FORTIS-02501 - D.1.1 a D....'!F36</f>
        <v>0</v>
      </c>
      <c r="BD55" s="125">
        <f>'FORTIS-02501 - D.1.1 a D....'!F37</f>
        <v>0</v>
      </c>
      <c r="BE55" s="7"/>
      <c r="BT55" s="126" t="s">
        <v>82</v>
      </c>
      <c r="BV55" s="126" t="s">
        <v>76</v>
      </c>
      <c r="BW55" s="126" t="s">
        <v>83</v>
      </c>
      <c r="BX55" s="126" t="s">
        <v>5</v>
      </c>
      <c r="CL55" s="126" t="s">
        <v>19</v>
      </c>
      <c r="CM55" s="126" t="s">
        <v>84</v>
      </c>
    </row>
    <row r="56" s="7" customFormat="1" ht="24.75" customHeight="1">
      <c r="A56" s="114" t="s">
        <v>78</v>
      </c>
      <c r="B56" s="115"/>
      <c r="C56" s="116"/>
      <c r="D56" s="117" t="s">
        <v>85</v>
      </c>
      <c r="E56" s="117"/>
      <c r="F56" s="117"/>
      <c r="G56" s="117"/>
      <c r="H56" s="117"/>
      <c r="I56" s="118"/>
      <c r="J56" s="117" t="s">
        <v>86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'FORTIS-025021 - D.1.1 - z...'!J30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81</v>
      </c>
      <c r="AR56" s="121"/>
      <c r="AS56" s="122">
        <v>0</v>
      </c>
      <c r="AT56" s="123">
        <f>ROUND(SUM(AV56:AW56),2)</f>
        <v>0</v>
      </c>
      <c r="AU56" s="124">
        <f>'FORTIS-025021 - D.1.1 - z...'!P87</f>
        <v>0</v>
      </c>
      <c r="AV56" s="123">
        <f>'FORTIS-025021 - D.1.1 - z...'!J33</f>
        <v>0</v>
      </c>
      <c r="AW56" s="123">
        <f>'FORTIS-025021 - D.1.1 - z...'!J34</f>
        <v>0</v>
      </c>
      <c r="AX56" s="123">
        <f>'FORTIS-025021 - D.1.1 - z...'!J35</f>
        <v>0</v>
      </c>
      <c r="AY56" s="123">
        <f>'FORTIS-025021 - D.1.1 - z...'!J36</f>
        <v>0</v>
      </c>
      <c r="AZ56" s="123">
        <f>'FORTIS-025021 - D.1.1 - z...'!F33</f>
        <v>0</v>
      </c>
      <c r="BA56" s="123">
        <f>'FORTIS-025021 - D.1.1 - z...'!F34</f>
        <v>0</v>
      </c>
      <c r="BB56" s="123">
        <f>'FORTIS-025021 - D.1.1 - z...'!F35</f>
        <v>0</v>
      </c>
      <c r="BC56" s="123">
        <f>'FORTIS-025021 - D.1.1 - z...'!F36</f>
        <v>0</v>
      </c>
      <c r="BD56" s="125">
        <f>'FORTIS-025021 - D.1.1 - z...'!F37</f>
        <v>0</v>
      </c>
      <c r="BE56" s="7"/>
      <c r="BT56" s="126" t="s">
        <v>82</v>
      </c>
      <c r="BV56" s="126" t="s">
        <v>76</v>
      </c>
      <c r="BW56" s="126" t="s">
        <v>87</v>
      </c>
      <c r="BX56" s="126" t="s">
        <v>5</v>
      </c>
      <c r="CL56" s="126" t="s">
        <v>19</v>
      </c>
      <c r="CM56" s="126" t="s">
        <v>84</v>
      </c>
    </row>
    <row r="57" s="7" customFormat="1" ht="24.75" customHeight="1">
      <c r="A57" s="114" t="s">
        <v>78</v>
      </c>
      <c r="B57" s="115"/>
      <c r="C57" s="116"/>
      <c r="D57" s="117" t="s">
        <v>88</v>
      </c>
      <c r="E57" s="117"/>
      <c r="F57" s="117"/>
      <c r="G57" s="117"/>
      <c r="H57" s="117"/>
      <c r="I57" s="118"/>
      <c r="J57" s="117" t="s">
        <v>89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'FORTIS-02503 - D.1.4.1 - 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81</v>
      </c>
      <c r="AR57" s="121"/>
      <c r="AS57" s="122">
        <v>0</v>
      </c>
      <c r="AT57" s="123">
        <f>ROUND(SUM(AV57:AW57),2)</f>
        <v>0</v>
      </c>
      <c r="AU57" s="124">
        <f>'FORTIS-02503 - D.1.4.1 - ...'!P81</f>
        <v>0</v>
      </c>
      <c r="AV57" s="123">
        <f>'FORTIS-02503 - D.1.4.1 - ...'!J33</f>
        <v>0</v>
      </c>
      <c r="AW57" s="123">
        <f>'FORTIS-02503 - D.1.4.1 - ...'!J34</f>
        <v>0</v>
      </c>
      <c r="AX57" s="123">
        <f>'FORTIS-02503 - D.1.4.1 - ...'!J35</f>
        <v>0</v>
      </c>
      <c r="AY57" s="123">
        <f>'FORTIS-02503 - D.1.4.1 - ...'!J36</f>
        <v>0</v>
      </c>
      <c r="AZ57" s="123">
        <f>'FORTIS-02503 - D.1.4.1 - ...'!F33</f>
        <v>0</v>
      </c>
      <c r="BA57" s="123">
        <f>'FORTIS-02503 - D.1.4.1 - ...'!F34</f>
        <v>0</v>
      </c>
      <c r="BB57" s="123">
        <f>'FORTIS-02503 - D.1.4.1 - ...'!F35</f>
        <v>0</v>
      </c>
      <c r="BC57" s="123">
        <f>'FORTIS-02503 - D.1.4.1 - ...'!F36</f>
        <v>0</v>
      </c>
      <c r="BD57" s="125">
        <f>'FORTIS-02503 - D.1.4.1 - ...'!F37</f>
        <v>0</v>
      </c>
      <c r="BE57" s="7"/>
      <c r="BT57" s="126" t="s">
        <v>82</v>
      </c>
      <c r="BV57" s="126" t="s">
        <v>76</v>
      </c>
      <c r="BW57" s="126" t="s">
        <v>90</v>
      </c>
      <c r="BX57" s="126" t="s">
        <v>5</v>
      </c>
      <c r="CL57" s="126" t="s">
        <v>19</v>
      </c>
      <c r="CM57" s="126" t="s">
        <v>84</v>
      </c>
    </row>
    <row r="58" s="7" customFormat="1" ht="24.75" customHeight="1">
      <c r="A58" s="114" t="s">
        <v>78</v>
      </c>
      <c r="B58" s="115"/>
      <c r="C58" s="116"/>
      <c r="D58" s="117" t="s">
        <v>91</v>
      </c>
      <c r="E58" s="117"/>
      <c r="F58" s="117"/>
      <c r="G58" s="117"/>
      <c r="H58" s="117"/>
      <c r="I58" s="118"/>
      <c r="J58" s="117" t="s">
        <v>92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'FORTIS-02504 - D.1.4.2 - 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81</v>
      </c>
      <c r="AR58" s="121"/>
      <c r="AS58" s="122">
        <v>0</v>
      </c>
      <c r="AT58" s="123">
        <f>ROUND(SUM(AV58:AW58),2)</f>
        <v>0</v>
      </c>
      <c r="AU58" s="124">
        <f>'FORTIS-02504 - D.1.4.2 - ...'!P81</f>
        <v>0</v>
      </c>
      <c r="AV58" s="123">
        <f>'FORTIS-02504 - D.1.4.2 - ...'!J33</f>
        <v>0</v>
      </c>
      <c r="AW58" s="123">
        <f>'FORTIS-02504 - D.1.4.2 - ...'!J34</f>
        <v>0</v>
      </c>
      <c r="AX58" s="123">
        <f>'FORTIS-02504 - D.1.4.2 - ...'!J35</f>
        <v>0</v>
      </c>
      <c r="AY58" s="123">
        <f>'FORTIS-02504 - D.1.4.2 - ...'!J36</f>
        <v>0</v>
      </c>
      <c r="AZ58" s="123">
        <f>'FORTIS-02504 - D.1.4.2 - ...'!F33</f>
        <v>0</v>
      </c>
      <c r="BA58" s="123">
        <f>'FORTIS-02504 - D.1.4.2 - ...'!F34</f>
        <v>0</v>
      </c>
      <c r="BB58" s="123">
        <f>'FORTIS-02504 - D.1.4.2 - ...'!F35</f>
        <v>0</v>
      </c>
      <c r="BC58" s="123">
        <f>'FORTIS-02504 - D.1.4.2 - ...'!F36</f>
        <v>0</v>
      </c>
      <c r="BD58" s="125">
        <f>'FORTIS-02504 - D.1.4.2 - ...'!F37</f>
        <v>0</v>
      </c>
      <c r="BE58" s="7"/>
      <c r="BT58" s="126" t="s">
        <v>82</v>
      </c>
      <c r="BV58" s="126" t="s">
        <v>76</v>
      </c>
      <c r="BW58" s="126" t="s">
        <v>93</v>
      </c>
      <c r="BX58" s="126" t="s">
        <v>5</v>
      </c>
      <c r="CL58" s="126" t="s">
        <v>19</v>
      </c>
      <c r="CM58" s="126" t="s">
        <v>84</v>
      </c>
    </row>
    <row r="59" s="7" customFormat="1" ht="24.75" customHeight="1">
      <c r="A59" s="114" t="s">
        <v>78</v>
      </c>
      <c r="B59" s="115"/>
      <c r="C59" s="116"/>
      <c r="D59" s="117" t="s">
        <v>94</v>
      </c>
      <c r="E59" s="117"/>
      <c r="F59" s="117"/>
      <c r="G59" s="117"/>
      <c r="H59" s="117"/>
      <c r="I59" s="118"/>
      <c r="J59" s="117" t="s">
        <v>95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'FORTIS-02505 - D.1.4.3 - 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81</v>
      </c>
      <c r="AR59" s="121"/>
      <c r="AS59" s="122">
        <v>0</v>
      </c>
      <c r="AT59" s="123">
        <f>ROUND(SUM(AV59:AW59),2)</f>
        <v>0</v>
      </c>
      <c r="AU59" s="124">
        <f>'FORTIS-02505 - D.1.4.3 - ...'!P81</f>
        <v>0</v>
      </c>
      <c r="AV59" s="123">
        <f>'FORTIS-02505 - D.1.4.3 - ...'!J33</f>
        <v>0</v>
      </c>
      <c r="AW59" s="123">
        <f>'FORTIS-02505 - D.1.4.3 - ...'!J34</f>
        <v>0</v>
      </c>
      <c r="AX59" s="123">
        <f>'FORTIS-02505 - D.1.4.3 - ...'!J35</f>
        <v>0</v>
      </c>
      <c r="AY59" s="123">
        <f>'FORTIS-02505 - D.1.4.3 - ...'!J36</f>
        <v>0</v>
      </c>
      <c r="AZ59" s="123">
        <f>'FORTIS-02505 - D.1.4.3 - ...'!F33</f>
        <v>0</v>
      </c>
      <c r="BA59" s="123">
        <f>'FORTIS-02505 - D.1.4.3 - ...'!F34</f>
        <v>0</v>
      </c>
      <c r="BB59" s="123">
        <f>'FORTIS-02505 - D.1.4.3 - ...'!F35</f>
        <v>0</v>
      </c>
      <c r="BC59" s="123">
        <f>'FORTIS-02505 - D.1.4.3 - ...'!F36</f>
        <v>0</v>
      </c>
      <c r="BD59" s="125">
        <f>'FORTIS-02505 - D.1.4.3 - ...'!F37</f>
        <v>0</v>
      </c>
      <c r="BE59" s="7"/>
      <c r="BT59" s="126" t="s">
        <v>82</v>
      </c>
      <c r="BV59" s="126" t="s">
        <v>76</v>
      </c>
      <c r="BW59" s="126" t="s">
        <v>96</v>
      </c>
      <c r="BX59" s="126" t="s">
        <v>5</v>
      </c>
      <c r="CL59" s="126" t="s">
        <v>19</v>
      </c>
      <c r="CM59" s="126" t="s">
        <v>84</v>
      </c>
    </row>
    <row r="60" s="7" customFormat="1" ht="24.75" customHeight="1">
      <c r="A60" s="114" t="s">
        <v>78</v>
      </c>
      <c r="B60" s="115"/>
      <c r="C60" s="116"/>
      <c r="D60" s="117" t="s">
        <v>97</v>
      </c>
      <c r="E60" s="117"/>
      <c r="F60" s="117"/>
      <c r="G60" s="117"/>
      <c r="H60" s="117"/>
      <c r="I60" s="118"/>
      <c r="J60" s="117" t="s">
        <v>98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'FORTIS-02506 - D.1.4.4 - 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81</v>
      </c>
      <c r="AR60" s="121"/>
      <c r="AS60" s="122">
        <v>0</v>
      </c>
      <c r="AT60" s="123">
        <f>ROUND(SUM(AV60:AW60),2)</f>
        <v>0</v>
      </c>
      <c r="AU60" s="124">
        <f>'FORTIS-02506 - D.1.4.4 - ...'!P81</f>
        <v>0</v>
      </c>
      <c r="AV60" s="123">
        <f>'FORTIS-02506 - D.1.4.4 - ...'!J33</f>
        <v>0</v>
      </c>
      <c r="AW60" s="123">
        <f>'FORTIS-02506 - D.1.4.4 - ...'!J34</f>
        <v>0</v>
      </c>
      <c r="AX60" s="123">
        <f>'FORTIS-02506 - D.1.4.4 - ...'!J35</f>
        <v>0</v>
      </c>
      <c r="AY60" s="123">
        <f>'FORTIS-02506 - D.1.4.4 - ...'!J36</f>
        <v>0</v>
      </c>
      <c r="AZ60" s="123">
        <f>'FORTIS-02506 - D.1.4.4 - ...'!F33</f>
        <v>0</v>
      </c>
      <c r="BA60" s="123">
        <f>'FORTIS-02506 - D.1.4.4 - ...'!F34</f>
        <v>0</v>
      </c>
      <c r="BB60" s="123">
        <f>'FORTIS-02506 - D.1.4.4 - ...'!F35</f>
        <v>0</v>
      </c>
      <c r="BC60" s="123">
        <f>'FORTIS-02506 - D.1.4.4 - ...'!F36</f>
        <v>0</v>
      </c>
      <c r="BD60" s="125">
        <f>'FORTIS-02506 - D.1.4.4 - ...'!F37</f>
        <v>0</v>
      </c>
      <c r="BE60" s="7"/>
      <c r="BT60" s="126" t="s">
        <v>82</v>
      </c>
      <c r="BV60" s="126" t="s">
        <v>76</v>
      </c>
      <c r="BW60" s="126" t="s">
        <v>99</v>
      </c>
      <c r="BX60" s="126" t="s">
        <v>5</v>
      </c>
      <c r="CL60" s="126" t="s">
        <v>19</v>
      </c>
      <c r="CM60" s="126" t="s">
        <v>84</v>
      </c>
    </row>
    <row r="61" s="7" customFormat="1" ht="24.75" customHeight="1">
      <c r="A61" s="114" t="s">
        <v>78</v>
      </c>
      <c r="B61" s="115"/>
      <c r="C61" s="116"/>
      <c r="D61" s="117" t="s">
        <v>100</v>
      </c>
      <c r="E61" s="117"/>
      <c r="F61" s="117"/>
      <c r="G61" s="117"/>
      <c r="H61" s="117"/>
      <c r="I61" s="118"/>
      <c r="J61" s="117" t="s">
        <v>101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9">
        <f>'FORTIS-02507 - vedlejší a...'!J30</f>
        <v>0</v>
      </c>
      <c r="AH61" s="118"/>
      <c r="AI61" s="118"/>
      <c r="AJ61" s="118"/>
      <c r="AK61" s="118"/>
      <c r="AL61" s="118"/>
      <c r="AM61" s="118"/>
      <c r="AN61" s="119">
        <f>SUM(AG61,AT61)</f>
        <v>0</v>
      </c>
      <c r="AO61" s="118"/>
      <c r="AP61" s="118"/>
      <c r="AQ61" s="120" t="s">
        <v>102</v>
      </c>
      <c r="AR61" s="121"/>
      <c r="AS61" s="127">
        <v>0</v>
      </c>
      <c r="AT61" s="128">
        <f>ROUND(SUM(AV61:AW61),2)</f>
        <v>0</v>
      </c>
      <c r="AU61" s="129">
        <f>'FORTIS-02507 - vedlejší a...'!P82</f>
        <v>0</v>
      </c>
      <c r="AV61" s="128">
        <f>'FORTIS-02507 - vedlejší a...'!J33</f>
        <v>0</v>
      </c>
      <c r="AW61" s="128">
        <f>'FORTIS-02507 - vedlejší a...'!J34</f>
        <v>0</v>
      </c>
      <c r="AX61" s="128">
        <f>'FORTIS-02507 - vedlejší a...'!J35</f>
        <v>0</v>
      </c>
      <c r="AY61" s="128">
        <f>'FORTIS-02507 - vedlejší a...'!J36</f>
        <v>0</v>
      </c>
      <c r="AZ61" s="128">
        <f>'FORTIS-02507 - vedlejší a...'!F33</f>
        <v>0</v>
      </c>
      <c r="BA61" s="128">
        <f>'FORTIS-02507 - vedlejší a...'!F34</f>
        <v>0</v>
      </c>
      <c r="BB61" s="128">
        <f>'FORTIS-02507 - vedlejší a...'!F35</f>
        <v>0</v>
      </c>
      <c r="BC61" s="128">
        <f>'FORTIS-02507 - vedlejší a...'!F36</f>
        <v>0</v>
      </c>
      <c r="BD61" s="130">
        <f>'FORTIS-02507 - vedlejší a...'!F37</f>
        <v>0</v>
      </c>
      <c r="BE61" s="7"/>
      <c r="BT61" s="126" t="s">
        <v>82</v>
      </c>
      <c r="BV61" s="126" t="s">
        <v>76</v>
      </c>
      <c r="BW61" s="126" t="s">
        <v>103</v>
      </c>
      <c r="BX61" s="126" t="s">
        <v>5</v>
      </c>
      <c r="CL61" s="126" t="s">
        <v>19</v>
      </c>
      <c r="CM61" s="126" t="s">
        <v>84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6v4PX9efVDJJHxgtTq1gbh/rOuSht8C8ds0uLd1Q9pdtQtPQOOaEIANtAaLMPq28vqfANSdRcpINQEoEkpyDxw==" hashValue="T5sJOZ4PX2nGuk7J+cmh7qZrUsMp0E9FrrwMhEcsYAP5xRn9v4nbyZtp+kqgOeFgXYeno78Kt2o4ma91R1pq1g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FORTIS-02501 - D.1.1 a D....'!C2" display="/"/>
    <hyperlink ref="A56" location="'FORTIS-025021 - D.1.1 - z...'!C2" display="/"/>
    <hyperlink ref="A57" location="'FORTIS-02503 - D.1.4.1 - ...'!C2" display="/"/>
    <hyperlink ref="A58" location="'FORTIS-02504 - D.1.4.2 - ...'!C2" display="/"/>
    <hyperlink ref="A59" location="'FORTIS-02505 - D.1.4.3 - ...'!C2" display="/"/>
    <hyperlink ref="A60" location="'FORTIS-02506 - D.1.4.4 - ...'!C2" display="/"/>
    <hyperlink ref="A61" location="'FORTIS-02507 - vedlejší 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5" customWidth="1"/>
    <col min="2" max="2" width="1.667969" style="305" customWidth="1"/>
    <col min="3" max="4" width="5" style="305" customWidth="1"/>
    <col min="5" max="5" width="11.66016" style="305" customWidth="1"/>
    <col min="6" max="6" width="9.160156" style="305" customWidth="1"/>
    <col min="7" max="7" width="5" style="305" customWidth="1"/>
    <col min="8" max="8" width="77.83203" style="305" customWidth="1"/>
    <col min="9" max="10" width="20" style="305" customWidth="1"/>
    <col min="11" max="11" width="1.667969" style="305" customWidth="1"/>
  </cols>
  <sheetData>
    <row r="1" s="1" customFormat="1" ht="37.5" customHeight="1"/>
    <row r="2" s="1" customFormat="1" ht="7.5" customHeight="1">
      <c r="B2" s="306"/>
      <c r="C2" s="307"/>
      <c r="D2" s="307"/>
      <c r="E2" s="307"/>
      <c r="F2" s="307"/>
      <c r="G2" s="307"/>
      <c r="H2" s="307"/>
      <c r="I2" s="307"/>
      <c r="J2" s="307"/>
      <c r="K2" s="308"/>
    </row>
    <row r="3" s="17" customFormat="1" ht="45" customHeight="1">
      <c r="B3" s="309"/>
      <c r="C3" s="310" t="s">
        <v>4897</v>
      </c>
      <c r="D3" s="310"/>
      <c r="E3" s="310"/>
      <c r="F3" s="310"/>
      <c r="G3" s="310"/>
      <c r="H3" s="310"/>
      <c r="I3" s="310"/>
      <c r="J3" s="310"/>
      <c r="K3" s="311"/>
    </row>
    <row r="4" s="1" customFormat="1" ht="25.5" customHeight="1">
      <c r="B4" s="312"/>
      <c r="C4" s="313" t="s">
        <v>4898</v>
      </c>
      <c r="D4" s="313"/>
      <c r="E4" s="313"/>
      <c r="F4" s="313"/>
      <c r="G4" s="313"/>
      <c r="H4" s="313"/>
      <c r="I4" s="313"/>
      <c r="J4" s="313"/>
      <c r="K4" s="314"/>
    </row>
    <row r="5" s="1" customFormat="1" ht="5.25" customHeight="1">
      <c r="B5" s="312"/>
      <c r="C5" s="315"/>
      <c r="D5" s="315"/>
      <c r="E5" s="315"/>
      <c r="F5" s="315"/>
      <c r="G5" s="315"/>
      <c r="H5" s="315"/>
      <c r="I5" s="315"/>
      <c r="J5" s="315"/>
      <c r="K5" s="314"/>
    </row>
    <row r="6" s="1" customFormat="1" ht="15" customHeight="1">
      <c r="B6" s="312"/>
      <c r="C6" s="316" t="s">
        <v>4899</v>
      </c>
      <c r="D6" s="316"/>
      <c r="E6" s="316"/>
      <c r="F6" s="316"/>
      <c r="G6" s="316"/>
      <c r="H6" s="316"/>
      <c r="I6" s="316"/>
      <c r="J6" s="316"/>
      <c r="K6" s="314"/>
    </row>
    <row r="7" s="1" customFormat="1" ht="15" customHeight="1">
      <c r="B7" s="317"/>
      <c r="C7" s="316" t="s">
        <v>4900</v>
      </c>
      <c r="D7" s="316"/>
      <c r="E7" s="316"/>
      <c r="F7" s="316"/>
      <c r="G7" s="316"/>
      <c r="H7" s="316"/>
      <c r="I7" s="316"/>
      <c r="J7" s="316"/>
      <c r="K7" s="314"/>
    </row>
    <row r="8" s="1" customFormat="1" ht="12.75" customHeight="1">
      <c r="B8" s="317"/>
      <c r="C8" s="316"/>
      <c r="D8" s="316"/>
      <c r="E8" s="316"/>
      <c r="F8" s="316"/>
      <c r="G8" s="316"/>
      <c r="H8" s="316"/>
      <c r="I8" s="316"/>
      <c r="J8" s="316"/>
      <c r="K8" s="314"/>
    </row>
    <row r="9" s="1" customFormat="1" ht="15" customHeight="1">
      <c r="B9" s="317"/>
      <c r="C9" s="316" t="s">
        <v>4901</v>
      </c>
      <c r="D9" s="316"/>
      <c r="E9" s="316"/>
      <c r="F9" s="316"/>
      <c r="G9" s="316"/>
      <c r="H9" s="316"/>
      <c r="I9" s="316"/>
      <c r="J9" s="316"/>
      <c r="K9" s="314"/>
    </row>
    <row r="10" s="1" customFormat="1" ht="15" customHeight="1">
      <c r="B10" s="317"/>
      <c r="C10" s="316"/>
      <c r="D10" s="316" t="s">
        <v>4902</v>
      </c>
      <c r="E10" s="316"/>
      <c r="F10" s="316"/>
      <c r="G10" s="316"/>
      <c r="H10" s="316"/>
      <c r="I10" s="316"/>
      <c r="J10" s="316"/>
      <c r="K10" s="314"/>
    </row>
    <row r="11" s="1" customFormat="1" ht="15" customHeight="1">
      <c r="B11" s="317"/>
      <c r="C11" s="318"/>
      <c r="D11" s="316" t="s">
        <v>4903</v>
      </c>
      <c r="E11" s="316"/>
      <c r="F11" s="316"/>
      <c r="G11" s="316"/>
      <c r="H11" s="316"/>
      <c r="I11" s="316"/>
      <c r="J11" s="316"/>
      <c r="K11" s="314"/>
    </row>
    <row r="12" s="1" customFormat="1" ht="15" customHeight="1">
      <c r="B12" s="317"/>
      <c r="C12" s="318"/>
      <c r="D12" s="316"/>
      <c r="E12" s="316"/>
      <c r="F12" s="316"/>
      <c r="G12" s="316"/>
      <c r="H12" s="316"/>
      <c r="I12" s="316"/>
      <c r="J12" s="316"/>
      <c r="K12" s="314"/>
    </row>
    <row r="13" s="1" customFormat="1" ht="15" customHeight="1">
      <c r="B13" s="317"/>
      <c r="C13" s="318"/>
      <c r="D13" s="319" t="s">
        <v>4904</v>
      </c>
      <c r="E13" s="316"/>
      <c r="F13" s="316"/>
      <c r="G13" s="316"/>
      <c r="H13" s="316"/>
      <c r="I13" s="316"/>
      <c r="J13" s="316"/>
      <c r="K13" s="314"/>
    </row>
    <row r="14" s="1" customFormat="1" ht="12.75" customHeight="1">
      <c r="B14" s="317"/>
      <c r="C14" s="318"/>
      <c r="D14" s="318"/>
      <c r="E14" s="318"/>
      <c r="F14" s="318"/>
      <c r="G14" s="318"/>
      <c r="H14" s="318"/>
      <c r="I14" s="318"/>
      <c r="J14" s="318"/>
      <c r="K14" s="314"/>
    </row>
    <row r="15" s="1" customFormat="1" ht="15" customHeight="1">
      <c r="B15" s="317"/>
      <c r="C15" s="318"/>
      <c r="D15" s="316" t="s">
        <v>4905</v>
      </c>
      <c r="E15" s="316"/>
      <c r="F15" s="316"/>
      <c r="G15" s="316"/>
      <c r="H15" s="316"/>
      <c r="I15" s="316"/>
      <c r="J15" s="316"/>
      <c r="K15" s="314"/>
    </row>
    <row r="16" s="1" customFormat="1" ht="15" customHeight="1">
      <c r="B16" s="317"/>
      <c r="C16" s="318"/>
      <c r="D16" s="316" t="s">
        <v>4906</v>
      </c>
      <c r="E16" s="316"/>
      <c r="F16" s="316"/>
      <c r="G16" s="316"/>
      <c r="H16" s="316"/>
      <c r="I16" s="316"/>
      <c r="J16" s="316"/>
      <c r="K16" s="314"/>
    </row>
    <row r="17" s="1" customFormat="1" ht="15" customHeight="1">
      <c r="B17" s="317"/>
      <c r="C17" s="318"/>
      <c r="D17" s="316" t="s">
        <v>4907</v>
      </c>
      <c r="E17" s="316"/>
      <c r="F17" s="316"/>
      <c r="G17" s="316"/>
      <c r="H17" s="316"/>
      <c r="I17" s="316"/>
      <c r="J17" s="316"/>
      <c r="K17" s="314"/>
    </row>
    <row r="18" s="1" customFormat="1" ht="15" customHeight="1">
      <c r="B18" s="317"/>
      <c r="C18" s="318"/>
      <c r="D18" s="318"/>
      <c r="E18" s="320" t="s">
        <v>81</v>
      </c>
      <c r="F18" s="316" t="s">
        <v>4908</v>
      </c>
      <c r="G18" s="316"/>
      <c r="H18" s="316"/>
      <c r="I18" s="316"/>
      <c r="J18" s="316"/>
      <c r="K18" s="314"/>
    </row>
    <row r="19" s="1" customFormat="1" ht="15" customHeight="1">
      <c r="B19" s="317"/>
      <c r="C19" s="318"/>
      <c r="D19" s="318"/>
      <c r="E19" s="320" t="s">
        <v>4909</v>
      </c>
      <c r="F19" s="316" t="s">
        <v>4910</v>
      </c>
      <c r="G19" s="316"/>
      <c r="H19" s="316"/>
      <c r="I19" s="316"/>
      <c r="J19" s="316"/>
      <c r="K19" s="314"/>
    </row>
    <row r="20" s="1" customFormat="1" ht="15" customHeight="1">
      <c r="B20" s="317"/>
      <c r="C20" s="318"/>
      <c r="D20" s="318"/>
      <c r="E20" s="320" t="s">
        <v>4911</v>
      </c>
      <c r="F20" s="316" t="s">
        <v>4912</v>
      </c>
      <c r="G20" s="316"/>
      <c r="H20" s="316"/>
      <c r="I20" s="316"/>
      <c r="J20" s="316"/>
      <c r="K20" s="314"/>
    </row>
    <row r="21" s="1" customFormat="1" ht="15" customHeight="1">
      <c r="B21" s="317"/>
      <c r="C21" s="318"/>
      <c r="D21" s="318"/>
      <c r="E21" s="320" t="s">
        <v>102</v>
      </c>
      <c r="F21" s="316" t="s">
        <v>4913</v>
      </c>
      <c r="G21" s="316"/>
      <c r="H21" s="316"/>
      <c r="I21" s="316"/>
      <c r="J21" s="316"/>
      <c r="K21" s="314"/>
    </row>
    <row r="22" s="1" customFormat="1" ht="15" customHeight="1">
      <c r="B22" s="317"/>
      <c r="C22" s="318"/>
      <c r="D22" s="318"/>
      <c r="E22" s="320" t="s">
        <v>4241</v>
      </c>
      <c r="F22" s="316" t="s">
        <v>4242</v>
      </c>
      <c r="G22" s="316"/>
      <c r="H22" s="316"/>
      <c r="I22" s="316"/>
      <c r="J22" s="316"/>
      <c r="K22" s="314"/>
    </row>
    <row r="23" s="1" customFormat="1" ht="15" customHeight="1">
      <c r="B23" s="317"/>
      <c r="C23" s="318"/>
      <c r="D23" s="318"/>
      <c r="E23" s="320" t="s">
        <v>4914</v>
      </c>
      <c r="F23" s="316" t="s">
        <v>4915</v>
      </c>
      <c r="G23" s="316"/>
      <c r="H23" s="316"/>
      <c r="I23" s="316"/>
      <c r="J23" s="316"/>
      <c r="K23" s="314"/>
    </row>
    <row r="24" s="1" customFormat="1" ht="12.75" customHeight="1">
      <c r="B24" s="317"/>
      <c r="C24" s="318"/>
      <c r="D24" s="318"/>
      <c r="E24" s="318"/>
      <c r="F24" s="318"/>
      <c r="G24" s="318"/>
      <c r="H24" s="318"/>
      <c r="I24" s="318"/>
      <c r="J24" s="318"/>
      <c r="K24" s="314"/>
    </row>
    <row r="25" s="1" customFormat="1" ht="15" customHeight="1">
      <c r="B25" s="317"/>
      <c r="C25" s="316" t="s">
        <v>4916</v>
      </c>
      <c r="D25" s="316"/>
      <c r="E25" s="316"/>
      <c r="F25" s="316"/>
      <c r="G25" s="316"/>
      <c r="H25" s="316"/>
      <c r="I25" s="316"/>
      <c r="J25" s="316"/>
      <c r="K25" s="314"/>
    </row>
    <row r="26" s="1" customFormat="1" ht="15" customHeight="1">
      <c r="B26" s="317"/>
      <c r="C26" s="316" t="s">
        <v>4917</v>
      </c>
      <c r="D26" s="316"/>
      <c r="E26" s="316"/>
      <c r="F26" s="316"/>
      <c r="G26" s="316"/>
      <c r="H26" s="316"/>
      <c r="I26" s="316"/>
      <c r="J26" s="316"/>
      <c r="K26" s="314"/>
    </row>
    <row r="27" s="1" customFormat="1" ht="15" customHeight="1">
      <c r="B27" s="317"/>
      <c r="C27" s="316"/>
      <c r="D27" s="316" t="s">
        <v>4918</v>
      </c>
      <c r="E27" s="316"/>
      <c r="F27" s="316"/>
      <c r="G27" s="316"/>
      <c r="H27" s="316"/>
      <c r="I27" s="316"/>
      <c r="J27" s="316"/>
      <c r="K27" s="314"/>
    </row>
    <row r="28" s="1" customFormat="1" ht="15" customHeight="1">
      <c r="B28" s="317"/>
      <c r="C28" s="318"/>
      <c r="D28" s="316" t="s">
        <v>4919</v>
      </c>
      <c r="E28" s="316"/>
      <c r="F28" s="316"/>
      <c r="G28" s="316"/>
      <c r="H28" s="316"/>
      <c r="I28" s="316"/>
      <c r="J28" s="316"/>
      <c r="K28" s="314"/>
    </row>
    <row r="29" s="1" customFormat="1" ht="12.75" customHeight="1">
      <c r="B29" s="317"/>
      <c r="C29" s="318"/>
      <c r="D29" s="318"/>
      <c r="E29" s="318"/>
      <c r="F29" s="318"/>
      <c r="G29" s="318"/>
      <c r="H29" s="318"/>
      <c r="I29" s="318"/>
      <c r="J29" s="318"/>
      <c r="K29" s="314"/>
    </row>
    <row r="30" s="1" customFormat="1" ht="15" customHeight="1">
      <c r="B30" s="317"/>
      <c r="C30" s="318"/>
      <c r="D30" s="316" t="s">
        <v>4920</v>
      </c>
      <c r="E30" s="316"/>
      <c r="F30" s="316"/>
      <c r="G30" s="316"/>
      <c r="H30" s="316"/>
      <c r="I30" s="316"/>
      <c r="J30" s="316"/>
      <c r="K30" s="314"/>
    </row>
    <row r="31" s="1" customFormat="1" ht="15" customHeight="1">
      <c r="B31" s="317"/>
      <c r="C31" s="318"/>
      <c r="D31" s="316" t="s">
        <v>4921</v>
      </c>
      <c r="E31" s="316"/>
      <c r="F31" s="316"/>
      <c r="G31" s="316"/>
      <c r="H31" s="316"/>
      <c r="I31" s="316"/>
      <c r="J31" s="316"/>
      <c r="K31" s="314"/>
    </row>
    <row r="32" s="1" customFormat="1" ht="12.75" customHeight="1">
      <c r="B32" s="317"/>
      <c r="C32" s="318"/>
      <c r="D32" s="318"/>
      <c r="E32" s="318"/>
      <c r="F32" s="318"/>
      <c r="G32" s="318"/>
      <c r="H32" s="318"/>
      <c r="I32" s="318"/>
      <c r="J32" s="318"/>
      <c r="K32" s="314"/>
    </row>
    <row r="33" s="1" customFormat="1" ht="15" customHeight="1">
      <c r="B33" s="317"/>
      <c r="C33" s="318"/>
      <c r="D33" s="316" t="s">
        <v>4922</v>
      </c>
      <c r="E33" s="316"/>
      <c r="F33" s="316"/>
      <c r="G33" s="316"/>
      <c r="H33" s="316"/>
      <c r="I33" s="316"/>
      <c r="J33" s="316"/>
      <c r="K33" s="314"/>
    </row>
    <row r="34" s="1" customFormat="1" ht="15" customHeight="1">
      <c r="B34" s="317"/>
      <c r="C34" s="318"/>
      <c r="D34" s="316" t="s">
        <v>4923</v>
      </c>
      <c r="E34" s="316"/>
      <c r="F34" s="316"/>
      <c r="G34" s="316"/>
      <c r="H34" s="316"/>
      <c r="I34" s="316"/>
      <c r="J34" s="316"/>
      <c r="K34" s="314"/>
    </row>
    <row r="35" s="1" customFormat="1" ht="15" customHeight="1">
      <c r="B35" s="317"/>
      <c r="C35" s="318"/>
      <c r="D35" s="316" t="s">
        <v>4924</v>
      </c>
      <c r="E35" s="316"/>
      <c r="F35" s="316"/>
      <c r="G35" s="316"/>
      <c r="H35" s="316"/>
      <c r="I35" s="316"/>
      <c r="J35" s="316"/>
      <c r="K35" s="314"/>
    </row>
    <row r="36" s="1" customFormat="1" ht="15" customHeight="1">
      <c r="B36" s="317"/>
      <c r="C36" s="318"/>
      <c r="D36" s="316"/>
      <c r="E36" s="319" t="s">
        <v>361</v>
      </c>
      <c r="F36" s="316"/>
      <c r="G36" s="316" t="s">
        <v>4925</v>
      </c>
      <c r="H36" s="316"/>
      <c r="I36" s="316"/>
      <c r="J36" s="316"/>
      <c r="K36" s="314"/>
    </row>
    <row r="37" s="1" customFormat="1" ht="30.75" customHeight="1">
      <c r="B37" s="317"/>
      <c r="C37" s="318"/>
      <c r="D37" s="316"/>
      <c r="E37" s="319" t="s">
        <v>4926</v>
      </c>
      <c r="F37" s="316"/>
      <c r="G37" s="316" t="s">
        <v>4927</v>
      </c>
      <c r="H37" s="316"/>
      <c r="I37" s="316"/>
      <c r="J37" s="316"/>
      <c r="K37" s="314"/>
    </row>
    <row r="38" s="1" customFormat="1" ht="15" customHeight="1">
      <c r="B38" s="317"/>
      <c r="C38" s="318"/>
      <c r="D38" s="316"/>
      <c r="E38" s="319" t="s">
        <v>55</v>
      </c>
      <c r="F38" s="316"/>
      <c r="G38" s="316" t="s">
        <v>4928</v>
      </c>
      <c r="H38" s="316"/>
      <c r="I38" s="316"/>
      <c r="J38" s="316"/>
      <c r="K38" s="314"/>
    </row>
    <row r="39" s="1" customFormat="1" ht="15" customHeight="1">
      <c r="B39" s="317"/>
      <c r="C39" s="318"/>
      <c r="D39" s="316"/>
      <c r="E39" s="319" t="s">
        <v>56</v>
      </c>
      <c r="F39" s="316"/>
      <c r="G39" s="316" t="s">
        <v>4929</v>
      </c>
      <c r="H39" s="316"/>
      <c r="I39" s="316"/>
      <c r="J39" s="316"/>
      <c r="K39" s="314"/>
    </row>
    <row r="40" s="1" customFormat="1" ht="15" customHeight="1">
      <c r="B40" s="317"/>
      <c r="C40" s="318"/>
      <c r="D40" s="316"/>
      <c r="E40" s="319" t="s">
        <v>362</v>
      </c>
      <c r="F40" s="316"/>
      <c r="G40" s="316" t="s">
        <v>4930</v>
      </c>
      <c r="H40" s="316"/>
      <c r="I40" s="316"/>
      <c r="J40" s="316"/>
      <c r="K40" s="314"/>
    </row>
    <row r="41" s="1" customFormat="1" ht="15" customHeight="1">
      <c r="B41" s="317"/>
      <c r="C41" s="318"/>
      <c r="D41" s="316"/>
      <c r="E41" s="319" t="s">
        <v>363</v>
      </c>
      <c r="F41" s="316"/>
      <c r="G41" s="316" t="s">
        <v>4931</v>
      </c>
      <c r="H41" s="316"/>
      <c r="I41" s="316"/>
      <c r="J41" s="316"/>
      <c r="K41" s="314"/>
    </row>
    <row r="42" s="1" customFormat="1" ht="15" customHeight="1">
      <c r="B42" s="317"/>
      <c r="C42" s="318"/>
      <c r="D42" s="316"/>
      <c r="E42" s="319" t="s">
        <v>4932</v>
      </c>
      <c r="F42" s="316"/>
      <c r="G42" s="316" t="s">
        <v>4933</v>
      </c>
      <c r="H42" s="316"/>
      <c r="I42" s="316"/>
      <c r="J42" s="316"/>
      <c r="K42" s="314"/>
    </row>
    <row r="43" s="1" customFormat="1" ht="15" customHeight="1">
      <c r="B43" s="317"/>
      <c r="C43" s="318"/>
      <c r="D43" s="316"/>
      <c r="E43" s="319"/>
      <c r="F43" s="316"/>
      <c r="G43" s="316" t="s">
        <v>4934</v>
      </c>
      <c r="H43" s="316"/>
      <c r="I43" s="316"/>
      <c r="J43" s="316"/>
      <c r="K43" s="314"/>
    </row>
    <row r="44" s="1" customFormat="1" ht="15" customHeight="1">
      <c r="B44" s="317"/>
      <c r="C44" s="318"/>
      <c r="D44" s="316"/>
      <c r="E44" s="319" t="s">
        <v>4935</v>
      </c>
      <c r="F44" s="316"/>
      <c r="G44" s="316" t="s">
        <v>4936</v>
      </c>
      <c r="H44" s="316"/>
      <c r="I44" s="316"/>
      <c r="J44" s="316"/>
      <c r="K44" s="314"/>
    </row>
    <row r="45" s="1" customFormat="1" ht="15" customHeight="1">
      <c r="B45" s="317"/>
      <c r="C45" s="318"/>
      <c r="D45" s="316"/>
      <c r="E45" s="319" t="s">
        <v>365</v>
      </c>
      <c r="F45" s="316"/>
      <c r="G45" s="316" t="s">
        <v>4937</v>
      </c>
      <c r="H45" s="316"/>
      <c r="I45" s="316"/>
      <c r="J45" s="316"/>
      <c r="K45" s="314"/>
    </row>
    <row r="46" s="1" customFormat="1" ht="12.75" customHeight="1">
      <c r="B46" s="317"/>
      <c r="C46" s="318"/>
      <c r="D46" s="316"/>
      <c r="E46" s="316"/>
      <c r="F46" s="316"/>
      <c r="G46" s="316"/>
      <c r="H46" s="316"/>
      <c r="I46" s="316"/>
      <c r="J46" s="316"/>
      <c r="K46" s="314"/>
    </row>
    <row r="47" s="1" customFormat="1" ht="15" customHeight="1">
      <c r="B47" s="317"/>
      <c r="C47" s="318"/>
      <c r="D47" s="316" t="s">
        <v>4938</v>
      </c>
      <c r="E47" s="316"/>
      <c r="F47" s="316"/>
      <c r="G47" s="316"/>
      <c r="H47" s="316"/>
      <c r="I47" s="316"/>
      <c r="J47" s="316"/>
      <c r="K47" s="314"/>
    </row>
    <row r="48" s="1" customFormat="1" ht="15" customHeight="1">
      <c r="B48" s="317"/>
      <c r="C48" s="318"/>
      <c r="D48" s="318"/>
      <c r="E48" s="316" t="s">
        <v>4939</v>
      </c>
      <c r="F48" s="316"/>
      <c r="G48" s="316"/>
      <c r="H48" s="316"/>
      <c r="I48" s="316"/>
      <c r="J48" s="316"/>
      <c r="K48" s="314"/>
    </row>
    <row r="49" s="1" customFormat="1" ht="15" customHeight="1">
      <c r="B49" s="317"/>
      <c r="C49" s="318"/>
      <c r="D49" s="318"/>
      <c r="E49" s="316" t="s">
        <v>4940</v>
      </c>
      <c r="F49" s="316"/>
      <c r="G49" s="316"/>
      <c r="H49" s="316"/>
      <c r="I49" s="316"/>
      <c r="J49" s="316"/>
      <c r="K49" s="314"/>
    </row>
    <row r="50" s="1" customFormat="1" ht="15" customHeight="1">
      <c r="B50" s="317"/>
      <c r="C50" s="318"/>
      <c r="D50" s="318"/>
      <c r="E50" s="316" t="s">
        <v>4941</v>
      </c>
      <c r="F50" s="316"/>
      <c r="G50" s="316"/>
      <c r="H50" s="316"/>
      <c r="I50" s="316"/>
      <c r="J50" s="316"/>
      <c r="K50" s="314"/>
    </row>
    <row r="51" s="1" customFormat="1" ht="15" customHeight="1">
      <c r="B51" s="317"/>
      <c r="C51" s="318"/>
      <c r="D51" s="316" t="s">
        <v>4942</v>
      </c>
      <c r="E51" s="316"/>
      <c r="F51" s="316"/>
      <c r="G51" s="316"/>
      <c r="H51" s="316"/>
      <c r="I51" s="316"/>
      <c r="J51" s="316"/>
      <c r="K51" s="314"/>
    </row>
    <row r="52" s="1" customFormat="1" ht="25.5" customHeight="1">
      <c r="B52" s="312"/>
      <c r="C52" s="313" t="s">
        <v>4943</v>
      </c>
      <c r="D52" s="313"/>
      <c r="E52" s="313"/>
      <c r="F52" s="313"/>
      <c r="G52" s="313"/>
      <c r="H52" s="313"/>
      <c r="I52" s="313"/>
      <c r="J52" s="313"/>
      <c r="K52" s="314"/>
    </row>
    <row r="53" s="1" customFormat="1" ht="5.25" customHeight="1">
      <c r="B53" s="312"/>
      <c r="C53" s="315"/>
      <c r="D53" s="315"/>
      <c r="E53" s="315"/>
      <c r="F53" s="315"/>
      <c r="G53" s="315"/>
      <c r="H53" s="315"/>
      <c r="I53" s="315"/>
      <c r="J53" s="315"/>
      <c r="K53" s="314"/>
    </row>
    <row r="54" s="1" customFormat="1" ht="15" customHeight="1">
      <c r="B54" s="312"/>
      <c r="C54" s="316" t="s">
        <v>4944</v>
      </c>
      <c r="D54" s="316"/>
      <c r="E54" s="316"/>
      <c r="F54" s="316"/>
      <c r="G54" s="316"/>
      <c r="H54" s="316"/>
      <c r="I54" s="316"/>
      <c r="J54" s="316"/>
      <c r="K54" s="314"/>
    </row>
    <row r="55" s="1" customFormat="1" ht="15" customHeight="1">
      <c r="B55" s="312"/>
      <c r="C55" s="316" t="s">
        <v>4945</v>
      </c>
      <c r="D55" s="316"/>
      <c r="E55" s="316"/>
      <c r="F55" s="316"/>
      <c r="G55" s="316"/>
      <c r="H55" s="316"/>
      <c r="I55" s="316"/>
      <c r="J55" s="316"/>
      <c r="K55" s="314"/>
    </row>
    <row r="56" s="1" customFormat="1" ht="12.75" customHeight="1">
      <c r="B56" s="312"/>
      <c r="C56" s="316"/>
      <c r="D56" s="316"/>
      <c r="E56" s="316"/>
      <c r="F56" s="316"/>
      <c r="G56" s="316"/>
      <c r="H56" s="316"/>
      <c r="I56" s="316"/>
      <c r="J56" s="316"/>
      <c r="K56" s="314"/>
    </row>
    <row r="57" s="1" customFormat="1" ht="15" customHeight="1">
      <c r="B57" s="312"/>
      <c r="C57" s="316" t="s">
        <v>4946</v>
      </c>
      <c r="D57" s="316"/>
      <c r="E57" s="316"/>
      <c r="F57" s="316"/>
      <c r="G57" s="316"/>
      <c r="H57" s="316"/>
      <c r="I57" s="316"/>
      <c r="J57" s="316"/>
      <c r="K57" s="314"/>
    </row>
    <row r="58" s="1" customFormat="1" ht="15" customHeight="1">
      <c r="B58" s="312"/>
      <c r="C58" s="318"/>
      <c r="D58" s="316" t="s">
        <v>4947</v>
      </c>
      <c r="E58" s="316"/>
      <c r="F58" s="316"/>
      <c r="G58" s="316"/>
      <c r="H58" s="316"/>
      <c r="I58" s="316"/>
      <c r="J58" s="316"/>
      <c r="K58" s="314"/>
    </row>
    <row r="59" s="1" customFormat="1" ht="15" customHeight="1">
      <c r="B59" s="312"/>
      <c r="C59" s="318"/>
      <c r="D59" s="316" t="s">
        <v>4948</v>
      </c>
      <c r="E59" s="316"/>
      <c r="F59" s="316"/>
      <c r="G59" s="316"/>
      <c r="H59" s="316"/>
      <c r="I59" s="316"/>
      <c r="J59" s="316"/>
      <c r="K59" s="314"/>
    </row>
    <row r="60" s="1" customFormat="1" ht="15" customHeight="1">
      <c r="B60" s="312"/>
      <c r="C60" s="318"/>
      <c r="D60" s="316" t="s">
        <v>4949</v>
      </c>
      <c r="E60" s="316"/>
      <c r="F60" s="316"/>
      <c r="G60" s="316"/>
      <c r="H60" s="316"/>
      <c r="I60" s="316"/>
      <c r="J60" s="316"/>
      <c r="K60" s="314"/>
    </row>
    <row r="61" s="1" customFormat="1" ht="15" customHeight="1">
      <c r="B61" s="312"/>
      <c r="C61" s="318"/>
      <c r="D61" s="316" t="s">
        <v>4950</v>
      </c>
      <c r="E61" s="316"/>
      <c r="F61" s="316"/>
      <c r="G61" s="316"/>
      <c r="H61" s="316"/>
      <c r="I61" s="316"/>
      <c r="J61" s="316"/>
      <c r="K61" s="314"/>
    </row>
    <row r="62" s="1" customFormat="1" ht="15" customHeight="1">
      <c r="B62" s="312"/>
      <c r="C62" s="318"/>
      <c r="D62" s="321" t="s">
        <v>4951</v>
      </c>
      <c r="E62" s="321"/>
      <c r="F62" s="321"/>
      <c r="G62" s="321"/>
      <c r="H62" s="321"/>
      <c r="I62" s="321"/>
      <c r="J62" s="321"/>
      <c r="K62" s="314"/>
    </row>
    <row r="63" s="1" customFormat="1" ht="15" customHeight="1">
      <c r="B63" s="312"/>
      <c r="C63" s="318"/>
      <c r="D63" s="316" t="s">
        <v>4952</v>
      </c>
      <c r="E63" s="316"/>
      <c r="F63" s="316"/>
      <c r="G63" s="316"/>
      <c r="H63" s="316"/>
      <c r="I63" s="316"/>
      <c r="J63" s="316"/>
      <c r="K63" s="314"/>
    </row>
    <row r="64" s="1" customFormat="1" ht="12.75" customHeight="1">
      <c r="B64" s="312"/>
      <c r="C64" s="318"/>
      <c r="D64" s="318"/>
      <c r="E64" s="322"/>
      <c r="F64" s="318"/>
      <c r="G64" s="318"/>
      <c r="H64" s="318"/>
      <c r="I64" s="318"/>
      <c r="J64" s="318"/>
      <c r="K64" s="314"/>
    </row>
    <row r="65" s="1" customFormat="1" ht="15" customHeight="1">
      <c r="B65" s="312"/>
      <c r="C65" s="318"/>
      <c r="D65" s="316" t="s">
        <v>4953</v>
      </c>
      <c r="E65" s="316"/>
      <c r="F65" s="316"/>
      <c r="G65" s="316"/>
      <c r="H65" s="316"/>
      <c r="I65" s="316"/>
      <c r="J65" s="316"/>
      <c r="K65" s="314"/>
    </row>
    <row r="66" s="1" customFormat="1" ht="15" customHeight="1">
      <c r="B66" s="312"/>
      <c r="C66" s="318"/>
      <c r="D66" s="321" t="s">
        <v>4954</v>
      </c>
      <c r="E66" s="321"/>
      <c r="F66" s="321"/>
      <c r="G66" s="321"/>
      <c r="H66" s="321"/>
      <c r="I66" s="321"/>
      <c r="J66" s="321"/>
      <c r="K66" s="314"/>
    </row>
    <row r="67" s="1" customFormat="1" ht="15" customHeight="1">
      <c r="B67" s="312"/>
      <c r="C67" s="318"/>
      <c r="D67" s="316" t="s">
        <v>4955</v>
      </c>
      <c r="E67" s="316"/>
      <c r="F67" s="316"/>
      <c r="G67" s="316"/>
      <c r="H67" s="316"/>
      <c r="I67" s="316"/>
      <c r="J67" s="316"/>
      <c r="K67" s="314"/>
    </row>
    <row r="68" s="1" customFormat="1" ht="15" customHeight="1">
      <c r="B68" s="312"/>
      <c r="C68" s="318"/>
      <c r="D68" s="316" t="s">
        <v>4956</v>
      </c>
      <c r="E68" s="316"/>
      <c r="F68" s="316"/>
      <c r="G68" s="316"/>
      <c r="H68" s="316"/>
      <c r="I68" s="316"/>
      <c r="J68" s="316"/>
      <c r="K68" s="314"/>
    </row>
    <row r="69" s="1" customFormat="1" ht="15" customHeight="1">
      <c r="B69" s="312"/>
      <c r="C69" s="318"/>
      <c r="D69" s="316" t="s">
        <v>4957</v>
      </c>
      <c r="E69" s="316"/>
      <c r="F69" s="316"/>
      <c r="G69" s="316"/>
      <c r="H69" s="316"/>
      <c r="I69" s="316"/>
      <c r="J69" s="316"/>
      <c r="K69" s="314"/>
    </row>
    <row r="70" s="1" customFormat="1" ht="15" customHeight="1">
      <c r="B70" s="312"/>
      <c r="C70" s="318"/>
      <c r="D70" s="316" t="s">
        <v>4958</v>
      </c>
      <c r="E70" s="316"/>
      <c r="F70" s="316"/>
      <c r="G70" s="316"/>
      <c r="H70" s="316"/>
      <c r="I70" s="316"/>
      <c r="J70" s="316"/>
      <c r="K70" s="314"/>
    </row>
    <row r="71" s="1" customFormat="1" ht="12.75" customHeight="1">
      <c r="B71" s="323"/>
      <c r="C71" s="324"/>
      <c r="D71" s="324"/>
      <c r="E71" s="324"/>
      <c r="F71" s="324"/>
      <c r="G71" s="324"/>
      <c r="H71" s="324"/>
      <c r="I71" s="324"/>
      <c r="J71" s="324"/>
      <c r="K71" s="325"/>
    </row>
    <row r="72" s="1" customFormat="1" ht="18.75" customHeight="1">
      <c r="B72" s="326"/>
      <c r="C72" s="326"/>
      <c r="D72" s="326"/>
      <c r="E72" s="326"/>
      <c r="F72" s="326"/>
      <c r="G72" s="326"/>
      <c r="H72" s="326"/>
      <c r="I72" s="326"/>
      <c r="J72" s="326"/>
      <c r="K72" s="327"/>
    </row>
    <row r="73" s="1" customFormat="1" ht="18.75" customHeight="1">
      <c r="B73" s="327"/>
      <c r="C73" s="327"/>
      <c r="D73" s="327"/>
      <c r="E73" s="327"/>
      <c r="F73" s="327"/>
      <c r="G73" s="327"/>
      <c r="H73" s="327"/>
      <c r="I73" s="327"/>
      <c r="J73" s="327"/>
      <c r="K73" s="327"/>
    </row>
    <row r="74" s="1" customFormat="1" ht="7.5" customHeight="1">
      <c r="B74" s="328"/>
      <c r="C74" s="329"/>
      <c r="D74" s="329"/>
      <c r="E74" s="329"/>
      <c r="F74" s="329"/>
      <c r="G74" s="329"/>
      <c r="H74" s="329"/>
      <c r="I74" s="329"/>
      <c r="J74" s="329"/>
      <c r="K74" s="330"/>
    </row>
    <row r="75" s="1" customFormat="1" ht="45" customHeight="1">
      <c r="B75" s="331"/>
      <c r="C75" s="332" t="s">
        <v>4959</v>
      </c>
      <c r="D75" s="332"/>
      <c r="E75" s="332"/>
      <c r="F75" s="332"/>
      <c r="G75" s="332"/>
      <c r="H75" s="332"/>
      <c r="I75" s="332"/>
      <c r="J75" s="332"/>
      <c r="K75" s="333"/>
    </row>
    <row r="76" s="1" customFormat="1" ht="17.25" customHeight="1">
      <c r="B76" s="331"/>
      <c r="C76" s="334" t="s">
        <v>4960</v>
      </c>
      <c r="D76" s="334"/>
      <c r="E76" s="334"/>
      <c r="F76" s="334" t="s">
        <v>4961</v>
      </c>
      <c r="G76" s="335"/>
      <c r="H76" s="334" t="s">
        <v>56</v>
      </c>
      <c r="I76" s="334" t="s">
        <v>59</v>
      </c>
      <c r="J76" s="334" t="s">
        <v>4962</v>
      </c>
      <c r="K76" s="333"/>
    </row>
    <row r="77" s="1" customFormat="1" ht="17.25" customHeight="1">
      <c r="B77" s="331"/>
      <c r="C77" s="336" t="s">
        <v>4963</v>
      </c>
      <c r="D77" s="336"/>
      <c r="E77" s="336"/>
      <c r="F77" s="337" t="s">
        <v>4964</v>
      </c>
      <c r="G77" s="338"/>
      <c r="H77" s="336"/>
      <c r="I77" s="336"/>
      <c r="J77" s="336" t="s">
        <v>4965</v>
      </c>
      <c r="K77" s="333"/>
    </row>
    <row r="78" s="1" customFormat="1" ht="5.25" customHeight="1">
      <c r="B78" s="331"/>
      <c r="C78" s="339"/>
      <c r="D78" s="339"/>
      <c r="E78" s="339"/>
      <c r="F78" s="339"/>
      <c r="G78" s="340"/>
      <c r="H78" s="339"/>
      <c r="I78" s="339"/>
      <c r="J78" s="339"/>
      <c r="K78" s="333"/>
    </row>
    <row r="79" s="1" customFormat="1" ht="15" customHeight="1">
      <c r="B79" s="331"/>
      <c r="C79" s="319" t="s">
        <v>55</v>
      </c>
      <c r="D79" s="341"/>
      <c r="E79" s="341"/>
      <c r="F79" s="342" t="s">
        <v>4966</v>
      </c>
      <c r="G79" s="343"/>
      <c r="H79" s="319" t="s">
        <v>4967</v>
      </c>
      <c r="I79" s="319" t="s">
        <v>4968</v>
      </c>
      <c r="J79" s="319">
        <v>20</v>
      </c>
      <c r="K79" s="333"/>
    </row>
    <row r="80" s="1" customFormat="1" ht="15" customHeight="1">
      <c r="B80" s="331"/>
      <c r="C80" s="319" t="s">
        <v>4969</v>
      </c>
      <c r="D80" s="319"/>
      <c r="E80" s="319"/>
      <c r="F80" s="342" t="s">
        <v>4966</v>
      </c>
      <c r="G80" s="343"/>
      <c r="H80" s="319" t="s">
        <v>4970</v>
      </c>
      <c r="I80" s="319" t="s">
        <v>4968</v>
      </c>
      <c r="J80" s="319">
        <v>120</v>
      </c>
      <c r="K80" s="333"/>
    </row>
    <row r="81" s="1" customFormat="1" ht="15" customHeight="1">
      <c r="B81" s="344"/>
      <c r="C81" s="319" t="s">
        <v>4971</v>
      </c>
      <c r="D81" s="319"/>
      <c r="E81" s="319"/>
      <c r="F81" s="342" t="s">
        <v>4972</v>
      </c>
      <c r="G81" s="343"/>
      <c r="H81" s="319" t="s">
        <v>4973</v>
      </c>
      <c r="I81" s="319" t="s">
        <v>4968</v>
      </c>
      <c r="J81" s="319">
        <v>50</v>
      </c>
      <c r="K81" s="333"/>
    </row>
    <row r="82" s="1" customFormat="1" ht="15" customHeight="1">
      <c r="B82" s="344"/>
      <c r="C82" s="319" t="s">
        <v>4974</v>
      </c>
      <c r="D82" s="319"/>
      <c r="E82" s="319"/>
      <c r="F82" s="342" t="s">
        <v>4966</v>
      </c>
      <c r="G82" s="343"/>
      <c r="H82" s="319" t="s">
        <v>4975</v>
      </c>
      <c r="I82" s="319" t="s">
        <v>4976</v>
      </c>
      <c r="J82" s="319"/>
      <c r="K82" s="333"/>
    </row>
    <row r="83" s="1" customFormat="1" ht="15" customHeight="1">
      <c r="B83" s="344"/>
      <c r="C83" s="345" t="s">
        <v>4977</v>
      </c>
      <c r="D83" s="345"/>
      <c r="E83" s="345"/>
      <c r="F83" s="346" t="s">
        <v>4972</v>
      </c>
      <c r="G83" s="345"/>
      <c r="H83" s="345" t="s">
        <v>4978</v>
      </c>
      <c r="I83" s="345" t="s">
        <v>4968</v>
      </c>
      <c r="J83" s="345">
        <v>15</v>
      </c>
      <c r="K83" s="333"/>
    </row>
    <row r="84" s="1" customFormat="1" ht="15" customHeight="1">
      <c r="B84" s="344"/>
      <c r="C84" s="345" t="s">
        <v>4979</v>
      </c>
      <c r="D84" s="345"/>
      <c r="E84" s="345"/>
      <c r="F84" s="346" t="s">
        <v>4972</v>
      </c>
      <c r="G84" s="345"/>
      <c r="H84" s="345" t="s">
        <v>4980</v>
      </c>
      <c r="I84" s="345" t="s">
        <v>4968</v>
      </c>
      <c r="J84" s="345">
        <v>15</v>
      </c>
      <c r="K84" s="333"/>
    </row>
    <row r="85" s="1" customFormat="1" ht="15" customHeight="1">
      <c r="B85" s="344"/>
      <c r="C85" s="345" t="s">
        <v>4981</v>
      </c>
      <c r="D85" s="345"/>
      <c r="E85" s="345"/>
      <c r="F85" s="346" t="s">
        <v>4972</v>
      </c>
      <c r="G85" s="345"/>
      <c r="H85" s="345" t="s">
        <v>4982</v>
      </c>
      <c r="I85" s="345" t="s">
        <v>4968</v>
      </c>
      <c r="J85" s="345">
        <v>20</v>
      </c>
      <c r="K85" s="333"/>
    </row>
    <row r="86" s="1" customFormat="1" ht="15" customHeight="1">
      <c r="B86" s="344"/>
      <c r="C86" s="345" t="s">
        <v>4983</v>
      </c>
      <c r="D86" s="345"/>
      <c r="E86" s="345"/>
      <c r="F86" s="346" t="s">
        <v>4972</v>
      </c>
      <c r="G86" s="345"/>
      <c r="H86" s="345" t="s">
        <v>4984</v>
      </c>
      <c r="I86" s="345" t="s">
        <v>4968</v>
      </c>
      <c r="J86" s="345">
        <v>20</v>
      </c>
      <c r="K86" s="333"/>
    </row>
    <row r="87" s="1" customFormat="1" ht="15" customHeight="1">
      <c r="B87" s="344"/>
      <c r="C87" s="319" t="s">
        <v>4985</v>
      </c>
      <c r="D87" s="319"/>
      <c r="E87" s="319"/>
      <c r="F87" s="342" t="s">
        <v>4972</v>
      </c>
      <c r="G87" s="343"/>
      <c r="H87" s="319" t="s">
        <v>4986</v>
      </c>
      <c r="I87" s="319" t="s">
        <v>4968</v>
      </c>
      <c r="J87" s="319">
        <v>50</v>
      </c>
      <c r="K87" s="333"/>
    </row>
    <row r="88" s="1" customFormat="1" ht="15" customHeight="1">
      <c r="B88" s="344"/>
      <c r="C88" s="319" t="s">
        <v>4987</v>
      </c>
      <c r="D88" s="319"/>
      <c r="E88" s="319"/>
      <c r="F88" s="342" t="s">
        <v>4972</v>
      </c>
      <c r="G88" s="343"/>
      <c r="H88" s="319" t="s">
        <v>4988</v>
      </c>
      <c r="I88" s="319" t="s">
        <v>4968</v>
      </c>
      <c r="J88" s="319">
        <v>20</v>
      </c>
      <c r="K88" s="333"/>
    </row>
    <row r="89" s="1" customFormat="1" ht="15" customHeight="1">
      <c r="B89" s="344"/>
      <c r="C89" s="319" t="s">
        <v>4989</v>
      </c>
      <c r="D89" s="319"/>
      <c r="E89" s="319"/>
      <c r="F89" s="342" t="s">
        <v>4972</v>
      </c>
      <c r="G89" s="343"/>
      <c r="H89" s="319" t="s">
        <v>4990</v>
      </c>
      <c r="I89" s="319" t="s">
        <v>4968</v>
      </c>
      <c r="J89" s="319">
        <v>20</v>
      </c>
      <c r="K89" s="333"/>
    </row>
    <row r="90" s="1" customFormat="1" ht="15" customHeight="1">
      <c r="B90" s="344"/>
      <c r="C90" s="319" t="s">
        <v>4991</v>
      </c>
      <c r="D90" s="319"/>
      <c r="E90" s="319"/>
      <c r="F90" s="342" t="s">
        <v>4972</v>
      </c>
      <c r="G90" s="343"/>
      <c r="H90" s="319" t="s">
        <v>4992</v>
      </c>
      <c r="I90" s="319" t="s">
        <v>4968</v>
      </c>
      <c r="J90" s="319">
        <v>50</v>
      </c>
      <c r="K90" s="333"/>
    </row>
    <row r="91" s="1" customFormat="1" ht="15" customHeight="1">
      <c r="B91" s="344"/>
      <c r="C91" s="319" t="s">
        <v>4993</v>
      </c>
      <c r="D91" s="319"/>
      <c r="E91" s="319"/>
      <c r="F91" s="342" t="s">
        <v>4972</v>
      </c>
      <c r="G91" s="343"/>
      <c r="H91" s="319" t="s">
        <v>4993</v>
      </c>
      <c r="I91" s="319" t="s">
        <v>4968</v>
      </c>
      <c r="J91" s="319">
        <v>50</v>
      </c>
      <c r="K91" s="333"/>
    </row>
    <row r="92" s="1" customFormat="1" ht="15" customHeight="1">
      <c r="B92" s="344"/>
      <c r="C92" s="319" t="s">
        <v>4994</v>
      </c>
      <c r="D92" s="319"/>
      <c r="E92" s="319"/>
      <c r="F92" s="342" t="s">
        <v>4972</v>
      </c>
      <c r="G92" s="343"/>
      <c r="H92" s="319" t="s">
        <v>4995</v>
      </c>
      <c r="I92" s="319" t="s">
        <v>4968</v>
      </c>
      <c r="J92" s="319">
        <v>255</v>
      </c>
      <c r="K92" s="333"/>
    </row>
    <row r="93" s="1" customFormat="1" ht="15" customHeight="1">
      <c r="B93" s="344"/>
      <c r="C93" s="319" t="s">
        <v>4996</v>
      </c>
      <c r="D93" s="319"/>
      <c r="E93" s="319"/>
      <c r="F93" s="342" t="s">
        <v>4966</v>
      </c>
      <c r="G93" s="343"/>
      <c r="H93" s="319" t="s">
        <v>4997</v>
      </c>
      <c r="I93" s="319" t="s">
        <v>4998</v>
      </c>
      <c r="J93" s="319"/>
      <c r="K93" s="333"/>
    </row>
    <row r="94" s="1" customFormat="1" ht="15" customHeight="1">
      <c r="B94" s="344"/>
      <c r="C94" s="319" t="s">
        <v>4999</v>
      </c>
      <c r="D94" s="319"/>
      <c r="E94" s="319"/>
      <c r="F94" s="342" t="s">
        <v>4966</v>
      </c>
      <c r="G94" s="343"/>
      <c r="H94" s="319" t="s">
        <v>5000</v>
      </c>
      <c r="I94" s="319" t="s">
        <v>5001</v>
      </c>
      <c r="J94" s="319"/>
      <c r="K94" s="333"/>
    </row>
    <row r="95" s="1" customFormat="1" ht="15" customHeight="1">
      <c r="B95" s="344"/>
      <c r="C95" s="319" t="s">
        <v>5002</v>
      </c>
      <c r="D95" s="319"/>
      <c r="E95" s="319"/>
      <c r="F95" s="342" t="s">
        <v>4966</v>
      </c>
      <c r="G95" s="343"/>
      <c r="H95" s="319" t="s">
        <v>5002</v>
      </c>
      <c r="I95" s="319" t="s">
        <v>5001</v>
      </c>
      <c r="J95" s="319"/>
      <c r="K95" s="333"/>
    </row>
    <row r="96" s="1" customFormat="1" ht="15" customHeight="1">
      <c r="B96" s="344"/>
      <c r="C96" s="319" t="s">
        <v>40</v>
      </c>
      <c r="D96" s="319"/>
      <c r="E96" s="319"/>
      <c r="F96" s="342" t="s">
        <v>4966</v>
      </c>
      <c r="G96" s="343"/>
      <c r="H96" s="319" t="s">
        <v>5003</v>
      </c>
      <c r="I96" s="319" t="s">
        <v>5001</v>
      </c>
      <c r="J96" s="319"/>
      <c r="K96" s="333"/>
    </row>
    <row r="97" s="1" customFormat="1" ht="15" customHeight="1">
      <c r="B97" s="344"/>
      <c r="C97" s="319" t="s">
        <v>50</v>
      </c>
      <c r="D97" s="319"/>
      <c r="E97" s="319"/>
      <c r="F97" s="342" t="s">
        <v>4966</v>
      </c>
      <c r="G97" s="343"/>
      <c r="H97" s="319" t="s">
        <v>5004</v>
      </c>
      <c r="I97" s="319" t="s">
        <v>5001</v>
      </c>
      <c r="J97" s="319"/>
      <c r="K97" s="333"/>
    </row>
    <row r="98" s="1" customFormat="1" ht="15" customHeight="1">
      <c r="B98" s="347"/>
      <c r="C98" s="348"/>
      <c r="D98" s="348"/>
      <c r="E98" s="348"/>
      <c r="F98" s="348"/>
      <c r="G98" s="348"/>
      <c r="H98" s="348"/>
      <c r="I98" s="348"/>
      <c r="J98" s="348"/>
      <c r="K98" s="349"/>
    </row>
    <row r="99" s="1" customFormat="1" ht="18.75" customHeight="1">
      <c r="B99" s="350"/>
      <c r="C99" s="351"/>
      <c r="D99" s="351"/>
      <c r="E99" s="351"/>
      <c r="F99" s="351"/>
      <c r="G99" s="351"/>
      <c r="H99" s="351"/>
      <c r="I99" s="351"/>
      <c r="J99" s="351"/>
      <c r="K99" s="350"/>
    </row>
    <row r="100" s="1" customFormat="1" ht="18.75" customHeight="1">
      <c r="B100" s="327"/>
      <c r="C100" s="327"/>
      <c r="D100" s="327"/>
      <c r="E100" s="327"/>
      <c r="F100" s="327"/>
      <c r="G100" s="327"/>
      <c r="H100" s="327"/>
      <c r="I100" s="327"/>
      <c r="J100" s="327"/>
      <c r="K100" s="327"/>
    </row>
    <row r="101" s="1" customFormat="1" ht="7.5" customHeight="1">
      <c r="B101" s="328"/>
      <c r="C101" s="329"/>
      <c r="D101" s="329"/>
      <c r="E101" s="329"/>
      <c r="F101" s="329"/>
      <c r="G101" s="329"/>
      <c r="H101" s="329"/>
      <c r="I101" s="329"/>
      <c r="J101" s="329"/>
      <c r="K101" s="330"/>
    </row>
    <row r="102" s="1" customFormat="1" ht="45" customHeight="1">
      <c r="B102" s="331"/>
      <c r="C102" s="332" t="s">
        <v>5005</v>
      </c>
      <c r="D102" s="332"/>
      <c r="E102" s="332"/>
      <c r="F102" s="332"/>
      <c r="G102" s="332"/>
      <c r="H102" s="332"/>
      <c r="I102" s="332"/>
      <c r="J102" s="332"/>
      <c r="K102" s="333"/>
    </row>
    <row r="103" s="1" customFormat="1" ht="17.25" customHeight="1">
      <c r="B103" s="331"/>
      <c r="C103" s="334" t="s">
        <v>4960</v>
      </c>
      <c r="D103" s="334"/>
      <c r="E103" s="334"/>
      <c r="F103" s="334" t="s">
        <v>4961</v>
      </c>
      <c r="G103" s="335"/>
      <c r="H103" s="334" t="s">
        <v>56</v>
      </c>
      <c r="I103" s="334" t="s">
        <v>59</v>
      </c>
      <c r="J103" s="334" t="s">
        <v>4962</v>
      </c>
      <c r="K103" s="333"/>
    </row>
    <row r="104" s="1" customFormat="1" ht="17.25" customHeight="1">
      <c r="B104" s="331"/>
      <c r="C104" s="336" t="s">
        <v>4963</v>
      </c>
      <c r="D104" s="336"/>
      <c r="E104" s="336"/>
      <c r="F104" s="337" t="s">
        <v>4964</v>
      </c>
      <c r="G104" s="338"/>
      <c r="H104" s="336"/>
      <c r="I104" s="336"/>
      <c r="J104" s="336" t="s">
        <v>4965</v>
      </c>
      <c r="K104" s="333"/>
    </row>
    <row r="105" s="1" customFormat="1" ht="5.25" customHeight="1">
      <c r="B105" s="331"/>
      <c r="C105" s="334"/>
      <c r="D105" s="334"/>
      <c r="E105" s="334"/>
      <c r="F105" s="334"/>
      <c r="G105" s="352"/>
      <c r="H105" s="334"/>
      <c r="I105" s="334"/>
      <c r="J105" s="334"/>
      <c r="K105" s="333"/>
    </row>
    <row r="106" s="1" customFormat="1" ht="15" customHeight="1">
      <c r="B106" s="331"/>
      <c r="C106" s="319" t="s">
        <v>55</v>
      </c>
      <c r="D106" s="341"/>
      <c r="E106" s="341"/>
      <c r="F106" s="342" t="s">
        <v>4966</v>
      </c>
      <c r="G106" s="319"/>
      <c r="H106" s="319" t="s">
        <v>5006</v>
      </c>
      <c r="I106" s="319" t="s">
        <v>4968</v>
      </c>
      <c r="J106" s="319">
        <v>20</v>
      </c>
      <c r="K106" s="333"/>
    </row>
    <row r="107" s="1" customFormat="1" ht="15" customHeight="1">
      <c r="B107" s="331"/>
      <c r="C107" s="319" t="s">
        <v>4969</v>
      </c>
      <c r="D107" s="319"/>
      <c r="E107" s="319"/>
      <c r="F107" s="342" t="s">
        <v>4966</v>
      </c>
      <c r="G107" s="319"/>
      <c r="H107" s="319" t="s">
        <v>5006</v>
      </c>
      <c r="I107" s="319" t="s">
        <v>4968</v>
      </c>
      <c r="J107" s="319">
        <v>120</v>
      </c>
      <c r="K107" s="333"/>
    </row>
    <row r="108" s="1" customFormat="1" ht="15" customHeight="1">
      <c r="B108" s="344"/>
      <c r="C108" s="319" t="s">
        <v>4971</v>
      </c>
      <c r="D108" s="319"/>
      <c r="E108" s="319"/>
      <c r="F108" s="342" t="s">
        <v>4972</v>
      </c>
      <c r="G108" s="319"/>
      <c r="H108" s="319" t="s">
        <v>5006</v>
      </c>
      <c r="I108" s="319" t="s">
        <v>4968</v>
      </c>
      <c r="J108" s="319">
        <v>50</v>
      </c>
      <c r="K108" s="333"/>
    </row>
    <row r="109" s="1" customFormat="1" ht="15" customHeight="1">
      <c r="B109" s="344"/>
      <c r="C109" s="319" t="s">
        <v>4974</v>
      </c>
      <c r="D109" s="319"/>
      <c r="E109" s="319"/>
      <c r="F109" s="342" t="s">
        <v>4966</v>
      </c>
      <c r="G109" s="319"/>
      <c r="H109" s="319" t="s">
        <v>5006</v>
      </c>
      <c r="I109" s="319" t="s">
        <v>4976</v>
      </c>
      <c r="J109" s="319"/>
      <c r="K109" s="333"/>
    </row>
    <row r="110" s="1" customFormat="1" ht="15" customHeight="1">
      <c r="B110" s="344"/>
      <c r="C110" s="319" t="s">
        <v>4985</v>
      </c>
      <c r="D110" s="319"/>
      <c r="E110" s="319"/>
      <c r="F110" s="342" t="s">
        <v>4972</v>
      </c>
      <c r="G110" s="319"/>
      <c r="H110" s="319" t="s">
        <v>5006</v>
      </c>
      <c r="I110" s="319" t="s">
        <v>4968</v>
      </c>
      <c r="J110" s="319">
        <v>50</v>
      </c>
      <c r="K110" s="333"/>
    </row>
    <row r="111" s="1" customFormat="1" ht="15" customHeight="1">
      <c r="B111" s="344"/>
      <c r="C111" s="319" t="s">
        <v>4993</v>
      </c>
      <c r="D111" s="319"/>
      <c r="E111" s="319"/>
      <c r="F111" s="342" t="s">
        <v>4972</v>
      </c>
      <c r="G111" s="319"/>
      <c r="H111" s="319" t="s">
        <v>5006</v>
      </c>
      <c r="I111" s="319" t="s">
        <v>4968</v>
      </c>
      <c r="J111" s="319">
        <v>50</v>
      </c>
      <c r="K111" s="333"/>
    </row>
    <row r="112" s="1" customFormat="1" ht="15" customHeight="1">
      <c r="B112" s="344"/>
      <c r="C112" s="319" t="s">
        <v>4991</v>
      </c>
      <c r="D112" s="319"/>
      <c r="E112" s="319"/>
      <c r="F112" s="342" t="s">
        <v>4972</v>
      </c>
      <c r="G112" s="319"/>
      <c r="H112" s="319" t="s">
        <v>5006</v>
      </c>
      <c r="I112" s="319" t="s">
        <v>4968</v>
      </c>
      <c r="J112" s="319">
        <v>50</v>
      </c>
      <c r="K112" s="333"/>
    </row>
    <row r="113" s="1" customFormat="1" ht="15" customHeight="1">
      <c r="B113" s="344"/>
      <c r="C113" s="319" t="s">
        <v>55</v>
      </c>
      <c r="D113" s="319"/>
      <c r="E113" s="319"/>
      <c r="F113" s="342" t="s">
        <v>4966</v>
      </c>
      <c r="G113" s="319"/>
      <c r="H113" s="319" t="s">
        <v>5007</v>
      </c>
      <c r="I113" s="319" t="s">
        <v>4968</v>
      </c>
      <c r="J113" s="319">
        <v>20</v>
      </c>
      <c r="K113" s="333"/>
    </row>
    <row r="114" s="1" customFormat="1" ht="15" customHeight="1">
      <c r="B114" s="344"/>
      <c r="C114" s="319" t="s">
        <v>5008</v>
      </c>
      <c r="D114" s="319"/>
      <c r="E114" s="319"/>
      <c r="F114" s="342" t="s">
        <v>4966</v>
      </c>
      <c r="G114" s="319"/>
      <c r="H114" s="319" t="s">
        <v>5009</v>
      </c>
      <c r="I114" s="319" t="s">
        <v>4968</v>
      </c>
      <c r="J114" s="319">
        <v>120</v>
      </c>
      <c r="K114" s="333"/>
    </row>
    <row r="115" s="1" customFormat="1" ht="15" customHeight="1">
      <c r="B115" s="344"/>
      <c r="C115" s="319" t="s">
        <v>40</v>
      </c>
      <c r="D115" s="319"/>
      <c r="E115" s="319"/>
      <c r="F115" s="342" t="s">
        <v>4966</v>
      </c>
      <c r="G115" s="319"/>
      <c r="H115" s="319" t="s">
        <v>5010</v>
      </c>
      <c r="I115" s="319" t="s">
        <v>5001</v>
      </c>
      <c r="J115" s="319"/>
      <c r="K115" s="333"/>
    </row>
    <row r="116" s="1" customFormat="1" ht="15" customHeight="1">
      <c r="B116" s="344"/>
      <c r="C116" s="319" t="s">
        <v>50</v>
      </c>
      <c r="D116" s="319"/>
      <c r="E116" s="319"/>
      <c r="F116" s="342" t="s">
        <v>4966</v>
      </c>
      <c r="G116" s="319"/>
      <c r="H116" s="319" t="s">
        <v>5011</v>
      </c>
      <c r="I116" s="319" t="s">
        <v>5001</v>
      </c>
      <c r="J116" s="319"/>
      <c r="K116" s="333"/>
    </row>
    <row r="117" s="1" customFormat="1" ht="15" customHeight="1">
      <c r="B117" s="344"/>
      <c r="C117" s="319" t="s">
        <v>59</v>
      </c>
      <c r="D117" s="319"/>
      <c r="E117" s="319"/>
      <c r="F117" s="342" t="s">
        <v>4966</v>
      </c>
      <c r="G117" s="319"/>
      <c r="H117" s="319" t="s">
        <v>5012</v>
      </c>
      <c r="I117" s="319" t="s">
        <v>5013</v>
      </c>
      <c r="J117" s="319"/>
      <c r="K117" s="333"/>
    </row>
    <row r="118" s="1" customFormat="1" ht="15" customHeight="1">
      <c r="B118" s="347"/>
      <c r="C118" s="353"/>
      <c r="D118" s="353"/>
      <c r="E118" s="353"/>
      <c r="F118" s="353"/>
      <c r="G118" s="353"/>
      <c r="H118" s="353"/>
      <c r="I118" s="353"/>
      <c r="J118" s="353"/>
      <c r="K118" s="349"/>
    </row>
    <row r="119" s="1" customFormat="1" ht="18.75" customHeight="1">
      <c r="B119" s="354"/>
      <c r="C119" s="355"/>
      <c r="D119" s="355"/>
      <c r="E119" s="355"/>
      <c r="F119" s="356"/>
      <c r="G119" s="355"/>
      <c r="H119" s="355"/>
      <c r="I119" s="355"/>
      <c r="J119" s="355"/>
      <c r="K119" s="354"/>
    </row>
    <row r="120" s="1" customFormat="1" ht="18.75" customHeight="1">
      <c r="B120" s="327"/>
      <c r="C120" s="327"/>
      <c r="D120" s="327"/>
      <c r="E120" s="327"/>
      <c r="F120" s="327"/>
      <c r="G120" s="327"/>
      <c r="H120" s="327"/>
      <c r="I120" s="327"/>
      <c r="J120" s="327"/>
      <c r="K120" s="327"/>
    </row>
    <row r="121" s="1" customFormat="1" ht="7.5" customHeight="1">
      <c r="B121" s="357"/>
      <c r="C121" s="358"/>
      <c r="D121" s="358"/>
      <c r="E121" s="358"/>
      <c r="F121" s="358"/>
      <c r="G121" s="358"/>
      <c r="H121" s="358"/>
      <c r="I121" s="358"/>
      <c r="J121" s="358"/>
      <c r="K121" s="359"/>
    </row>
    <row r="122" s="1" customFormat="1" ht="45" customHeight="1">
      <c r="B122" s="360"/>
      <c r="C122" s="310" t="s">
        <v>5014</v>
      </c>
      <c r="D122" s="310"/>
      <c r="E122" s="310"/>
      <c r="F122" s="310"/>
      <c r="G122" s="310"/>
      <c r="H122" s="310"/>
      <c r="I122" s="310"/>
      <c r="J122" s="310"/>
      <c r="K122" s="361"/>
    </row>
    <row r="123" s="1" customFormat="1" ht="17.25" customHeight="1">
      <c r="B123" s="362"/>
      <c r="C123" s="334" t="s">
        <v>4960</v>
      </c>
      <c r="D123" s="334"/>
      <c r="E123" s="334"/>
      <c r="F123" s="334" t="s">
        <v>4961</v>
      </c>
      <c r="G123" s="335"/>
      <c r="H123" s="334" t="s">
        <v>56</v>
      </c>
      <c r="I123" s="334" t="s">
        <v>59</v>
      </c>
      <c r="J123" s="334" t="s">
        <v>4962</v>
      </c>
      <c r="K123" s="363"/>
    </row>
    <row r="124" s="1" customFormat="1" ht="17.25" customHeight="1">
      <c r="B124" s="362"/>
      <c r="C124" s="336" t="s">
        <v>4963</v>
      </c>
      <c r="D124" s="336"/>
      <c r="E124" s="336"/>
      <c r="F124" s="337" t="s">
        <v>4964</v>
      </c>
      <c r="G124" s="338"/>
      <c r="H124" s="336"/>
      <c r="I124" s="336"/>
      <c r="J124" s="336" t="s">
        <v>4965</v>
      </c>
      <c r="K124" s="363"/>
    </row>
    <row r="125" s="1" customFormat="1" ht="5.25" customHeight="1">
      <c r="B125" s="364"/>
      <c r="C125" s="339"/>
      <c r="D125" s="339"/>
      <c r="E125" s="339"/>
      <c r="F125" s="339"/>
      <c r="G125" s="365"/>
      <c r="H125" s="339"/>
      <c r="I125" s="339"/>
      <c r="J125" s="339"/>
      <c r="K125" s="366"/>
    </row>
    <row r="126" s="1" customFormat="1" ht="15" customHeight="1">
      <c r="B126" s="364"/>
      <c r="C126" s="319" t="s">
        <v>4969</v>
      </c>
      <c r="D126" s="341"/>
      <c r="E126" s="341"/>
      <c r="F126" s="342" t="s">
        <v>4966</v>
      </c>
      <c r="G126" s="319"/>
      <c r="H126" s="319" t="s">
        <v>5006</v>
      </c>
      <c r="I126" s="319" t="s">
        <v>4968</v>
      </c>
      <c r="J126" s="319">
        <v>120</v>
      </c>
      <c r="K126" s="367"/>
    </row>
    <row r="127" s="1" customFormat="1" ht="15" customHeight="1">
      <c r="B127" s="364"/>
      <c r="C127" s="319" t="s">
        <v>5015</v>
      </c>
      <c r="D127" s="319"/>
      <c r="E127" s="319"/>
      <c r="F127" s="342" t="s">
        <v>4966</v>
      </c>
      <c r="G127" s="319"/>
      <c r="H127" s="319" t="s">
        <v>5016</v>
      </c>
      <c r="I127" s="319" t="s">
        <v>4968</v>
      </c>
      <c r="J127" s="319" t="s">
        <v>5017</v>
      </c>
      <c r="K127" s="367"/>
    </row>
    <row r="128" s="1" customFormat="1" ht="15" customHeight="1">
      <c r="B128" s="364"/>
      <c r="C128" s="319" t="s">
        <v>4914</v>
      </c>
      <c r="D128" s="319"/>
      <c r="E128" s="319"/>
      <c r="F128" s="342" t="s">
        <v>4966</v>
      </c>
      <c r="G128" s="319"/>
      <c r="H128" s="319" t="s">
        <v>5018</v>
      </c>
      <c r="I128" s="319" t="s">
        <v>4968</v>
      </c>
      <c r="J128" s="319" t="s">
        <v>5017</v>
      </c>
      <c r="K128" s="367"/>
    </row>
    <row r="129" s="1" customFormat="1" ht="15" customHeight="1">
      <c r="B129" s="364"/>
      <c r="C129" s="319" t="s">
        <v>4977</v>
      </c>
      <c r="D129" s="319"/>
      <c r="E129" s="319"/>
      <c r="F129" s="342" t="s">
        <v>4972</v>
      </c>
      <c r="G129" s="319"/>
      <c r="H129" s="319" t="s">
        <v>4978</v>
      </c>
      <c r="I129" s="319" t="s">
        <v>4968</v>
      </c>
      <c r="J129" s="319">
        <v>15</v>
      </c>
      <c r="K129" s="367"/>
    </row>
    <row r="130" s="1" customFormat="1" ht="15" customHeight="1">
      <c r="B130" s="364"/>
      <c r="C130" s="345" t="s">
        <v>4979</v>
      </c>
      <c r="D130" s="345"/>
      <c r="E130" s="345"/>
      <c r="F130" s="346" t="s">
        <v>4972</v>
      </c>
      <c r="G130" s="345"/>
      <c r="H130" s="345" t="s">
        <v>4980</v>
      </c>
      <c r="I130" s="345" t="s">
        <v>4968</v>
      </c>
      <c r="J130" s="345">
        <v>15</v>
      </c>
      <c r="K130" s="367"/>
    </row>
    <row r="131" s="1" customFormat="1" ht="15" customHeight="1">
      <c r="B131" s="364"/>
      <c r="C131" s="345" t="s">
        <v>4981</v>
      </c>
      <c r="D131" s="345"/>
      <c r="E131" s="345"/>
      <c r="F131" s="346" t="s">
        <v>4972</v>
      </c>
      <c r="G131" s="345"/>
      <c r="H131" s="345" t="s">
        <v>4982</v>
      </c>
      <c r="I131" s="345" t="s">
        <v>4968</v>
      </c>
      <c r="J131" s="345">
        <v>20</v>
      </c>
      <c r="K131" s="367"/>
    </row>
    <row r="132" s="1" customFormat="1" ht="15" customHeight="1">
      <c r="B132" s="364"/>
      <c r="C132" s="345" t="s">
        <v>4983</v>
      </c>
      <c r="D132" s="345"/>
      <c r="E132" s="345"/>
      <c r="F132" s="346" t="s">
        <v>4972</v>
      </c>
      <c r="G132" s="345"/>
      <c r="H132" s="345" t="s">
        <v>4984</v>
      </c>
      <c r="I132" s="345" t="s">
        <v>4968</v>
      </c>
      <c r="J132" s="345">
        <v>20</v>
      </c>
      <c r="K132" s="367"/>
    </row>
    <row r="133" s="1" customFormat="1" ht="15" customHeight="1">
      <c r="B133" s="364"/>
      <c r="C133" s="319" t="s">
        <v>4971</v>
      </c>
      <c r="D133" s="319"/>
      <c r="E133" s="319"/>
      <c r="F133" s="342" t="s">
        <v>4972</v>
      </c>
      <c r="G133" s="319"/>
      <c r="H133" s="319" t="s">
        <v>5006</v>
      </c>
      <c r="I133" s="319" t="s">
        <v>4968</v>
      </c>
      <c r="J133" s="319">
        <v>50</v>
      </c>
      <c r="K133" s="367"/>
    </row>
    <row r="134" s="1" customFormat="1" ht="15" customHeight="1">
      <c r="B134" s="364"/>
      <c r="C134" s="319" t="s">
        <v>4985</v>
      </c>
      <c r="D134" s="319"/>
      <c r="E134" s="319"/>
      <c r="F134" s="342" t="s">
        <v>4972</v>
      </c>
      <c r="G134" s="319"/>
      <c r="H134" s="319" t="s">
        <v>5006</v>
      </c>
      <c r="I134" s="319" t="s">
        <v>4968</v>
      </c>
      <c r="J134" s="319">
        <v>50</v>
      </c>
      <c r="K134" s="367"/>
    </row>
    <row r="135" s="1" customFormat="1" ht="15" customHeight="1">
      <c r="B135" s="364"/>
      <c r="C135" s="319" t="s">
        <v>4991</v>
      </c>
      <c r="D135" s="319"/>
      <c r="E135" s="319"/>
      <c r="F135" s="342" t="s">
        <v>4972</v>
      </c>
      <c r="G135" s="319"/>
      <c r="H135" s="319" t="s">
        <v>5006</v>
      </c>
      <c r="I135" s="319" t="s">
        <v>4968</v>
      </c>
      <c r="J135" s="319">
        <v>50</v>
      </c>
      <c r="K135" s="367"/>
    </row>
    <row r="136" s="1" customFormat="1" ht="15" customHeight="1">
      <c r="B136" s="364"/>
      <c r="C136" s="319" t="s">
        <v>4993</v>
      </c>
      <c r="D136" s="319"/>
      <c r="E136" s="319"/>
      <c r="F136" s="342" t="s">
        <v>4972</v>
      </c>
      <c r="G136" s="319"/>
      <c r="H136" s="319" t="s">
        <v>5006</v>
      </c>
      <c r="I136" s="319" t="s">
        <v>4968</v>
      </c>
      <c r="J136" s="319">
        <v>50</v>
      </c>
      <c r="K136" s="367"/>
    </row>
    <row r="137" s="1" customFormat="1" ht="15" customHeight="1">
      <c r="B137" s="364"/>
      <c r="C137" s="319" t="s">
        <v>4994</v>
      </c>
      <c r="D137" s="319"/>
      <c r="E137" s="319"/>
      <c r="F137" s="342" t="s">
        <v>4972</v>
      </c>
      <c r="G137" s="319"/>
      <c r="H137" s="319" t="s">
        <v>5019</v>
      </c>
      <c r="I137" s="319" t="s">
        <v>4968</v>
      </c>
      <c r="J137" s="319">
        <v>255</v>
      </c>
      <c r="K137" s="367"/>
    </row>
    <row r="138" s="1" customFormat="1" ht="15" customHeight="1">
      <c r="B138" s="364"/>
      <c r="C138" s="319" t="s">
        <v>4996</v>
      </c>
      <c r="D138" s="319"/>
      <c r="E138" s="319"/>
      <c r="F138" s="342" t="s">
        <v>4966</v>
      </c>
      <c r="G138" s="319"/>
      <c r="H138" s="319" t="s">
        <v>5020</v>
      </c>
      <c r="I138" s="319" t="s">
        <v>4998</v>
      </c>
      <c r="J138" s="319"/>
      <c r="K138" s="367"/>
    </row>
    <row r="139" s="1" customFormat="1" ht="15" customHeight="1">
      <c r="B139" s="364"/>
      <c r="C139" s="319" t="s">
        <v>4999</v>
      </c>
      <c r="D139" s="319"/>
      <c r="E139" s="319"/>
      <c r="F139" s="342" t="s">
        <v>4966</v>
      </c>
      <c r="G139" s="319"/>
      <c r="H139" s="319" t="s">
        <v>5021</v>
      </c>
      <c r="I139" s="319" t="s">
        <v>5001</v>
      </c>
      <c r="J139" s="319"/>
      <c r="K139" s="367"/>
    </row>
    <row r="140" s="1" customFormat="1" ht="15" customHeight="1">
      <c r="B140" s="364"/>
      <c r="C140" s="319" t="s">
        <v>5002</v>
      </c>
      <c r="D140" s="319"/>
      <c r="E140" s="319"/>
      <c r="F140" s="342" t="s">
        <v>4966</v>
      </c>
      <c r="G140" s="319"/>
      <c r="H140" s="319" t="s">
        <v>5002</v>
      </c>
      <c r="I140" s="319" t="s">
        <v>5001</v>
      </c>
      <c r="J140" s="319"/>
      <c r="K140" s="367"/>
    </row>
    <row r="141" s="1" customFormat="1" ht="15" customHeight="1">
      <c r="B141" s="364"/>
      <c r="C141" s="319" t="s">
        <v>40</v>
      </c>
      <c r="D141" s="319"/>
      <c r="E141" s="319"/>
      <c r="F141" s="342" t="s">
        <v>4966</v>
      </c>
      <c r="G141" s="319"/>
      <c r="H141" s="319" t="s">
        <v>5022</v>
      </c>
      <c r="I141" s="319" t="s">
        <v>5001</v>
      </c>
      <c r="J141" s="319"/>
      <c r="K141" s="367"/>
    </row>
    <row r="142" s="1" customFormat="1" ht="15" customHeight="1">
      <c r="B142" s="364"/>
      <c r="C142" s="319" t="s">
        <v>5023</v>
      </c>
      <c r="D142" s="319"/>
      <c r="E142" s="319"/>
      <c r="F142" s="342" t="s">
        <v>4966</v>
      </c>
      <c r="G142" s="319"/>
      <c r="H142" s="319" t="s">
        <v>5024</v>
      </c>
      <c r="I142" s="319" t="s">
        <v>5001</v>
      </c>
      <c r="J142" s="319"/>
      <c r="K142" s="367"/>
    </row>
    <row r="143" s="1" customFormat="1" ht="15" customHeight="1">
      <c r="B143" s="368"/>
      <c r="C143" s="369"/>
      <c r="D143" s="369"/>
      <c r="E143" s="369"/>
      <c r="F143" s="369"/>
      <c r="G143" s="369"/>
      <c r="H143" s="369"/>
      <c r="I143" s="369"/>
      <c r="J143" s="369"/>
      <c r="K143" s="370"/>
    </row>
    <row r="144" s="1" customFormat="1" ht="18.75" customHeight="1">
      <c r="B144" s="355"/>
      <c r="C144" s="355"/>
      <c r="D144" s="355"/>
      <c r="E144" s="355"/>
      <c r="F144" s="356"/>
      <c r="G144" s="355"/>
      <c r="H144" s="355"/>
      <c r="I144" s="355"/>
      <c r="J144" s="355"/>
      <c r="K144" s="355"/>
    </row>
    <row r="145" s="1" customFormat="1" ht="18.75" customHeight="1">
      <c r="B145" s="327"/>
      <c r="C145" s="327"/>
      <c r="D145" s="327"/>
      <c r="E145" s="327"/>
      <c r="F145" s="327"/>
      <c r="G145" s="327"/>
      <c r="H145" s="327"/>
      <c r="I145" s="327"/>
      <c r="J145" s="327"/>
      <c r="K145" s="327"/>
    </row>
    <row r="146" s="1" customFormat="1" ht="7.5" customHeight="1">
      <c r="B146" s="328"/>
      <c r="C146" s="329"/>
      <c r="D146" s="329"/>
      <c r="E146" s="329"/>
      <c r="F146" s="329"/>
      <c r="G146" s="329"/>
      <c r="H146" s="329"/>
      <c r="I146" s="329"/>
      <c r="J146" s="329"/>
      <c r="K146" s="330"/>
    </row>
    <row r="147" s="1" customFormat="1" ht="45" customHeight="1">
      <c r="B147" s="331"/>
      <c r="C147" s="332" t="s">
        <v>5025</v>
      </c>
      <c r="D147" s="332"/>
      <c r="E147" s="332"/>
      <c r="F147" s="332"/>
      <c r="G147" s="332"/>
      <c r="H147" s="332"/>
      <c r="I147" s="332"/>
      <c r="J147" s="332"/>
      <c r="K147" s="333"/>
    </row>
    <row r="148" s="1" customFormat="1" ht="17.25" customHeight="1">
      <c r="B148" s="331"/>
      <c r="C148" s="334" t="s">
        <v>4960</v>
      </c>
      <c r="D148" s="334"/>
      <c r="E148" s="334"/>
      <c r="F148" s="334" t="s">
        <v>4961</v>
      </c>
      <c r="G148" s="335"/>
      <c r="H148" s="334" t="s">
        <v>56</v>
      </c>
      <c r="I148" s="334" t="s">
        <v>59</v>
      </c>
      <c r="J148" s="334" t="s">
        <v>4962</v>
      </c>
      <c r="K148" s="333"/>
    </row>
    <row r="149" s="1" customFormat="1" ht="17.25" customHeight="1">
      <c r="B149" s="331"/>
      <c r="C149" s="336" t="s">
        <v>4963</v>
      </c>
      <c r="D149" s="336"/>
      <c r="E149" s="336"/>
      <c r="F149" s="337" t="s">
        <v>4964</v>
      </c>
      <c r="G149" s="338"/>
      <c r="H149" s="336"/>
      <c r="I149" s="336"/>
      <c r="J149" s="336" t="s">
        <v>4965</v>
      </c>
      <c r="K149" s="333"/>
    </row>
    <row r="150" s="1" customFormat="1" ht="5.25" customHeight="1">
      <c r="B150" s="344"/>
      <c r="C150" s="339"/>
      <c r="D150" s="339"/>
      <c r="E150" s="339"/>
      <c r="F150" s="339"/>
      <c r="G150" s="340"/>
      <c r="H150" s="339"/>
      <c r="I150" s="339"/>
      <c r="J150" s="339"/>
      <c r="K150" s="367"/>
    </row>
    <row r="151" s="1" customFormat="1" ht="15" customHeight="1">
      <c r="B151" s="344"/>
      <c r="C151" s="371" t="s">
        <v>4969</v>
      </c>
      <c r="D151" s="319"/>
      <c r="E151" s="319"/>
      <c r="F151" s="372" t="s">
        <v>4966</v>
      </c>
      <c r="G151" s="319"/>
      <c r="H151" s="371" t="s">
        <v>5006</v>
      </c>
      <c r="I151" s="371" t="s">
        <v>4968</v>
      </c>
      <c r="J151" s="371">
        <v>120</v>
      </c>
      <c r="K151" s="367"/>
    </row>
    <row r="152" s="1" customFormat="1" ht="15" customHeight="1">
      <c r="B152" s="344"/>
      <c r="C152" s="371" t="s">
        <v>5015</v>
      </c>
      <c r="D152" s="319"/>
      <c r="E152" s="319"/>
      <c r="F152" s="372" t="s">
        <v>4966</v>
      </c>
      <c r="G152" s="319"/>
      <c r="H152" s="371" t="s">
        <v>5026</v>
      </c>
      <c r="I152" s="371" t="s">
        <v>4968</v>
      </c>
      <c r="J152" s="371" t="s">
        <v>5017</v>
      </c>
      <c r="K152" s="367"/>
    </row>
    <row r="153" s="1" customFormat="1" ht="15" customHeight="1">
      <c r="B153" s="344"/>
      <c r="C153" s="371" t="s">
        <v>4914</v>
      </c>
      <c r="D153" s="319"/>
      <c r="E153" s="319"/>
      <c r="F153" s="372" t="s">
        <v>4966</v>
      </c>
      <c r="G153" s="319"/>
      <c r="H153" s="371" t="s">
        <v>5027</v>
      </c>
      <c r="I153" s="371" t="s">
        <v>4968</v>
      </c>
      <c r="J153" s="371" t="s">
        <v>5017</v>
      </c>
      <c r="K153" s="367"/>
    </row>
    <row r="154" s="1" customFormat="1" ht="15" customHeight="1">
      <c r="B154" s="344"/>
      <c r="C154" s="371" t="s">
        <v>4971</v>
      </c>
      <c r="D154" s="319"/>
      <c r="E154" s="319"/>
      <c r="F154" s="372" t="s">
        <v>4972</v>
      </c>
      <c r="G154" s="319"/>
      <c r="H154" s="371" t="s">
        <v>5006</v>
      </c>
      <c r="I154" s="371" t="s">
        <v>4968</v>
      </c>
      <c r="J154" s="371">
        <v>50</v>
      </c>
      <c r="K154" s="367"/>
    </row>
    <row r="155" s="1" customFormat="1" ht="15" customHeight="1">
      <c r="B155" s="344"/>
      <c r="C155" s="371" t="s">
        <v>4974</v>
      </c>
      <c r="D155" s="319"/>
      <c r="E155" s="319"/>
      <c r="F155" s="372" t="s">
        <v>4966</v>
      </c>
      <c r="G155" s="319"/>
      <c r="H155" s="371" t="s">
        <v>5006</v>
      </c>
      <c r="I155" s="371" t="s">
        <v>4976</v>
      </c>
      <c r="J155" s="371"/>
      <c r="K155" s="367"/>
    </row>
    <row r="156" s="1" customFormat="1" ht="15" customHeight="1">
      <c r="B156" s="344"/>
      <c r="C156" s="371" t="s">
        <v>4985</v>
      </c>
      <c r="D156" s="319"/>
      <c r="E156" s="319"/>
      <c r="F156" s="372" t="s">
        <v>4972</v>
      </c>
      <c r="G156" s="319"/>
      <c r="H156" s="371" t="s">
        <v>5006</v>
      </c>
      <c r="I156" s="371" t="s">
        <v>4968</v>
      </c>
      <c r="J156" s="371">
        <v>50</v>
      </c>
      <c r="K156" s="367"/>
    </row>
    <row r="157" s="1" customFormat="1" ht="15" customHeight="1">
      <c r="B157" s="344"/>
      <c r="C157" s="371" t="s">
        <v>4993</v>
      </c>
      <c r="D157" s="319"/>
      <c r="E157" s="319"/>
      <c r="F157" s="372" t="s">
        <v>4972</v>
      </c>
      <c r="G157" s="319"/>
      <c r="H157" s="371" t="s">
        <v>5006</v>
      </c>
      <c r="I157" s="371" t="s">
        <v>4968</v>
      </c>
      <c r="J157" s="371">
        <v>50</v>
      </c>
      <c r="K157" s="367"/>
    </row>
    <row r="158" s="1" customFormat="1" ht="15" customHeight="1">
      <c r="B158" s="344"/>
      <c r="C158" s="371" t="s">
        <v>4991</v>
      </c>
      <c r="D158" s="319"/>
      <c r="E158" s="319"/>
      <c r="F158" s="372" t="s">
        <v>4972</v>
      </c>
      <c r="G158" s="319"/>
      <c r="H158" s="371" t="s">
        <v>5006</v>
      </c>
      <c r="I158" s="371" t="s">
        <v>4968</v>
      </c>
      <c r="J158" s="371">
        <v>50</v>
      </c>
      <c r="K158" s="367"/>
    </row>
    <row r="159" s="1" customFormat="1" ht="15" customHeight="1">
      <c r="B159" s="344"/>
      <c r="C159" s="371" t="s">
        <v>217</v>
      </c>
      <c r="D159" s="319"/>
      <c r="E159" s="319"/>
      <c r="F159" s="372" t="s">
        <v>4966</v>
      </c>
      <c r="G159" s="319"/>
      <c r="H159" s="371" t="s">
        <v>5028</v>
      </c>
      <c r="I159" s="371" t="s">
        <v>4968</v>
      </c>
      <c r="J159" s="371" t="s">
        <v>5029</v>
      </c>
      <c r="K159" s="367"/>
    </row>
    <row r="160" s="1" customFormat="1" ht="15" customHeight="1">
      <c r="B160" s="344"/>
      <c r="C160" s="371" t="s">
        <v>5030</v>
      </c>
      <c r="D160" s="319"/>
      <c r="E160" s="319"/>
      <c r="F160" s="372" t="s">
        <v>4966</v>
      </c>
      <c r="G160" s="319"/>
      <c r="H160" s="371" t="s">
        <v>5031</v>
      </c>
      <c r="I160" s="371" t="s">
        <v>5001</v>
      </c>
      <c r="J160" s="371"/>
      <c r="K160" s="367"/>
    </row>
    <row r="161" s="1" customFormat="1" ht="15" customHeight="1">
      <c r="B161" s="373"/>
      <c r="C161" s="353"/>
      <c r="D161" s="353"/>
      <c r="E161" s="353"/>
      <c r="F161" s="353"/>
      <c r="G161" s="353"/>
      <c r="H161" s="353"/>
      <c r="I161" s="353"/>
      <c r="J161" s="353"/>
      <c r="K161" s="374"/>
    </row>
    <row r="162" s="1" customFormat="1" ht="18.75" customHeight="1">
      <c r="B162" s="355"/>
      <c r="C162" s="365"/>
      <c r="D162" s="365"/>
      <c r="E162" s="365"/>
      <c r="F162" s="375"/>
      <c r="G162" s="365"/>
      <c r="H162" s="365"/>
      <c r="I162" s="365"/>
      <c r="J162" s="365"/>
      <c r="K162" s="355"/>
    </row>
    <row r="163" s="1" customFormat="1" ht="18.75" customHeight="1">
      <c r="B163" s="327"/>
      <c r="C163" s="327"/>
      <c r="D163" s="327"/>
      <c r="E163" s="327"/>
      <c r="F163" s="327"/>
      <c r="G163" s="327"/>
      <c r="H163" s="327"/>
      <c r="I163" s="327"/>
      <c r="J163" s="327"/>
      <c r="K163" s="327"/>
    </row>
    <row r="164" s="1" customFormat="1" ht="7.5" customHeight="1">
      <c r="B164" s="306"/>
      <c r="C164" s="307"/>
      <c r="D164" s="307"/>
      <c r="E164" s="307"/>
      <c r="F164" s="307"/>
      <c r="G164" s="307"/>
      <c r="H164" s="307"/>
      <c r="I164" s="307"/>
      <c r="J164" s="307"/>
      <c r="K164" s="308"/>
    </row>
    <row r="165" s="1" customFormat="1" ht="45" customHeight="1">
      <c r="B165" s="309"/>
      <c r="C165" s="310" t="s">
        <v>5032</v>
      </c>
      <c r="D165" s="310"/>
      <c r="E165" s="310"/>
      <c r="F165" s="310"/>
      <c r="G165" s="310"/>
      <c r="H165" s="310"/>
      <c r="I165" s="310"/>
      <c r="J165" s="310"/>
      <c r="K165" s="311"/>
    </row>
    <row r="166" s="1" customFormat="1" ht="17.25" customHeight="1">
      <c r="B166" s="309"/>
      <c r="C166" s="334" t="s">
        <v>4960</v>
      </c>
      <c r="D166" s="334"/>
      <c r="E166" s="334"/>
      <c r="F166" s="334" t="s">
        <v>4961</v>
      </c>
      <c r="G166" s="376"/>
      <c r="H166" s="377" t="s">
        <v>56</v>
      </c>
      <c r="I166" s="377" t="s">
        <v>59</v>
      </c>
      <c r="J166" s="334" t="s">
        <v>4962</v>
      </c>
      <c r="K166" s="311"/>
    </row>
    <row r="167" s="1" customFormat="1" ht="17.25" customHeight="1">
      <c r="B167" s="312"/>
      <c r="C167" s="336" t="s">
        <v>4963</v>
      </c>
      <c r="D167" s="336"/>
      <c r="E167" s="336"/>
      <c r="F167" s="337" t="s">
        <v>4964</v>
      </c>
      <c r="G167" s="378"/>
      <c r="H167" s="379"/>
      <c r="I167" s="379"/>
      <c r="J167" s="336" t="s">
        <v>4965</v>
      </c>
      <c r="K167" s="314"/>
    </row>
    <row r="168" s="1" customFormat="1" ht="5.25" customHeight="1">
      <c r="B168" s="344"/>
      <c r="C168" s="339"/>
      <c r="D168" s="339"/>
      <c r="E168" s="339"/>
      <c r="F168" s="339"/>
      <c r="G168" s="340"/>
      <c r="H168" s="339"/>
      <c r="I168" s="339"/>
      <c r="J168" s="339"/>
      <c r="K168" s="367"/>
    </row>
    <row r="169" s="1" customFormat="1" ht="15" customHeight="1">
      <c r="B169" s="344"/>
      <c r="C169" s="319" t="s">
        <v>4969</v>
      </c>
      <c r="D169" s="319"/>
      <c r="E169" s="319"/>
      <c r="F169" s="342" t="s">
        <v>4966</v>
      </c>
      <c r="G169" s="319"/>
      <c r="H169" s="319" t="s">
        <v>5006</v>
      </c>
      <c r="I169" s="319" t="s">
        <v>4968</v>
      </c>
      <c r="J169" s="319">
        <v>120</v>
      </c>
      <c r="K169" s="367"/>
    </row>
    <row r="170" s="1" customFormat="1" ht="15" customHeight="1">
      <c r="B170" s="344"/>
      <c r="C170" s="319" t="s">
        <v>5015</v>
      </c>
      <c r="D170" s="319"/>
      <c r="E170" s="319"/>
      <c r="F170" s="342" t="s">
        <v>4966</v>
      </c>
      <c r="G170" s="319"/>
      <c r="H170" s="319" t="s">
        <v>5016</v>
      </c>
      <c r="I170" s="319" t="s">
        <v>4968</v>
      </c>
      <c r="J170" s="319" t="s">
        <v>5017</v>
      </c>
      <c r="K170" s="367"/>
    </row>
    <row r="171" s="1" customFormat="1" ht="15" customHeight="1">
      <c r="B171" s="344"/>
      <c r="C171" s="319" t="s">
        <v>4914</v>
      </c>
      <c r="D171" s="319"/>
      <c r="E171" s="319"/>
      <c r="F171" s="342" t="s">
        <v>4966</v>
      </c>
      <c r="G171" s="319"/>
      <c r="H171" s="319" t="s">
        <v>5033</v>
      </c>
      <c r="I171" s="319" t="s">
        <v>4968</v>
      </c>
      <c r="J171" s="319" t="s">
        <v>5017</v>
      </c>
      <c r="K171" s="367"/>
    </row>
    <row r="172" s="1" customFormat="1" ht="15" customHeight="1">
      <c r="B172" s="344"/>
      <c r="C172" s="319" t="s">
        <v>4971</v>
      </c>
      <c r="D172" s="319"/>
      <c r="E172" s="319"/>
      <c r="F172" s="342" t="s">
        <v>4972</v>
      </c>
      <c r="G172" s="319"/>
      <c r="H172" s="319" t="s">
        <v>5033</v>
      </c>
      <c r="I172" s="319" t="s">
        <v>4968</v>
      </c>
      <c r="J172" s="319">
        <v>50</v>
      </c>
      <c r="K172" s="367"/>
    </row>
    <row r="173" s="1" customFormat="1" ht="15" customHeight="1">
      <c r="B173" s="344"/>
      <c r="C173" s="319" t="s">
        <v>4974</v>
      </c>
      <c r="D173" s="319"/>
      <c r="E173" s="319"/>
      <c r="F173" s="342" t="s">
        <v>4966</v>
      </c>
      <c r="G173" s="319"/>
      <c r="H173" s="319" t="s">
        <v>5033</v>
      </c>
      <c r="I173" s="319" t="s">
        <v>4976</v>
      </c>
      <c r="J173" s="319"/>
      <c r="K173" s="367"/>
    </row>
    <row r="174" s="1" customFormat="1" ht="15" customHeight="1">
      <c r="B174" s="344"/>
      <c r="C174" s="319" t="s">
        <v>4985</v>
      </c>
      <c r="D174" s="319"/>
      <c r="E174" s="319"/>
      <c r="F174" s="342" t="s">
        <v>4972</v>
      </c>
      <c r="G174" s="319"/>
      <c r="H174" s="319" t="s">
        <v>5033</v>
      </c>
      <c r="I174" s="319" t="s">
        <v>4968</v>
      </c>
      <c r="J174" s="319">
        <v>50</v>
      </c>
      <c r="K174" s="367"/>
    </row>
    <row r="175" s="1" customFormat="1" ht="15" customHeight="1">
      <c r="B175" s="344"/>
      <c r="C175" s="319" t="s">
        <v>4993</v>
      </c>
      <c r="D175" s="319"/>
      <c r="E175" s="319"/>
      <c r="F175" s="342" t="s">
        <v>4972</v>
      </c>
      <c r="G175" s="319"/>
      <c r="H175" s="319" t="s">
        <v>5033</v>
      </c>
      <c r="I175" s="319" t="s">
        <v>4968</v>
      </c>
      <c r="J175" s="319">
        <v>50</v>
      </c>
      <c r="K175" s="367"/>
    </row>
    <row r="176" s="1" customFormat="1" ht="15" customHeight="1">
      <c r="B176" s="344"/>
      <c r="C176" s="319" t="s">
        <v>4991</v>
      </c>
      <c r="D176" s="319"/>
      <c r="E176" s="319"/>
      <c r="F176" s="342" t="s">
        <v>4972</v>
      </c>
      <c r="G176" s="319"/>
      <c r="H176" s="319" t="s">
        <v>5033</v>
      </c>
      <c r="I176" s="319" t="s">
        <v>4968</v>
      </c>
      <c r="J176" s="319">
        <v>50</v>
      </c>
      <c r="K176" s="367"/>
    </row>
    <row r="177" s="1" customFormat="1" ht="15" customHeight="1">
      <c r="B177" s="344"/>
      <c r="C177" s="319" t="s">
        <v>361</v>
      </c>
      <c r="D177" s="319"/>
      <c r="E177" s="319"/>
      <c r="F177" s="342" t="s">
        <v>4966</v>
      </c>
      <c r="G177" s="319"/>
      <c r="H177" s="319" t="s">
        <v>5034</v>
      </c>
      <c r="I177" s="319" t="s">
        <v>5035</v>
      </c>
      <c r="J177" s="319"/>
      <c r="K177" s="367"/>
    </row>
    <row r="178" s="1" customFormat="1" ht="15" customHeight="1">
      <c r="B178" s="344"/>
      <c r="C178" s="319" t="s">
        <v>59</v>
      </c>
      <c r="D178" s="319"/>
      <c r="E178" s="319"/>
      <c r="F178" s="342" t="s">
        <v>4966</v>
      </c>
      <c r="G178" s="319"/>
      <c r="H178" s="319" t="s">
        <v>5036</v>
      </c>
      <c r="I178" s="319" t="s">
        <v>5037</v>
      </c>
      <c r="J178" s="319">
        <v>1</v>
      </c>
      <c r="K178" s="367"/>
    </row>
    <row r="179" s="1" customFormat="1" ht="15" customHeight="1">
      <c r="B179" s="344"/>
      <c r="C179" s="319" t="s">
        <v>55</v>
      </c>
      <c r="D179" s="319"/>
      <c r="E179" s="319"/>
      <c r="F179" s="342" t="s">
        <v>4966</v>
      </c>
      <c r="G179" s="319"/>
      <c r="H179" s="319" t="s">
        <v>5038</v>
      </c>
      <c r="I179" s="319" t="s">
        <v>4968</v>
      </c>
      <c r="J179" s="319">
        <v>20</v>
      </c>
      <c r="K179" s="367"/>
    </row>
    <row r="180" s="1" customFormat="1" ht="15" customHeight="1">
      <c r="B180" s="344"/>
      <c r="C180" s="319" t="s">
        <v>56</v>
      </c>
      <c r="D180" s="319"/>
      <c r="E180" s="319"/>
      <c r="F180" s="342" t="s">
        <v>4966</v>
      </c>
      <c r="G180" s="319"/>
      <c r="H180" s="319" t="s">
        <v>5039</v>
      </c>
      <c r="I180" s="319" t="s">
        <v>4968</v>
      </c>
      <c r="J180" s="319">
        <v>255</v>
      </c>
      <c r="K180" s="367"/>
    </row>
    <row r="181" s="1" customFormat="1" ht="15" customHeight="1">
      <c r="B181" s="344"/>
      <c r="C181" s="319" t="s">
        <v>362</v>
      </c>
      <c r="D181" s="319"/>
      <c r="E181" s="319"/>
      <c r="F181" s="342" t="s">
        <v>4966</v>
      </c>
      <c r="G181" s="319"/>
      <c r="H181" s="319" t="s">
        <v>4930</v>
      </c>
      <c r="I181" s="319" t="s">
        <v>4968</v>
      </c>
      <c r="J181" s="319">
        <v>10</v>
      </c>
      <c r="K181" s="367"/>
    </row>
    <row r="182" s="1" customFormat="1" ht="15" customHeight="1">
      <c r="B182" s="344"/>
      <c r="C182" s="319" t="s">
        <v>363</v>
      </c>
      <c r="D182" s="319"/>
      <c r="E182" s="319"/>
      <c r="F182" s="342" t="s">
        <v>4966</v>
      </c>
      <c r="G182" s="319"/>
      <c r="H182" s="319" t="s">
        <v>5040</v>
      </c>
      <c r="I182" s="319" t="s">
        <v>5001</v>
      </c>
      <c r="J182" s="319"/>
      <c r="K182" s="367"/>
    </row>
    <row r="183" s="1" customFormat="1" ht="15" customHeight="1">
      <c r="B183" s="344"/>
      <c r="C183" s="319" t="s">
        <v>5041</v>
      </c>
      <c r="D183" s="319"/>
      <c r="E183" s="319"/>
      <c r="F183" s="342" t="s">
        <v>4966</v>
      </c>
      <c r="G183" s="319"/>
      <c r="H183" s="319" t="s">
        <v>5042</v>
      </c>
      <c r="I183" s="319" t="s">
        <v>5001</v>
      </c>
      <c r="J183" s="319"/>
      <c r="K183" s="367"/>
    </row>
    <row r="184" s="1" customFormat="1" ht="15" customHeight="1">
      <c r="B184" s="344"/>
      <c r="C184" s="319" t="s">
        <v>5030</v>
      </c>
      <c r="D184" s="319"/>
      <c r="E184" s="319"/>
      <c r="F184" s="342" t="s">
        <v>4966</v>
      </c>
      <c r="G184" s="319"/>
      <c r="H184" s="319" t="s">
        <v>5043</v>
      </c>
      <c r="I184" s="319" t="s">
        <v>5001</v>
      </c>
      <c r="J184" s="319"/>
      <c r="K184" s="367"/>
    </row>
    <row r="185" s="1" customFormat="1" ht="15" customHeight="1">
      <c r="B185" s="344"/>
      <c r="C185" s="319" t="s">
        <v>365</v>
      </c>
      <c r="D185" s="319"/>
      <c r="E185" s="319"/>
      <c r="F185" s="342" t="s">
        <v>4972</v>
      </c>
      <c r="G185" s="319"/>
      <c r="H185" s="319" t="s">
        <v>5044</v>
      </c>
      <c r="I185" s="319" t="s">
        <v>4968</v>
      </c>
      <c r="J185" s="319">
        <v>50</v>
      </c>
      <c r="K185" s="367"/>
    </row>
    <row r="186" s="1" customFormat="1" ht="15" customHeight="1">
      <c r="B186" s="344"/>
      <c r="C186" s="319" t="s">
        <v>5045</v>
      </c>
      <c r="D186" s="319"/>
      <c r="E186" s="319"/>
      <c r="F186" s="342" t="s">
        <v>4972</v>
      </c>
      <c r="G186" s="319"/>
      <c r="H186" s="319" t="s">
        <v>5046</v>
      </c>
      <c r="I186" s="319" t="s">
        <v>5047</v>
      </c>
      <c r="J186" s="319"/>
      <c r="K186" s="367"/>
    </row>
    <row r="187" s="1" customFormat="1" ht="15" customHeight="1">
      <c r="B187" s="344"/>
      <c r="C187" s="319" t="s">
        <v>5048</v>
      </c>
      <c r="D187" s="319"/>
      <c r="E187" s="319"/>
      <c r="F187" s="342" t="s">
        <v>4972</v>
      </c>
      <c r="G187" s="319"/>
      <c r="H187" s="319" t="s">
        <v>5049</v>
      </c>
      <c r="I187" s="319" t="s">
        <v>5047</v>
      </c>
      <c r="J187" s="319"/>
      <c r="K187" s="367"/>
    </row>
    <row r="188" s="1" customFormat="1" ht="15" customHeight="1">
      <c r="B188" s="344"/>
      <c r="C188" s="319" t="s">
        <v>5050</v>
      </c>
      <c r="D188" s="319"/>
      <c r="E188" s="319"/>
      <c r="F188" s="342" t="s">
        <v>4972</v>
      </c>
      <c r="G188" s="319"/>
      <c r="H188" s="319" t="s">
        <v>5051</v>
      </c>
      <c r="I188" s="319" t="s">
        <v>5047</v>
      </c>
      <c r="J188" s="319"/>
      <c r="K188" s="367"/>
    </row>
    <row r="189" s="1" customFormat="1" ht="15" customHeight="1">
      <c r="B189" s="344"/>
      <c r="C189" s="380" t="s">
        <v>5052</v>
      </c>
      <c r="D189" s="319"/>
      <c r="E189" s="319"/>
      <c r="F189" s="342" t="s">
        <v>4972</v>
      </c>
      <c r="G189" s="319"/>
      <c r="H189" s="319" t="s">
        <v>5053</v>
      </c>
      <c r="I189" s="319" t="s">
        <v>5054</v>
      </c>
      <c r="J189" s="381" t="s">
        <v>5055</v>
      </c>
      <c r="K189" s="367"/>
    </row>
    <row r="190" s="18" customFormat="1" ht="15" customHeight="1">
      <c r="B190" s="382"/>
      <c r="C190" s="383" t="s">
        <v>5056</v>
      </c>
      <c r="D190" s="384"/>
      <c r="E190" s="384"/>
      <c r="F190" s="385" t="s">
        <v>4972</v>
      </c>
      <c r="G190" s="384"/>
      <c r="H190" s="384" t="s">
        <v>5057</v>
      </c>
      <c r="I190" s="384" t="s">
        <v>5054</v>
      </c>
      <c r="J190" s="386" t="s">
        <v>5055</v>
      </c>
      <c r="K190" s="387"/>
    </row>
    <row r="191" s="1" customFormat="1" ht="15" customHeight="1">
      <c r="B191" s="344"/>
      <c r="C191" s="380" t="s">
        <v>44</v>
      </c>
      <c r="D191" s="319"/>
      <c r="E191" s="319"/>
      <c r="F191" s="342" t="s">
        <v>4966</v>
      </c>
      <c r="G191" s="319"/>
      <c r="H191" s="316" t="s">
        <v>5058</v>
      </c>
      <c r="I191" s="319" t="s">
        <v>5059</v>
      </c>
      <c r="J191" s="319"/>
      <c r="K191" s="367"/>
    </row>
    <row r="192" s="1" customFormat="1" ht="15" customHeight="1">
      <c r="B192" s="344"/>
      <c r="C192" s="380" t="s">
        <v>5060</v>
      </c>
      <c r="D192" s="319"/>
      <c r="E192" s="319"/>
      <c r="F192" s="342" t="s">
        <v>4966</v>
      </c>
      <c r="G192" s="319"/>
      <c r="H192" s="319" t="s">
        <v>5061</v>
      </c>
      <c r="I192" s="319" t="s">
        <v>5001</v>
      </c>
      <c r="J192" s="319"/>
      <c r="K192" s="367"/>
    </row>
    <row r="193" s="1" customFormat="1" ht="15" customHeight="1">
      <c r="B193" s="344"/>
      <c r="C193" s="380" t="s">
        <v>5062</v>
      </c>
      <c r="D193" s="319"/>
      <c r="E193" s="319"/>
      <c r="F193" s="342" t="s">
        <v>4966</v>
      </c>
      <c r="G193" s="319"/>
      <c r="H193" s="319" t="s">
        <v>5063</v>
      </c>
      <c r="I193" s="319" t="s">
        <v>5001</v>
      </c>
      <c r="J193" s="319"/>
      <c r="K193" s="367"/>
    </row>
    <row r="194" s="1" customFormat="1" ht="15" customHeight="1">
      <c r="B194" s="344"/>
      <c r="C194" s="380" t="s">
        <v>5064</v>
      </c>
      <c r="D194" s="319"/>
      <c r="E194" s="319"/>
      <c r="F194" s="342" t="s">
        <v>4972</v>
      </c>
      <c r="G194" s="319"/>
      <c r="H194" s="319" t="s">
        <v>5065</v>
      </c>
      <c r="I194" s="319" t="s">
        <v>5001</v>
      </c>
      <c r="J194" s="319"/>
      <c r="K194" s="367"/>
    </row>
    <row r="195" s="1" customFormat="1" ht="15" customHeight="1">
      <c r="B195" s="373"/>
      <c r="C195" s="388"/>
      <c r="D195" s="353"/>
      <c r="E195" s="353"/>
      <c r="F195" s="353"/>
      <c r="G195" s="353"/>
      <c r="H195" s="353"/>
      <c r="I195" s="353"/>
      <c r="J195" s="353"/>
      <c r="K195" s="374"/>
    </row>
    <row r="196" s="1" customFormat="1" ht="18.75" customHeight="1">
      <c r="B196" s="355"/>
      <c r="C196" s="365"/>
      <c r="D196" s="365"/>
      <c r="E196" s="365"/>
      <c r="F196" s="375"/>
      <c r="G196" s="365"/>
      <c r="H196" s="365"/>
      <c r="I196" s="365"/>
      <c r="J196" s="365"/>
      <c r="K196" s="355"/>
    </row>
    <row r="197" s="1" customFormat="1" ht="18.75" customHeight="1">
      <c r="B197" s="355"/>
      <c r="C197" s="365"/>
      <c r="D197" s="365"/>
      <c r="E197" s="365"/>
      <c r="F197" s="375"/>
      <c r="G197" s="365"/>
      <c r="H197" s="365"/>
      <c r="I197" s="365"/>
      <c r="J197" s="365"/>
      <c r="K197" s="355"/>
    </row>
    <row r="198" s="1" customFormat="1" ht="18.75" customHeight="1">
      <c r="B198" s="327"/>
      <c r="C198" s="327"/>
      <c r="D198" s="327"/>
      <c r="E198" s="327"/>
      <c r="F198" s="327"/>
      <c r="G198" s="327"/>
      <c r="H198" s="327"/>
      <c r="I198" s="327"/>
      <c r="J198" s="327"/>
      <c r="K198" s="327"/>
    </row>
    <row r="199" s="1" customFormat="1" ht="13.5">
      <c r="B199" s="306"/>
      <c r="C199" s="307"/>
      <c r="D199" s="307"/>
      <c r="E199" s="307"/>
      <c r="F199" s="307"/>
      <c r="G199" s="307"/>
      <c r="H199" s="307"/>
      <c r="I199" s="307"/>
      <c r="J199" s="307"/>
      <c r="K199" s="308"/>
    </row>
    <row r="200" s="1" customFormat="1" ht="21">
      <c r="B200" s="309"/>
      <c r="C200" s="310" t="s">
        <v>5066</v>
      </c>
      <c r="D200" s="310"/>
      <c r="E200" s="310"/>
      <c r="F200" s="310"/>
      <c r="G200" s="310"/>
      <c r="H200" s="310"/>
      <c r="I200" s="310"/>
      <c r="J200" s="310"/>
      <c r="K200" s="311"/>
    </row>
    <row r="201" s="1" customFormat="1" ht="25.5" customHeight="1">
      <c r="B201" s="309"/>
      <c r="C201" s="389" t="s">
        <v>5067</v>
      </c>
      <c r="D201" s="389"/>
      <c r="E201" s="389"/>
      <c r="F201" s="389" t="s">
        <v>5068</v>
      </c>
      <c r="G201" s="390"/>
      <c r="H201" s="389" t="s">
        <v>5069</v>
      </c>
      <c r="I201" s="389"/>
      <c r="J201" s="389"/>
      <c r="K201" s="311"/>
    </row>
    <row r="202" s="1" customFormat="1" ht="5.25" customHeight="1">
      <c r="B202" s="344"/>
      <c r="C202" s="339"/>
      <c r="D202" s="339"/>
      <c r="E202" s="339"/>
      <c r="F202" s="339"/>
      <c r="G202" s="365"/>
      <c r="H202" s="339"/>
      <c r="I202" s="339"/>
      <c r="J202" s="339"/>
      <c r="K202" s="367"/>
    </row>
    <row r="203" s="1" customFormat="1" ht="15" customHeight="1">
      <c r="B203" s="344"/>
      <c r="C203" s="319" t="s">
        <v>5059</v>
      </c>
      <c r="D203" s="319"/>
      <c r="E203" s="319"/>
      <c r="F203" s="342" t="s">
        <v>45</v>
      </c>
      <c r="G203" s="319"/>
      <c r="H203" s="319" t="s">
        <v>5070</v>
      </c>
      <c r="I203" s="319"/>
      <c r="J203" s="319"/>
      <c r="K203" s="367"/>
    </row>
    <row r="204" s="1" customFormat="1" ht="15" customHeight="1">
      <c r="B204" s="344"/>
      <c r="C204" s="319"/>
      <c r="D204" s="319"/>
      <c r="E204" s="319"/>
      <c r="F204" s="342" t="s">
        <v>46</v>
      </c>
      <c r="G204" s="319"/>
      <c r="H204" s="319" t="s">
        <v>5071</v>
      </c>
      <c r="I204" s="319"/>
      <c r="J204" s="319"/>
      <c r="K204" s="367"/>
    </row>
    <row r="205" s="1" customFormat="1" ht="15" customHeight="1">
      <c r="B205" s="344"/>
      <c r="C205" s="319"/>
      <c r="D205" s="319"/>
      <c r="E205" s="319"/>
      <c r="F205" s="342" t="s">
        <v>49</v>
      </c>
      <c r="G205" s="319"/>
      <c r="H205" s="319" t="s">
        <v>5072</v>
      </c>
      <c r="I205" s="319"/>
      <c r="J205" s="319"/>
      <c r="K205" s="367"/>
    </row>
    <row r="206" s="1" customFormat="1" ht="15" customHeight="1">
      <c r="B206" s="344"/>
      <c r="C206" s="319"/>
      <c r="D206" s="319"/>
      <c r="E206" s="319"/>
      <c r="F206" s="342" t="s">
        <v>47</v>
      </c>
      <c r="G206" s="319"/>
      <c r="H206" s="319" t="s">
        <v>5073</v>
      </c>
      <c r="I206" s="319"/>
      <c r="J206" s="319"/>
      <c r="K206" s="367"/>
    </row>
    <row r="207" s="1" customFormat="1" ht="15" customHeight="1">
      <c r="B207" s="344"/>
      <c r="C207" s="319"/>
      <c r="D207" s="319"/>
      <c r="E207" s="319"/>
      <c r="F207" s="342" t="s">
        <v>48</v>
      </c>
      <c r="G207" s="319"/>
      <c r="H207" s="319" t="s">
        <v>5074</v>
      </c>
      <c r="I207" s="319"/>
      <c r="J207" s="319"/>
      <c r="K207" s="367"/>
    </row>
    <row r="208" s="1" customFormat="1" ht="15" customHeight="1">
      <c r="B208" s="344"/>
      <c r="C208" s="319"/>
      <c r="D208" s="319"/>
      <c r="E208" s="319"/>
      <c r="F208" s="342"/>
      <c r="G208" s="319"/>
      <c r="H208" s="319"/>
      <c r="I208" s="319"/>
      <c r="J208" s="319"/>
      <c r="K208" s="367"/>
    </row>
    <row r="209" s="1" customFormat="1" ht="15" customHeight="1">
      <c r="B209" s="344"/>
      <c r="C209" s="319" t="s">
        <v>5013</v>
      </c>
      <c r="D209" s="319"/>
      <c r="E209" s="319"/>
      <c r="F209" s="342" t="s">
        <v>81</v>
      </c>
      <c r="G209" s="319"/>
      <c r="H209" s="319" t="s">
        <v>5075</v>
      </c>
      <c r="I209" s="319"/>
      <c r="J209" s="319"/>
      <c r="K209" s="367"/>
    </row>
    <row r="210" s="1" customFormat="1" ht="15" customHeight="1">
      <c r="B210" s="344"/>
      <c r="C210" s="319"/>
      <c r="D210" s="319"/>
      <c r="E210" s="319"/>
      <c r="F210" s="342" t="s">
        <v>4911</v>
      </c>
      <c r="G210" s="319"/>
      <c r="H210" s="319" t="s">
        <v>4912</v>
      </c>
      <c r="I210" s="319"/>
      <c r="J210" s="319"/>
      <c r="K210" s="367"/>
    </row>
    <row r="211" s="1" customFormat="1" ht="15" customHeight="1">
      <c r="B211" s="344"/>
      <c r="C211" s="319"/>
      <c r="D211" s="319"/>
      <c r="E211" s="319"/>
      <c r="F211" s="342" t="s">
        <v>4909</v>
      </c>
      <c r="G211" s="319"/>
      <c r="H211" s="319" t="s">
        <v>5076</v>
      </c>
      <c r="I211" s="319"/>
      <c r="J211" s="319"/>
      <c r="K211" s="367"/>
    </row>
    <row r="212" s="1" customFormat="1" ht="15" customHeight="1">
      <c r="B212" s="391"/>
      <c r="C212" s="319"/>
      <c r="D212" s="319"/>
      <c r="E212" s="319"/>
      <c r="F212" s="342" t="s">
        <v>102</v>
      </c>
      <c r="G212" s="380"/>
      <c r="H212" s="371" t="s">
        <v>4913</v>
      </c>
      <c r="I212" s="371"/>
      <c r="J212" s="371"/>
      <c r="K212" s="392"/>
    </row>
    <row r="213" s="1" customFormat="1" ht="15" customHeight="1">
      <c r="B213" s="391"/>
      <c r="C213" s="319"/>
      <c r="D213" s="319"/>
      <c r="E213" s="319"/>
      <c r="F213" s="342" t="s">
        <v>4241</v>
      </c>
      <c r="G213" s="380"/>
      <c r="H213" s="371" t="s">
        <v>5077</v>
      </c>
      <c r="I213" s="371"/>
      <c r="J213" s="371"/>
      <c r="K213" s="392"/>
    </row>
    <row r="214" s="1" customFormat="1" ht="15" customHeight="1">
      <c r="B214" s="391"/>
      <c r="C214" s="319"/>
      <c r="D214" s="319"/>
      <c r="E214" s="319"/>
      <c r="F214" s="342"/>
      <c r="G214" s="380"/>
      <c r="H214" s="371"/>
      <c r="I214" s="371"/>
      <c r="J214" s="371"/>
      <c r="K214" s="392"/>
    </row>
    <row r="215" s="1" customFormat="1" ht="15" customHeight="1">
      <c r="B215" s="391"/>
      <c r="C215" s="319" t="s">
        <v>5037</v>
      </c>
      <c r="D215" s="319"/>
      <c r="E215" s="319"/>
      <c r="F215" s="342">
        <v>1</v>
      </c>
      <c r="G215" s="380"/>
      <c r="H215" s="371" t="s">
        <v>5078</v>
      </c>
      <c r="I215" s="371"/>
      <c r="J215" s="371"/>
      <c r="K215" s="392"/>
    </row>
    <row r="216" s="1" customFormat="1" ht="15" customHeight="1">
      <c r="B216" s="391"/>
      <c r="C216" s="319"/>
      <c r="D216" s="319"/>
      <c r="E216" s="319"/>
      <c r="F216" s="342">
        <v>2</v>
      </c>
      <c r="G216" s="380"/>
      <c r="H216" s="371" t="s">
        <v>5079</v>
      </c>
      <c r="I216" s="371"/>
      <c r="J216" s="371"/>
      <c r="K216" s="392"/>
    </row>
    <row r="217" s="1" customFormat="1" ht="15" customHeight="1">
      <c r="B217" s="391"/>
      <c r="C217" s="319"/>
      <c r="D217" s="319"/>
      <c r="E217" s="319"/>
      <c r="F217" s="342">
        <v>3</v>
      </c>
      <c r="G217" s="380"/>
      <c r="H217" s="371" t="s">
        <v>5080</v>
      </c>
      <c r="I217" s="371"/>
      <c r="J217" s="371"/>
      <c r="K217" s="392"/>
    </row>
    <row r="218" s="1" customFormat="1" ht="15" customHeight="1">
      <c r="B218" s="391"/>
      <c r="C218" s="319"/>
      <c r="D218" s="319"/>
      <c r="E218" s="319"/>
      <c r="F218" s="342">
        <v>4</v>
      </c>
      <c r="G218" s="380"/>
      <c r="H218" s="371" t="s">
        <v>5081</v>
      </c>
      <c r="I218" s="371"/>
      <c r="J218" s="371"/>
      <c r="K218" s="392"/>
    </row>
    <row r="219" s="1" customFormat="1" ht="12.75" customHeight="1">
      <c r="B219" s="393"/>
      <c r="C219" s="394"/>
      <c r="D219" s="394"/>
      <c r="E219" s="394"/>
      <c r="F219" s="394"/>
      <c r="G219" s="394"/>
      <c r="H219" s="394"/>
      <c r="I219" s="394"/>
      <c r="J219" s="394"/>
      <c r="K219" s="39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  <c r="AZ2" s="131" t="s">
        <v>104</v>
      </c>
      <c r="BA2" s="131" t="s">
        <v>104</v>
      </c>
      <c r="BB2" s="131" t="s">
        <v>28</v>
      </c>
      <c r="BC2" s="131" t="s">
        <v>105</v>
      </c>
      <c r="BD2" s="131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  <c r="AZ3" s="131" t="s">
        <v>106</v>
      </c>
      <c r="BA3" s="131" t="s">
        <v>106</v>
      </c>
      <c r="BB3" s="131" t="s">
        <v>28</v>
      </c>
      <c r="BC3" s="131" t="s">
        <v>107</v>
      </c>
      <c r="BD3" s="131" t="s">
        <v>84</v>
      </c>
    </row>
    <row r="4" s="1" customFormat="1" ht="24.96" customHeight="1">
      <c r="B4" s="23"/>
      <c r="D4" s="134" t="s">
        <v>108</v>
      </c>
      <c r="L4" s="23"/>
      <c r="M4" s="135" t="s">
        <v>10</v>
      </c>
      <c r="AT4" s="20" t="s">
        <v>4</v>
      </c>
      <c r="AZ4" s="131" t="s">
        <v>109</v>
      </c>
      <c r="BA4" s="131" t="s">
        <v>109</v>
      </c>
      <c r="BB4" s="131" t="s">
        <v>28</v>
      </c>
      <c r="BC4" s="131" t="s">
        <v>110</v>
      </c>
      <c r="BD4" s="131" t="s">
        <v>84</v>
      </c>
    </row>
    <row r="5" s="1" customFormat="1" ht="6.96" customHeight="1">
      <c r="B5" s="23"/>
      <c r="L5" s="23"/>
      <c r="AZ5" s="131" t="s">
        <v>111</v>
      </c>
      <c r="BA5" s="131" t="s">
        <v>111</v>
      </c>
      <c r="BB5" s="131" t="s">
        <v>28</v>
      </c>
      <c r="BC5" s="131" t="s">
        <v>112</v>
      </c>
      <c r="BD5" s="131" t="s">
        <v>84</v>
      </c>
    </row>
    <row r="6" s="1" customFormat="1" ht="12" customHeight="1">
      <c r="B6" s="23"/>
      <c r="D6" s="136" t="s">
        <v>16</v>
      </c>
      <c r="L6" s="23"/>
      <c r="AZ6" s="131" t="s">
        <v>113</v>
      </c>
      <c r="BA6" s="131" t="s">
        <v>113</v>
      </c>
      <c r="BB6" s="131" t="s">
        <v>28</v>
      </c>
      <c r="BC6" s="131" t="s">
        <v>114</v>
      </c>
      <c r="BD6" s="131" t="s">
        <v>84</v>
      </c>
    </row>
    <row r="7" s="1" customFormat="1" ht="16.5" customHeight="1">
      <c r="B7" s="23"/>
      <c r="E7" s="137" t="str">
        <f>'Rekapitulace stavby'!K6</f>
        <v>Přístavba a nástavba vnitrobloku VŠPJ, Tolstého 16, Jihlava</v>
      </c>
      <c r="F7" s="136"/>
      <c r="G7" s="136"/>
      <c r="H7" s="136"/>
      <c r="L7" s="23"/>
      <c r="AZ7" s="131" t="s">
        <v>115</v>
      </c>
      <c r="BA7" s="131" t="s">
        <v>115</v>
      </c>
      <c r="BB7" s="131" t="s">
        <v>28</v>
      </c>
      <c r="BC7" s="131" t="s">
        <v>116</v>
      </c>
      <c r="BD7" s="131" t="s">
        <v>84</v>
      </c>
    </row>
    <row r="8" s="2" customFormat="1" ht="12" customHeight="1">
      <c r="A8" s="41"/>
      <c r="B8" s="47"/>
      <c r="C8" s="41"/>
      <c r="D8" s="136" t="s">
        <v>117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118</v>
      </c>
      <c r="BA8" s="131" t="s">
        <v>118</v>
      </c>
      <c r="BB8" s="131" t="s">
        <v>28</v>
      </c>
      <c r="BC8" s="131" t="s">
        <v>119</v>
      </c>
      <c r="BD8" s="131" t="s">
        <v>84</v>
      </c>
    </row>
    <row r="9" s="2" customFormat="1" ht="30" customHeight="1">
      <c r="A9" s="41"/>
      <c r="B9" s="47"/>
      <c r="C9" s="41"/>
      <c r="D9" s="41"/>
      <c r="E9" s="139" t="s">
        <v>120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121</v>
      </c>
      <c r="BA9" s="131" t="s">
        <v>121</v>
      </c>
      <c r="BB9" s="131" t="s">
        <v>28</v>
      </c>
      <c r="BC9" s="131" t="s">
        <v>122</v>
      </c>
      <c r="BD9" s="131" t="s">
        <v>84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31" t="s">
        <v>123</v>
      </c>
      <c r="BA10" s="131" t="s">
        <v>123</v>
      </c>
      <c r="BB10" s="131" t="s">
        <v>28</v>
      </c>
      <c r="BC10" s="131" t="s">
        <v>124</v>
      </c>
      <c r="BD10" s="131" t="s">
        <v>84</v>
      </c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31" t="s">
        <v>125</v>
      </c>
      <c r="BA11" s="131" t="s">
        <v>125</v>
      </c>
      <c r="BB11" s="131" t="s">
        <v>28</v>
      </c>
      <c r="BC11" s="131" t="s">
        <v>126</v>
      </c>
      <c r="BD11" s="131" t="s">
        <v>84</v>
      </c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8. 1. 2025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31" t="s">
        <v>127</v>
      </c>
      <c r="BA12" s="131" t="s">
        <v>127</v>
      </c>
      <c r="BB12" s="131" t="s">
        <v>28</v>
      </c>
      <c r="BC12" s="131" t="s">
        <v>128</v>
      </c>
      <c r="BD12" s="131" t="s">
        <v>84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31" t="s">
        <v>129</v>
      </c>
      <c r="BA13" s="131" t="s">
        <v>129</v>
      </c>
      <c r="BB13" s="131" t="s">
        <v>28</v>
      </c>
      <c r="BC13" s="131" t="s">
        <v>130</v>
      </c>
      <c r="BD13" s="131" t="s">
        <v>84</v>
      </c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31" t="s">
        <v>131</v>
      </c>
      <c r="BA14" s="131" t="s">
        <v>131</v>
      </c>
      <c r="BB14" s="131" t="s">
        <v>28</v>
      </c>
      <c r="BC14" s="131" t="s">
        <v>132</v>
      </c>
      <c r="BD14" s="131" t="s">
        <v>84</v>
      </c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31" t="s">
        <v>133</v>
      </c>
      <c r="BA15" s="131" t="s">
        <v>133</v>
      </c>
      <c r="BB15" s="131" t="s">
        <v>28</v>
      </c>
      <c r="BC15" s="131" t="s">
        <v>134</v>
      </c>
      <c r="BD15" s="131" t="s">
        <v>84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31" t="s">
        <v>135</v>
      </c>
      <c r="BA16" s="131" t="s">
        <v>135</v>
      </c>
      <c r="BB16" s="131" t="s">
        <v>28</v>
      </c>
      <c r="BC16" s="131" t="s">
        <v>136</v>
      </c>
      <c r="BD16" s="131" t="s">
        <v>84</v>
      </c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131" t="s">
        <v>137</v>
      </c>
      <c r="BA17" s="131" t="s">
        <v>137</v>
      </c>
      <c r="BB17" s="131" t="s">
        <v>28</v>
      </c>
      <c r="BC17" s="131" t="s">
        <v>138</v>
      </c>
      <c r="BD17" s="131" t="s">
        <v>84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131" t="s">
        <v>139</v>
      </c>
      <c r="BA18" s="131" t="s">
        <v>139</v>
      </c>
      <c r="BB18" s="131" t="s">
        <v>28</v>
      </c>
      <c r="BC18" s="131" t="s">
        <v>140</v>
      </c>
      <c r="BD18" s="131" t="s">
        <v>84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131" t="s">
        <v>141</v>
      </c>
      <c r="BA19" s="131" t="s">
        <v>141</v>
      </c>
      <c r="BB19" s="131" t="s">
        <v>28</v>
      </c>
      <c r="BC19" s="131" t="s">
        <v>142</v>
      </c>
      <c r="BD19" s="131" t="s">
        <v>84</v>
      </c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131" t="s">
        <v>143</v>
      </c>
      <c r="BA20" s="131" t="s">
        <v>143</v>
      </c>
      <c r="BB20" s="131" t="s">
        <v>28</v>
      </c>
      <c r="BC20" s="131" t="s">
        <v>144</v>
      </c>
      <c r="BD20" s="131" t="s">
        <v>84</v>
      </c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131" t="s">
        <v>145</v>
      </c>
      <c r="BA21" s="131" t="s">
        <v>145</v>
      </c>
      <c r="BB21" s="131" t="s">
        <v>28</v>
      </c>
      <c r="BC21" s="131" t="s">
        <v>146</v>
      </c>
      <c r="BD21" s="131" t="s">
        <v>84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131" t="s">
        <v>147</v>
      </c>
      <c r="BA22" s="131" t="s">
        <v>147</v>
      </c>
      <c r="BB22" s="131" t="s">
        <v>28</v>
      </c>
      <c r="BC22" s="131" t="s">
        <v>148</v>
      </c>
      <c r="BD22" s="131" t="s">
        <v>84</v>
      </c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131" t="s">
        <v>149</v>
      </c>
      <c r="BA23" s="131" t="s">
        <v>149</v>
      </c>
      <c r="BB23" s="131" t="s">
        <v>28</v>
      </c>
      <c r="BC23" s="131" t="s">
        <v>150</v>
      </c>
      <c r="BD23" s="131" t="s">
        <v>84</v>
      </c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131" t="s">
        <v>151</v>
      </c>
      <c r="BA24" s="131" t="s">
        <v>151</v>
      </c>
      <c r="BB24" s="131" t="s">
        <v>28</v>
      </c>
      <c r="BC24" s="131" t="s">
        <v>7</v>
      </c>
      <c r="BD24" s="131" t="s">
        <v>84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131" t="s">
        <v>152</v>
      </c>
      <c r="BA25" s="131" t="s">
        <v>152</v>
      </c>
      <c r="BB25" s="131" t="s">
        <v>28</v>
      </c>
      <c r="BC25" s="131" t="s">
        <v>153</v>
      </c>
      <c r="BD25" s="131" t="s">
        <v>84</v>
      </c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131" t="s">
        <v>154</v>
      </c>
      <c r="BA26" s="131" t="s">
        <v>154</v>
      </c>
      <c r="BB26" s="131" t="s">
        <v>28</v>
      </c>
      <c r="BC26" s="131" t="s">
        <v>155</v>
      </c>
      <c r="BD26" s="131" t="s">
        <v>84</v>
      </c>
    </row>
    <row r="27" s="8" customFormat="1" ht="226.5" customHeight="1">
      <c r="A27" s="142"/>
      <c r="B27" s="143"/>
      <c r="C27" s="142"/>
      <c r="D27" s="142"/>
      <c r="E27" s="144" t="s">
        <v>156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Z27" s="146" t="s">
        <v>157</v>
      </c>
      <c r="BA27" s="146" t="s">
        <v>157</v>
      </c>
      <c r="BB27" s="146" t="s">
        <v>28</v>
      </c>
      <c r="BC27" s="146" t="s">
        <v>158</v>
      </c>
      <c r="BD27" s="146" t="s">
        <v>84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131" t="s">
        <v>159</v>
      </c>
      <c r="BA28" s="131" t="s">
        <v>159</v>
      </c>
      <c r="BB28" s="131" t="s">
        <v>28</v>
      </c>
      <c r="BC28" s="131" t="s">
        <v>160</v>
      </c>
      <c r="BD28" s="131" t="s">
        <v>84</v>
      </c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131" t="s">
        <v>161</v>
      </c>
      <c r="BA29" s="131" t="s">
        <v>161</v>
      </c>
      <c r="BB29" s="131" t="s">
        <v>28</v>
      </c>
      <c r="BC29" s="131" t="s">
        <v>162</v>
      </c>
      <c r="BD29" s="131" t="s">
        <v>84</v>
      </c>
    </row>
    <row r="30" s="2" customFormat="1" ht="25.44" customHeight="1">
      <c r="A30" s="41"/>
      <c r="B30" s="47"/>
      <c r="C30" s="41"/>
      <c r="D30" s="148" t="s">
        <v>40</v>
      </c>
      <c r="E30" s="41"/>
      <c r="F30" s="41"/>
      <c r="G30" s="41"/>
      <c r="H30" s="41"/>
      <c r="I30" s="41"/>
      <c r="J30" s="149">
        <f>ROUND(J114,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Z30" s="131" t="s">
        <v>163</v>
      </c>
      <c r="BA30" s="131" t="s">
        <v>163</v>
      </c>
      <c r="BB30" s="131" t="s">
        <v>28</v>
      </c>
      <c r="BC30" s="131" t="s">
        <v>164</v>
      </c>
      <c r="BD30" s="131" t="s">
        <v>84</v>
      </c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Z31" s="131" t="s">
        <v>165</v>
      </c>
      <c r="BA31" s="131" t="s">
        <v>165</v>
      </c>
      <c r="BB31" s="131" t="s">
        <v>28</v>
      </c>
      <c r="BC31" s="131" t="s">
        <v>166</v>
      </c>
      <c r="BD31" s="131" t="s">
        <v>84</v>
      </c>
    </row>
    <row r="32" s="2" customFormat="1" ht="14.4" customHeight="1">
      <c r="A32" s="41"/>
      <c r="B32" s="47"/>
      <c r="C32" s="41"/>
      <c r="D32" s="41"/>
      <c r="E32" s="41"/>
      <c r="F32" s="150" t="s">
        <v>42</v>
      </c>
      <c r="G32" s="41"/>
      <c r="H32" s="41"/>
      <c r="I32" s="150" t="s">
        <v>41</v>
      </c>
      <c r="J32" s="150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Z32" s="131" t="s">
        <v>167</v>
      </c>
      <c r="BA32" s="131" t="s">
        <v>167</v>
      </c>
      <c r="BB32" s="131" t="s">
        <v>28</v>
      </c>
      <c r="BC32" s="131" t="s">
        <v>168</v>
      </c>
      <c r="BD32" s="131" t="s">
        <v>84</v>
      </c>
    </row>
    <row r="33" s="2" customFormat="1" ht="14.4" customHeight="1">
      <c r="A33" s="41"/>
      <c r="B33" s="47"/>
      <c r="C33" s="41"/>
      <c r="D33" s="151" t="s">
        <v>44</v>
      </c>
      <c r="E33" s="136" t="s">
        <v>45</v>
      </c>
      <c r="F33" s="152">
        <f>ROUND((SUM(BE114:BE3716)),  2)</f>
        <v>0</v>
      </c>
      <c r="G33" s="41"/>
      <c r="H33" s="41"/>
      <c r="I33" s="153">
        <v>0.20999999999999999</v>
      </c>
      <c r="J33" s="152">
        <f>ROUND(((SUM(BE114:BE3716))*I33),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Z33" s="131" t="s">
        <v>169</v>
      </c>
      <c r="BA33" s="131" t="s">
        <v>169</v>
      </c>
      <c r="BB33" s="131" t="s">
        <v>28</v>
      </c>
      <c r="BC33" s="131" t="s">
        <v>170</v>
      </c>
      <c r="BD33" s="131" t="s">
        <v>84</v>
      </c>
    </row>
    <row r="34" s="2" customFormat="1" ht="14.4" customHeight="1">
      <c r="A34" s="41"/>
      <c r="B34" s="47"/>
      <c r="C34" s="41"/>
      <c r="D34" s="41"/>
      <c r="E34" s="136" t="s">
        <v>46</v>
      </c>
      <c r="F34" s="152">
        <f>ROUND((SUM(BF114:BF3716)),  2)</f>
        <v>0</v>
      </c>
      <c r="G34" s="41"/>
      <c r="H34" s="41"/>
      <c r="I34" s="153">
        <v>0.12</v>
      </c>
      <c r="J34" s="152">
        <f>ROUND(((SUM(BF114:BF3716))*I34),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Z34" s="131" t="s">
        <v>171</v>
      </c>
      <c r="BA34" s="131" t="s">
        <v>171</v>
      </c>
      <c r="BB34" s="131" t="s">
        <v>28</v>
      </c>
      <c r="BC34" s="131" t="s">
        <v>172</v>
      </c>
      <c r="BD34" s="131" t="s">
        <v>84</v>
      </c>
    </row>
    <row r="35" hidden="1" s="2" customFormat="1" ht="14.4" customHeight="1">
      <c r="A35" s="41"/>
      <c r="B35" s="47"/>
      <c r="C35" s="41"/>
      <c r="D35" s="41"/>
      <c r="E35" s="136" t="s">
        <v>47</v>
      </c>
      <c r="F35" s="152">
        <f>ROUND((SUM(BG114:BG3716)),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Z35" s="131" t="s">
        <v>173</v>
      </c>
      <c r="BA35" s="131" t="s">
        <v>173</v>
      </c>
      <c r="BB35" s="131" t="s">
        <v>28</v>
      </c>
      <c r="BC35" s="131" t="s">
        <v>174</v>
      </c>
      <c r="BD35" s="131" t="s">
        <v>84</v>
      </c>
    </row>
    <row r="36" hidden="1" s="2" customFormat="1" ht="14.4" customHeight="1">
      <c r="A36" s="41"/>
      <c r="B36" s="47"/>
      <c r="C36" s="41"/>
      <c r="D36" s="41"/>
      <c r="E36" s="136" t="s">
        <v>48</v>
      </c>
      <c r="F36" s="152">
        <f>ROUND((SUM(BH114:BH3716)),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Z36" s="131" t="s">
        <v>175</v>
      </c>
      <c r="BA36" s="131" t="s">
        <v>175</v>
      </c>
      <c r="BB36" s="131" t="s">
        <v>28</v>
      </c>
      <c r="BC36" s="131" t="s">
        <v>176</v>
      </c>
      <c r="BD36" s="131" t="s">
        <v>84</v>
      </c>
    </row>
    <row r="37" hidden="1" s="2" customFormat="1" ht="14.4" customHeight="1">
      <c r="A37" s="41"/>
      <c r="B37" s="47"/>
      <c r="C37" s="41"/>
      <c r="D37" s="41"/>
      <c r="E37" s="136" t="s">
        <v>49</v>
      </c>
      <c r="F37" s="152">
        <f>ROUND((SUM(BI114:BI3716)),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Z37" s="131" t="s">
        <v>177</v>
      </c>
      <c r="BA37" s="131" t="s">
        <v>177</v>
      </c>
      <c r="BB37" s="131" t="s">
        <v>28</v>
      </c>
      <c r="BC37" s="131" t="s">
        <v>178</v>
      </c>
      <c r="BD37" s="131" t="s">
        <v>84</v>
      </c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Z38" s="131" t="s">
        <v>179</v>
      </c>
      <c r="BA38" s="131" t="s">
        <v>179</v>
      </c>
      <c r="BB38" s="131" t="s">
        <v>28</v>
      </c>
      <c r="BC38" s="131" t="s">
        <v>180</v>
      </c>
      <c r="BD38" s="131" t="s">
        <v>84</v>
      </c>
    </row>
    <row r="39" s="2" customFormat="1" ht="25.44" customHeight="1">
      <c r="A39" s="41"/>
      <c r="B39" s="47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Z39" s="131" t="s">
        <v>181</v>
      </c>
      <c r="BA39" s="131" t="s">
        <v>181</v>
      </c>
      <c r="BB39" s="131" t="s">
        <v>28</v>
      </c>
      <c r="BC39" s="131" t="s">
        <v>182</v>
      </c>
      <c r="BD39" s="131" t="s">
        <v>84</v>
      </c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Z40" s="131" t="s">
        <v>183</v>
      </c>
      <c r="BA40" s="131" t="s">
        <v>183</v>
      </c>
      <c r="BB40" s="131" t="s">
        <v>28</v>
      </c>
      <c r="BC40" s="131" t="s">
        <v>184</v>
      </c>
      <c r="BD40" s="131" t="s">
        <v>84</v>
      </c>
    </row>
    <row r="41">
      <c r="AZ41" s="131" t="s">
        <v>185</v>
      </c>
      <c r="BA41" s="131" t="s">
        <v>185</v>
      </c>
      <c r="BB41" s="131" t="s">
        <v>28</v>
      </c>
      <c r="BC41" s="131" t="s">
        <v>186</v>
      </c>
      <c r="BD41" s="131" t="s">
        <v>84</v>
      </c>
    </row>
    <row r="42">
      <c r="AZ42" s="131" t="s">
        <v>187</v>
      </c>
      <c r="BA42" s="131" t="s">
        <v>187</v>
      </c>
      <c r="BB42" s="131" t="s">
        <v>28</v>
      </c>
      <c r="BC42" s="131" t="s">
        <v>188</v>
      </c>
      <c r="BD42" s="131" t="s">
        <v>84</v>
      </c>
    </row>
    <row r="43">
      <c r="AZ43" s="131" t="s">
        <v>189</v>
      </c>
      <c r="BA43" s="131" t="s">
        <v>189</v>
      </c>
      <c r="BB43" s="131" t="s">
        <v>28</v>
      </c>
      <c r="BC43" s="131" t="s">
        <v>190</v>
      </c>
      <c r="BD43" s="131" t="s">
        <v>84</v>
      </c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Z44" s="131" t="s">
        <v>191</v>
      </c>
      <c r="BA44" s="131" t="s">
        <v>191</v>
      </c>
      <c r="BB44" s="131" t="s">
        <v>28</v>
      </c>
      <c r="BC44" s="131" t="s">
        <v>192</v>
      </c>
      <c r="BD44" s="131" t="s">
        <v>84</v>
      </c>
    </row>
    <row r="45" s="2" customFormat="1" ht="24.96" customHeight="1">
      <c r="A45" s="41"/>
      <c r="B45" s="42"/>
      <c r="C45" s="26" t="s">
        <v>193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Z45" s="131" t="s">
        <v>194</v>
      </c>
      <c r="BA45" s="131" t="s">
        <v>194</v>
      </c>
      <c r="BB45" s="131" t="s">
        <v>28</v>
      </c>
      <c r="BC45" s="131" t="s">
        <v>195</v>
      </c>
      <c r="BD45" s="131" t="s">
        <v>84</v>
      </c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Z46" s="131" t="s">
        <v>196</v>
      </c>
      <c r="BA46" s="131" t="s">
        <v>196</v>
      </c>
      <c r="BB46" s="131" t="s">
        <v>28</v>
      </c>
      <c r="BC46" s="131" t="s">
        <v>188</v>
      </c>
      <c r="BD46" s="131" t="s">
        <v>84</v>
      </c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Z47" s="131" t="s">
        <v>197</v>
      </c>
      <c r="BA47" s="131" t="s">
        <v>197</v>
      </c>
      <c r="BB47" s="131" t="s">
        <v>28</v>
      </c>
      <c r="BC47" s="131" t="s">
        <v>198</v>
      </c>
      <c r="BD47" s="131" t="s">
        <v>84</v>
      </c>
    </row>
    <row r="48" s="2" customFormat="1" ht="16.5" customHeight="1">
      <c r="A48" s="41"/>
      <c r="B48" s="42"/>
      <c r="C48" s="43"/>
      <c r="D48" s="43"/>
      <c r="E48" s="165" t="str">
        <f>E7</f>
        <v>Přístavba a nástavba vnitrobloku VŠPJ, Tolstého 16, Jihlava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Z48" s="131" t="s">
        <v>199</v>
      </c>
      <c r="BA48" s="131" t="s">
        <v>199</v>
      </c>
      <c r="BB48" s="131" t="s">
        <v>28</v>
      </c>
      <c r="BC48" s="131" t="s">
        <v>200</v>
      </c>
      <c r="BD48" s="131" t="s">
        <v>84</v>
      </c>
    </row>
    <row r="49" s="2" customFormat="1" ht="12" customHeight="1">
      <c r="A49" s="41"/>
      <c r="B49" s="42"/>
      <c r="C49" s="35" t="s">
        <v>117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Z49" s="131" t="s">
        <v>201</v>
      </c>
      <c r="BA49" s="131" t="s">
        <v>201</v>
      </c>
      <c r="BB49" s="131" t="s">
        <v>28</v>
      </c>
      <c r="BC49" s="131" t="s">
        <v>202</v>
      </c>
      <c r="BD49" s="131" t="s">
        <v>84</v>
      </c>
    </row>
    <row r="50" s="2" customFormat="1" ht="30" customHeight="1">
      <c r="A50" s="41"/>
      <c r="B50" s="42"/>
      <c r="C50" s="43"/>
      <c r="D50" s="43"/>
      <c r="E50" s="72" t="str">
        <f>E9</f>
        <v>FORTIS-02501 - D.1.1 a D.1.2 - arch. stavební řešení a stavebně konstrukční řešení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Z50" s="131" t="s">
        <v>203</v>
      </c>
      <c r="BA50" s="131" t="s">
        <v>203</v>
      </c>
      <c r="BB50" s="131" t="s">
        <v>28</v>
      </c>
      <c r="BC50" s="131" t="s">
        <v>204</v>
      </c>
      <c r="BD50" s="131" t="s">
        <v>84</v>
      </c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Z51" s="131" t="s">
        <v>205</v>
      </c>
      <c r="BA51" s="131" t="s">
        <v>205</v>
      </c>
      <c r="BB51" s="131" t="s">
        <v>28</v>
      </c>
      <c r="BC51" s="131" t="s">
        <v>206</v>
      </c>
      <c r="BD51" s="131" t="s">
        <v>84</v>
      </c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Jihlava</v>
      </c>
      <c r="G52" s="43"/>
      <c r="H52" s="43"/>
      <c r="I52" s="35" t="s">
        <v>24</v>
      </c>
      <c r="J52" s="75" t="str">
        <f>IF(J12="","",J12)</f>
        <v>8. 1. 2025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Z52" s="131" t="s">
        <v>207</v>
      </c>
      <c r="BA52" s="131" t="s">
        <v>207</v>
      </c>
      <c r="BB52" s="131" t="s">
        <v>28</v>
      </c>
      <c r="BC52" s="131" t="s">
        <v>208</v>
      </c>
      <c r="BD52" s="131" t="s">
        <v>84</v>
      </c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Z53" s="131" t="s">
        <v>209</v>
      </c>
      <c r="BA53" s="131" t="s">
        <v>209</v>
      </c>
      <c r="BB53" s="131" t="s">
        <v>28</v>
      </c>
      <c r="BC53" s="131" t="s">
        <v>210</v>
      </c>
      <c r="BD53" s="131" t="s">
        <v>84</v>
      </c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Vysoká škola polytechnická, Tolstého 16, Jihlava</v>
      </c>
      <c r="G54" s="43"/>
      <c r="H54" s="43"/>
      <c r="I54" s="35" t="s">
        <v>33</v>
      </c>
      <c r="J54" s="39" t="str">
        <f>E21</f>
        <v>Fortis Jihlava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Z54" s="131" t="s">
        <v>211</v>
      </c>
      <c r="BA54" s="131" t="s">
        <v>211</v>
      </c>
      <c r="BB54" s="131" t="s">
        <v>28</v>
      </c>
      <c r="BC54" s="131" t="s">
        <v>212</v>
      </c>
      <c r="BD54" s="131" t="s">
        <v>84</v>
      </c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Z55" s="131" t="s">
        <v>213</v>
      </c>
      <c r="BA55" s="131" t="s">
        <v>213</v>
      </c>
      <c r="BB55" s="131" t="s">
        <v>28</v>
      </c>
      <c r="BC55" s="131" t="s">
        <v>214</v>
      </c>
      <c r="BD55" s="131" t="s">
        <v>84</v>
      </c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Z56" s="131" t="s">
        <v>215</v>
      </c>
      <c r="BA56" s="131" t="s">
        <v>215</v>
      </c>
      <c r="BB56" s="131" t="s">
        <v>28</v>
      </c>
      <c r="BC56" s="131" t="s">
        <v>216</v>
      </c>
      <c r="BD56" s="131" t="s">
        <v>84</v>
      </c>
    </row>
    <row r="57" s="2" customFormat="1" ht="29.28" customHeight="1">
      <c r="A57" s="41"/>
      <c r="B57" s="42"/>
      <c r="C57" s="166" t="s">
        <v>217</v>
      </c>
      <c r="D57" s="167"/>
      <c r="E57" s="167"/>
      <c r="F57" s="167"/>
      <c r="G57" s="167"/>
      <c r="H57" s="167"/>
      <c r="I57" s="167"/>
      <c r="J57" s="168" t="s">
        <v>218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Z57" s="131" t="s">
        <v>219</v>
      </c>
      <c r="BA57" s="131" t="s">
        <v>219</v>
      </c>
      <c r="BB57" s="131" t="s">
        <v>28</v>
      </c>
      <c r="BC57" s="131" t="s">
        <v>220</v>
      </c>
      <c r="BD57" s="131" t="s">
        <v>84</v>
      </c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Z58" s="131" t="s">
        <v>221</v>
      </c>
      <c r="BA58" s="131" t="s">
        <v>221</v>
      </c>
      <c r="BB58" s="131" t="s">
        <v>28</v>
      </c>
      <c r="BC58" s="131" t="s">
        <v>222</v>
      </c>
      <c r="BD58" s="131" t="s">
        <v>84</v>
      </c>
    </row>
    <row r="59" s="2" customFormat="1" ht="22.8" customHeight="1">
      <c r="A59" s="41"/>
      <c r="B59" s="42"/>
      <c r="C59" s="169" t="s">
        <v>72</v>
      </c>
      <c r="D59" s="43"/>
      <c r="E59" s="43"/>
      <c r="F59" s="43"/>
      <c r="G59" s="43"/>
      <c r="H59" s="43"/>
      <c r="I59" s="43"/>
      <c r="J59" s="105">
        <f>J114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223</v>
      </c>
      <c r="AZ59" s="131" t="s">
        <v>224</v>
      </c>
      <c r="BA59" s="131" t="s">
        <v>224</v>
      </c>
      <c r="BB59" s="131" t="s">
        <v>28</v>
      </c>
      <c r="BC59" s="131" t="s">
        <v>225</v>
      </c>
      <c r="BD59" s="131" t="s">
        <v>84</v>
      </c>
    </row>
    <row r="60" s="9" customFormat="1" ht="24.96" customHeight="1">
      <c r="A60" s="9"/>
      <c r="B60" s="170"/>
      <c r="C60" s="171"/>
      <c r="D60" s="172" t="s">
        <v>226</v>
      </c>
      <c r="E60" s="173"/>
      <c r="F60" s="173"/>
      <c r="G60" s="173"/>
      <c r="H60" s="173"/>
      <c r="I60" s="173"/>
      <c r="J60" s="174">
        <f>J115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Z60" s="176" t="s">
        <v>227</v>
      </c>
      <c r="BA60" s="176" t="s">
        <v>227</v>
      </c>
      <c r="BB60" s="176" t="s">
        <v>28</v>
      </c>
      <c r="BC60" s="176" t="s">
        <v>228</v>
      </c>
      <c r="BD60" s="176" t="s">
        <v>84</v>
      </c>
    </row>
    <row r="61" s="10" customFormat="1" ht="19.92" customHeight="1">
      <c r="A61" s="10"/>
      <c r="B61" s="177"/>
      <c r="C61" s="178"/>
      <c r="D61" s="179" t="s">
        <v>229</v>
      </c>
      <c r="E61" s="180"/>
      <c r="F61" s="180"/>
      <c r="G61" s="180"/>
      <c r="H61" s="180"/>
      <c r="I61" s="180"/>
      <c r="J61" s="181">
        <f>J116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Z61" s="183" t="s">
        <v>230</v>
      </c>
      <c r="BA61" s="183" t="s">
        <v>230</v>
      </c>
      <c r="BB61" s="183" t="s">
        <v>28</v>
      </c>
      <c r="BC61" s="183" t="s">
        <v>231</v>
      </c>
      <c r="BD61" s="183" t="s">
        <v>84</v>
      </c>
    </row>
    <row r="62" s="10" customFormat="1" ht="19.92" customHeight="1">
      <c r="A62" s="10"/>
      <c r="B62" s="177"/>
      <c r="C62" s="178"/>
      <c r="D62" s="179" t="s">
        <v>232</v>
      </c>
      <c r="E62" s="180"/>
      <c r="F62" s="180"/>
      <c r="G62" s="180"/>
      <c r="H62" s="180"/>
      <c r="I62" s="180"/>
      <c r="J62" s="181">
        <f>J283</f>
        <v>0</v>
      </c>
      <c r="K62" s="178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Z62" s="183" t="s">
        <v>233</v>
      </c>
      <c r="BA62" s="183" t="s">
        <v>233</v>
      </c>
      <c r="BB62" s="183" t="s">
        <v>28</v>
      </c>
      <c r="BC62" s="183" t="s">
        <v>234</v>
      </c>
      <c r="BD62" s="183" t="s">
        <v>84</v>
      </c>
    </row>
    <row r="63" s="10" customFormat="1" ht="19.92" customHeight="1">
      <c r="A63" s="10"/>
      <c r="B63" s="177"/>
      <c r="C63" s="178"/>
      <c r="D63" s="179" t="s">
        <v>235</v>
      </c>
      <c r="E63" s="180"/>
      <c r="F63" s="180"/>
      <c r="G63" s="180"/>
      <c r="H63" s="180"/>
      <c r="I63" s="180"/>
      <c r="J63" s="181">
        <f>J407</f>
        <v>0</v>
      </c>
      <c r="K63" s="178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Z63" s="183" t="s">
        <v>236</v>
      </c>
      <c r="BA63" s="183" t="s">
        <v>236</v>
      </c>
      <c r="BB63" s="183" t="s">
        <v>28</v>
      </c>
      <c r="BC63" s="183" t="s">
        <v>237</v>
      </c>
      <c r="BD63" s="183" t="s">
        <v>84</v>
      </c>
    </row>
    <row r="64" s="10" customFormat="1" ht="19.92" customHeight="1">
      <c r="A64" s="10"/>
      <c r="B64" s="177"/>
      <c r="C64" s="178"/>
      <c r="D64" s="179" t="s">
        <v>238</v>
      </c>
      <c r="E64" s="180"/>
      <c r="F64" s="180"/>
      <c r="G64" s="180"/>
      <c r="H64" s="180"/>
      <c r="I64" s="180"/>
      <c r="J64" s="181">
        <f>J755</f>
        <v>0</v>
      </c>
      <c r="K64" s="178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Z64" s="183" t="s">
        <v>239</v>
      </c>
      <c r="BA64" s="183" t="s">
        <v>239</v>
      </c>
      <c r="BB64" s="183" t="s">
        <v>28</v>
      </c>
      <c r="BC64" s="183" t="s">
        <v>240</v>
      </c>
      <c r="BD64" s="183" t="s">
        <v>84</v>
      </c>
    </row>
    <row r="65" s="10" customFormat="1" ht="19.92" customHeight="1">
      <c r="A65" s="10"/>
      <c r="B65" s="177"/>
      <c r="C65" s="178"/>
      <c r="D65" s="179" t="s">
        <v>241</v>
      </c>
      <c r="E65" s="180"/>
      <c r="F65" s="180"/>
      <c r="G65" s="180"/>
      <c r="H65" s="180"/>
      <c r="I65" s="180"/>
      <c r="J65" s="181">
        <f>J1175</f>
        <v>0</v>
      </c>
      <c r="K65" s="178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Z65" s="183" t="s">
        <v>242</v>
      </c>
      <c r="BA65" s="183" t="s">
        <v>242</v>
      </c>
      <c r="BB65" s="183" t="s">
        <v>28</v>
      </c>
      <c r="BC65" s="183" t="s">
        <v>243</v>
      </c>
      <c r="BD65" s="183" t="s">
        <v>84</v>
      </c>
    </row>
    <row r="66" s="10" customFormat="1" ht="19.92" customHeight="1">
      <c r="A66" s="10"/>
      <c r="B66" s="177"/>
      <c r="C66" s="178"/>
      <c r="D66" s="179" t="s">
        <v>244</v>
      </c>
      <c r="E66" s="180"/>
      <c r="F66" s="180"/>
      <c r="G66" s="180"/>
      <c r="H66" s="180"/>
      <c r="I66" s="180"/>
      <c r="J66" s="181">
        <f>J1682</f>
        <v>0</v>
      </c>
      <c r="K66" s="178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Z66" s="183" t="s">
        <v>245</v>
      </c>
      <c r="BA66" s="183" t="s">
        <v>245</v>
      </c>
      <c r="BB66" s="183" t="s">
        <v>28</v>
      </c>
      <c r="BC66" s="183" t="s">
        <v>246</v>
      </c>
      <c r="BD66" s="183" t="s">
        <v>84</v>
      </c>
    </row>
    <row r="67" s="10" customFormat="1" ht="19.92" customHeight="1">
      <c r="A67" s="10"/>
      <c r="B67" s="177"/>
      <c r="C67" s="178"/>
      <c r="D67" s="179" t="s">
        <v>247</v>
      </c>
      <c r="E67" s="180"/>
      <c r="F67" s="180"/>
      <c r="G67" s="180"/>
      <c r="H67" s="180"/>
      <c r="I67" s="180"/>
      <c r="J67" s="181">
        <f>J1690</f>
        <v>0</v>
      </c>
      <c r="K67" s="178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Z67" s="183" t="s">
        <v>248</v>
      </c>
      <c r="BA67" s="183" t="s">
        <v>248</v>
      </c>
      <c r="BB67" s="183" t="s">
        <v>28</v>
      </c>
      <c r="BC67" s="183" t="s">
        <v>249</v>
      </c>
      <c r="BD67" s="183" t="s">
        <v>84</v>
      </c>
    </row>
    <row r="68" s="10" customFormat="1" ht="19.92" customHeight="1">
      <c r="A68" s="10"/>
      <c r="B68" s="177"/>
      <c r="C68" s="178"/>
      <c r="D68" s="179" t="s">
        <v>250</v>
      </c>
      <c r="E68" s="180"/>
      <c r="F68" s="180"/>
      <c r="G68" s="180"/>
      <c r="H68" s="180"/>
      <c r="I68" s="180"/>
      <c r="J68" s="181">
        <f>J1765</f>
        <v>0</v>
      </c>
      <c r="K68" s="178"/>
      <c r="L68" s="18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Z68" s="183" t="s">
        <v>251</v>
      </c>
      <c r="BA68" s="183" t="s">
        <v>251</v>
      </c>
      <c r="BB68" s="183" t="s">
        <v>28</v>
      </c>
      <c r="BC68" s="183" t="s">
        <v>252</v>
      </c>
      <c r="BD68" s="183" t="s">
        <v>84</v>
      </c>
    </row>
    <row r="69" s="10" customFormat="1" ht="19.92" customHeight="1">
      <c r="A69" s="10"/>
      <c r="B69" s="177"/>
      <c r="C69" s="178"/>
      <c r="D69" s="179" t="s">
        <v>253</v>
      </c>
      <c r="E69" s="180"/>
      <c r="F69" s="180"/>
      <c r="G69" s="180"/>
      <c r="H69" s="180"/>
      <c r="I69" s="180"/>
      <c r="J69" s="181">
        <f>J2033</f>
        <v>0</v>
      </c>
      <c r="K69" s="178"/>
      <c r="L69" s="18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Z69" s="183" t="s">
        <v>254</v>
      </c>
      <c r="BA69" s="183" t="s">
        <v>254</v>
      </c>
      <c r="BB69" s="183" t="s">
        <v>28</v>
      </c>
      <c r="BC69" s="183" t="s">
        <v>255</v>
      </c>
      <c r="BD69" s="183" t="s">
        <v>84</v>
      </c>
    </row>
    <row r="70" s="10" customFormat="1" ht="19.92" customHeight="1">
      <c r="A70" s="10"/>
      <c r="B70" s="177"/>
      <c r="C70" s="178"/>
      <c r="D70" s="179" t="s">
        <v>256</v>
      </c>
      <c r="E70" s="180"/>
      <c r="F70" s="180"/>
      <c r="G70" s="180"/>
      <c r="H70" s="180"/>
      <c r="I70" s="180"/>
      <c r="J70" s="181">
        <f>J2076</f>
        <v>0</v>
      </c>
      <c r="K70" s="178"/>
      <c r="L70" s="18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Z70" s="183" t="s">
        <v>257</v>
      </c>
      <c r="BA70" s="183" t="s">
        <v>257</v>
      </c>
      <c r="BB70" s="183" t="s">
        <v>28</v>
      </c>
      <c r="BC70" s="183" t="s">
        <v>258</v>
      </c>
      <c r="BD70" s="183" t="s">
        <v>84</v>
      </c>
    </row>
    <row r="71" s="10" customFormat="1" ht="19.92" customHeight="1">
      <c r="A71" s="10"/>
      <c r="B71" s="177"/>
      <c r="C71" s="178"/>
      <c r="D71" s="179" t="s">
        <v>259</v>
      </c>
      <c r="E71" s="180"/>
      <c r="F71" s="180"/>
      <c r="G71" s="180"/>
      <c r="H71" s="180"/>
      <c r="I71" s="180"/>
      <c r="J71" s="181">
        <f>J2097</f>
        <v>0</v>
      </c>
      <c r="K71" s="178"/>
      <c r="L71" s="18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Z71" s="183" t="s">
        <v>260</v>
      </c>
      <c r="BA71" s="183" t="s">
        <v>260</v>
      </c>
      <c r="BB71" s="183" t="s">
        <v>28</v>
      </c>
      <c r="BC71" s="183" t="s">
        <v>261</v>
      </c>
      <c r="BD71" s="183" t="s">
        <v>84</v>
      </c>
    </row>
    <row r="72" s="9" customFormat="1" ht="24.96" customHeight="1">
      <c r="A72" s="9"/>
      <c r="B72" s="170"/>
      <c r="C72" s="171"/>
      <c r="D72" s="172" t="s">
        <v>262</v>
      </c>
      <c r="E72" s="173"/>
      <c r="F72" s="173"/>
      <c r="G72" s="173"/>
      <c r="H72" s="173"/>
      <c r="I72" s="173"/>
      <c r="J72" s="174">
        <f>J2100</f>
        <v>0</v>
      </c>
      <c r="K72" s="171"/>
      <c r="L72" s="175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Z72" s="176" t="s">
        <v>263</v>
      </c>
      <c r="BA72" s="176" t="s">
        <v>263</v>
      </c>
      <c r="BB72" s="176" t="s">
        <v>28</v>
      </c>
      <c r="BC72" s="176" t="s">
        <v>264</v>
      </c>
      <c r="BD72" s="176" t="s">
        <v>84</v>
      </c>
    </row>
    <row r="73" s="10" customFormat="1" ht="19.92" customHeight="1">
      <c r="A73" s="10"/>
      <c r="B73" s="177"/>
      <c r="C73" s="178"/>
      <c r="D73" s="179" t="s">
        <v>265</v>
      </c>
      <c r="E73" s="180"/>
      <c r="F73" s="180"/>
      <c r="G73" s="180"/>
      <c r="H73" s="180"/>
      <c r="I73" s="180"/>
      <c r="J73" s="181">
        <f>J2101</f>
        <v>0</v>
      </c>
      <c r="K73" s="178"/>
      <c r="L73" s="18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Z73" s="183" t="s">
        <v>266</v>
      </c>
      <c r="BA73" s="183" t="s">
        <v>266</v>
      </c>
      <c r="BB73" s="183" t="s">
        <v>28</v>
      </c>
      <c r="BC73" s="183" t="s">
        <v>264</v>
      </c>
      <c r="BD73" s="183" t="s">
        <v>84</v>
      </c>
    </row>
    <row r="74" s="10" customFormat="1" ht="19.92" customHeight="1">
      <c r="A74" s="10"/>
      <c r="B74" s="177"/>
      <c r="C74" s="178"/>
      <c r="D74" s="179" t="s">
        <v>267</v>
      </c>
      <c r="E74" s="180"/>
      <c r="F74" s="180"/>
      <c r="G74" s="180"/>
      <c r="H74" s="180"/>
      <c r="I74" s="180"/>
      <c r="J74" s="181">
        <f>J2181</f>
        <v>0</v>
      </c>
      <c r="K74" s="178"/>
      <c r="L74" s="18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Z74" s="183" t="s">
        <v>268</v>
      </c>
      <c r="BA74" s="183" t="s">
        <v>268</v>
      </c>
      <c r="BB74" s="183" t="s">
        <v>28</v>
      </c>
      <c r="BC74" s="183" t="s">
        <v>269</v>
      </c>
      <c r="BD74" s="183" t="s">
        <v>84</v>
      </c>
    </row>
    <row r="75" s="10" customFormat="1" ht="19.92" customHeight="1">
      <c r="A75" s="10"/>
      <c r="B75" s="177"/>
      <c r="C75" s="178"/>
      <c r="D75" s="179" t="s">
        <v>270</v>
      </c>
      <c r="E75" s="180"/>
      <c r="F75" s="180"/>
      <c r="G75" s="180"/>
      <c r="H75" s="180"/>
      <c r="I75" s="180"/>
      <c r="J75" s="181">
        <f>J2277</f>
        <v>0</v>
      </c>
      <c r="K75" s="178"/>
      <c r="L75" s="18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Z75" s="183" t="s">
        <v>271</v>
      </c>
      <c r="BA75" s="183" t="s">
        <v>271</v>
      </c>
      <c r="BB75" s="183" t="s">
        <v>28</v>
      </c>
      <c r="BC75" s="183" t="s">
        <v>272</v>
      </c>
      <c r="BD75" s="183" t="s">
        <v>84</v>
      </c>
    </row>
    <row r="76" s="10" customFormat="1" ht="19.92" customHeight="1">
      <c r="A76" s="10"/>
      <c r="B76" s="177"/>
      <c r="C76" s="178"/>
      <c r="D76" s="179" t="s">
        <v>273</v>
      </c>
      <c r="E76" s="180"/>
      <c r="F76" s="180"/>
      <c r="G76" s="180"/>
      <c r="H76" s="180"/>
      <c r="I76" s="180"/>
      <c r="J76" s="181">
        <f>J2485</f>
        <v>0</v>
      </c>
      <c r="K76" s="178"/>
      <c r="L76" s="182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Z76" s="183" t="s">
        <v>274</v>
      </c>
      <c r="BA76" s="183" t="s">
        <v>274</v>
      </c>
      <c r="BB76" s="183" t="s">
        <v>28</v>
      </c>
      <c r="BC76" s="183" t="s">
        <v>275</v>
      </c>
      <c r="BD76" s="183" t="s">
        <v>84</v>
      </c>
    </row>
    <row r="77" s="10" customFormat="1" ht="19.92" customHeight="1">
      <c r="A77" s="10"/>
      <c r="B77" s="177"/>
      <c r="C77" s="178"/>
      <c r="D77" s="179" t="s">
        <v>276</v>
      </c>
      <c r="E77" s="180"/>
      <c r="F77" s="180"/>
      <c r="G77" s="180"/>
      <c r="H77" s="180"/>
      <c r="I77" s="180"/>
      <c r="J77" s="181">
        <f>J2497</f>
        <v>0</v>
      </c>
      <c r="K77" s="178"/>
      <c r="L77" s="182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Z77" s="183" t="s">
        <v>277</v>
      </c>
      <c r="BA77" s="183" t="s">
        <v>277</v>
      </c>
      <c r="BB77" s="183" t="s">
        <v>28</v>
      </c>
      <c r="BC77" s="183" t="s">
        <v>278</v>
      </c>
      <c r="BD77" s="183" t="s">
        <v>84</v>
      </c>
    </row>
    <row r="78" s="10" customFormat="1" ht="19.92" customHeight="1">
      <c r="A78" s="10"/>
      <c r="B78" s="177"/>
      <c r="C78" s="178"/>
      <c r="D78" s="179" t="s">
        <v>279</v>
      </c>
      <c r="E78" s="180"/>
      <c r="F78" s="180"/>
      <c r="G78" s="180"/>
      <c r="H78" s="180"/>
      <c r="I78" s="180"/>
      <c r="J78" s="181">
        <f>J2504</f>
        <v>0</v>
      </c>
      <c r="K78" s="178"/>
      <c r="L78" s="182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Z78" s="183" t="s">
        <v>280</v>
      </c>
      <c r="BA78" s="183" t="s">
        <v>280</v>
      </c>
      <c r="BB78" s="183" t="s">
        <v>28</v>
      </c>
      <c r="BC78" s="183" t="s">
        <v>281</v>
      </c>
      <c r="BD78" s="183" t="s">
        <v>84</v>
      </c>
    </row>
    <row r="79" s="10" customFormat="1" ht="19.92" customHeight="1">
      <c r="A79" s="10"/>
      <c r="B79" s="177"/>
      <c r="C79" s="178"/>
      <c r="D79" s="179" t="s">
        <v>282</v>
      </c>
      <c r="E79" s="180"/>
      <c r="F79" s="180"/>
      <c r="G79" s="180"/>
      <c r="H79" s="180"/>
      <c r="I79" s="180"/>
      <c r="J79" s="181">
        <f>J2511</f>
        <v>0</v>
      </c>
      <c r="K79" s="178"/>
      <c r="L79" s="182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Z79" s="183" t="s">
        <v>283</v>
      </c>
      <c r="BA79" s="183" t="s">
        <v>283</v>
      </c>
      <c r="BB79" s="183" t="s">
        <v>28</v>
      </c>
      <c r="BC79" s="183" t="s">
        <v>284</v>
      </c>
      <c r="BD79" s="183" t="s">
        <v>84</v>
      </c>
    </row>
    <row r="80" s="10" customFormat="1" ht="19.92" customHeight="1">
      <c r="A80" s="10"/>
      <c r="B80" s="177"/>
      <c r="C80" s="178"/>
      <c r="D80" s="179" t="s">
        <v>285</v>
      </c>
      <c r="E80" s="180"/>
      <c r="F80" s="180"/>
      <c r="G80" s="180"/>
      <c r="H80" s="180"/>
      <c r="I80" s="180"/>
      <c r="J80" s="181">
        <f>J2513</f>
        <v>0</v>
      </c>
      <c r="K80" s="178"/>
      <c r="L80" s="182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Z80" s="183" t="s">
        <v>286</v>
      </c>
      <c r="BA80" s="183" t="s">
        <v>286</v>
      </c>
      <c r="BB80" s="183" t="s">
        <v>28</v>
      </c>
      <c r="BC80" s="183" t="s">
        <v>287</v>
      </c>
      <c r="BD80" s="183" t="s">
        <v>84</v>
      </c>
    </row>
    <row r="81" s="10" customFormat="1" ht="19.92" customHeight="1">
      <c r="A81" s="10"/>
      <c r="B81" s="177"/>
      <c r="C81" s="178"/>
      <c r="D81" s="179" t="s">
        <v>288</v>
      </c>
      <c r="E81" s="180"/>
      <c r="F81" s="180"/>
      <c r="G81" s="180"/>
      <c r="H81" s="180"/>
      <c r="I81" s="180"/>
      <c r="J81" s="181">
        <f>J2530</f>
        <v>0</v>
      </c>
      <c r="K81" s="178"/>
      <c r="L81" s="182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Z81" s="183" t="s">
        <v>289</v>
      </c>
      <c r="BA81" s="183" t="s">
        <v>289</v>
      </c>
      <c r="BB81" s="183" t="s">
        <v>28</v>
      </c>
      <c r="BC81" s="183" t="s">
        <v>290</v>
      </c>
      <c r="BD81" s="183" t="s">
        <v>84</v>
      </c>
    </row>
    <row r="82" s="10" customFormat="1" ht="19.92" customHeight="1">
      <c r="A82" s="10"/>
      <c r="B82" s="177"/>
      <c r="C82" s="178"/>
      <c r="D82" s="179" t="s">
        <v>291</v>
      </c>
      <c r="E82" s="180"/>
      <c r="F82" s="180"/>
      <c r="G82" s="180"/>
      <c r="H82" s="180"/>
      <c r="I82" s="180"/>
      <c r="J82" s="181">
        <f>J2575</f>
        <v>0</v>
      </c>
      <c r="K82" s="178"/>
      <c r="L82" s="182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Z82" s="183" t="s">
        <v>292</v>
      </c>
      <c r="BA82" s="183" t="s">
        <v>292</v>
      </c>
      <c r="BB82" s="183" t="s">
        <v>28</v>
      </c>
      <c r="BC82" s="183" t="s">
        <v>293</v>
      </c>
      <c r="BD82" s="183" t="s">
        <v>84</v>
      </c>
    </row>
    <row r="83" s="10" customFormat="1" ht="19.92" customHeight="1">
      <c r="A83" s="10"/>
      <c r="B83" s="177"/>
      <c r="C83" s="178"/>
      <c r="D83" s="179" t="s">
        <v>294</v>
      </c>
      <c r="E83" s="180"/>
      <c r="F83" s="180"/>
      <c r="G83" s="180"/>
      <c r="H83" s="180"/>
      <c r="I83" s="180"/>
      <c r="J83" s="181">
        <f>J2695</f>
        <v>0</v>
      </c>
      <c r="K83" s="178"/>
      <c r="L83" s="182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Z83" s="183" t="s">
        <v>295</v>
      </c>
      <c r="BA83" s="183" t="s">
        <v>295</v>
      </c>
      <c r="BB83" s="183" t="s">
        <v>28</v>
      </c>
      <c r="BC83" s="183" t="s">
        <v>296</v>
      </c>
      <c r="BD83" s="183" t="s">
        <v>84</v>
      </c>
    </row>
    <row r="84" s="10" customFormat="1" ht="19.92" customHeight="1">
      <c r="A84" s="10"/>
      <c r="B84" s="177"/>
      <c r="C84" s="178"/>
      <c r="D84" s="179" t="s">
        <v>297</v>
      </c>
      <c r="E84" s="180"/>
      <c r="F84" s="180"/>
      <c r="G84" s="180"/>
      <c r="H84" s="180"/>
      <c r="I84" s="180"/>
      <c r="J84" s="181">
        <f>J2764</f>
        <v>0</v>
      </c>
      <c r="K84" s="178"/>
      <c r="L84" s="182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Z84" s="183" t="s">
        <v>298</v>
      </c>
      <c r="BA84" s="183" t="s">
        <v>298</v>
      </c>
      <c r="BB84" s="183" t="s">
        <v>28</v>
      </c>
      <c r="BC84" s="183" t="s">
        <v>299</v>
      </c>
      <c r="BD84" s="183" t="s">
        <v>84</v>
      </c>
    </row>
    <row r="85" s="10" customFormat="1" ht="19.92" customHeight="1">
      <c r="A85" s="10"/>
      <c r="B85" s="177"/>
      <c r="C85" s="178"/>
      <c r="D85" s="179" t="s">
        <v>300</v>
      </c>
      <c r="E85" s="180"/>
      <c r="F85" s="180"/>
      <c r="G85" s="180"/>
      <c r="H85" s="180"/>
      <c r="I85" s="180"/>
      <c r="J85" s="181">
        <f>J2789</f>
        <v>0</v>
      </c>
      <c r="K85" s="178"/>
      <c r="L85" s="182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Z85" s="183" t="s">
        <v>301</v>
      </c>
      <c r="BA85" s="183" t="s">
        <v>301</v>
      </c>
      <c r="BB85" s="183" t="s">
        <v>28</v>
      </c>
      <c r="BC85" s="183" t="s">
        <v>302</v>
      </c>
      <c r="BD85" s="183" t="s">
        <v>84</v>
      </c>
    </row>
    <row r="86" s="10" customFormat="1" ht="19.92" customHeight="1">
      <c r="A86" s="10"/>
      <c r="B86" s="177"/>
      <c r="C86" s="178"/>
      <c r="D86" s="179" t="s">
        <v>303</v>
      </c>
      <c r="E86" s="180"/>
      <c r="F86" s="180"/>
      <c r="G86" s="180"/>
      <c r="H86" s="180"/>
      <c r="I86" s="180"/>
      <c r="J86" s="181">
        <f>J2951</f>
        <v>0</v>
      </c>
      <c r="K86" s="178"/>
      <c r="L86" s="182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Z86" s="183" t="s">
        <v>304</v>
      </c>
      <c r="BA86" s="183" t="s">
        <v>304</v>
      </c>
      <c r="BB86" s="183" t="s">
        <v>28</v>
      </c>
      <c r="BC86" s="183" t="s">
        <v>305</v>
      </c>
      <c r="BD86" s="183" t="s">
        <v>84</v>
      </c>
    </row>
    <row r="87" s="10" customFormat="1" ht="19.92" customHeight="1">
      <c r="A87" s="10"/>
      <c r="B87" s="177"/>
      <c r="C87" s="178"/>
      <c r="D87" s="179" t="s">
        <v>306</v>
      </c>
      <c r="E87" s="180"/>
      <c r="F87" s="180"/>
      <c r="G87" s="180"/>
      <c r="H87" s="180"/>
      <c r="I87" s="180"/>
      <c r="J87" s="181">
        <f>J3212</f>
        <v>0</v>
      </c>
      <c r="K87" s="178"/>
      <c r="L87" s="182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Z87" s="183" t="s">
        <v>307</v>
      </c>
      <c r="BA87" s="183" t="s">
        <v>307</v>
      </c>
      <c r="BB87" s="183" t="s">
        <v>28</v>
      </c>
      <c r="BC87" s="183" t="s">
        <v>308</v>
      </c>
      <c r="BD87" s="183" t="s">
        <v>84</v>
      </c>
    </row>
    <row r="88" s="10" customFormat="1" ht="19.92" customHeight="1">
      <c r="A88" s="10"/>
      <c r="B88" s="177"/>
      <c r="C88" s="178"/>
      <c r="D88" s="179" t="s">
        <v>309</v>
      </c>
      <c r="E88" s="180"/>
      <c r="F88" s="180"/>
      <c r="G88" s="180"/>
      <c r="H88" s="180"/>
      <c r="I88" s="180"/>
      <c r="J88" s="181">
        <f>J3264</f>
        <v>0</v>
      </c>
      <c r="K88" s="178"/>
      <c r="L88" s="182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Z88" s="183" t="s">
        <v>310</v>
      </c>
      <c r="BA88" s="183" t="s">
        <v>310</v>
      </c>
      <c r="BB88" s="183" t="s">
        <v>28</v>
      </c>
      <c r="BC88" s="183" t="s">
        <v>311</v>
      </c>
      <c r="BD88" s="183" t="s">
        <v>84</v>
      </c>
    </row>
    <row r="89" s="10" customFormat="1" ht="19.92" customHeight="1">
      <c r="A89" s="10"/>
      <c r="B89" s="177"/>
      <c r="C89" s="178"/>
      <c r="D89" s="179" t="s">
        <v>312</v>
      </c>
      <c r="E89" s="180"/>
      <c r="F89" s="180"/>
      <c r="G89" s="180"/>
      <c r="H89" s="180"/>
      <c r="I89" s="180"/>
      <c r="J89" s="181">
        <f>J3429</f>
        <v>0</v>
      </c>
      <c r="K89" s="178"/>
      <c r="L89" s="182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Z89" s="183" t="s">
        <v>313</v>
      </c>
      <c r="BA89" s="183" t="s">
        <v>313</v>
      </c>
      <c r="BB89" s="183" t="s">
        <v>28</v>
      </c>
      <c r="BC89" s="183" t="s">
        <v>314</v>
      </c>
      <c r="BD89" s="183" t="s">
        <v>84</v>
      </c>
    </row>
    <row r="90" s="10" customFormat="1" ht="19.92" customHeight="1">
      <c r="A90" s="10"/>
      <c r="B90" s="177"/>
      <c r="C90" s="178"/>
      <c r="D90" s="179" t="s">
        <v>315</v>
      </c>
      <c r="E90" s="180"/>
      <c r="F90" s="180"/>
      <c r="G90" s="180"/>
      <c r="H90" s="180"/>
      <c r="I90" s="180"/>
      <c r="J90" s="181">
        <f>J3517</f>
        <v>0</v>
      </c>
      <c r="K90" s="178"/>
      <c r="L90" s="182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Z90" s="183" t="s">
        <v>316</v>
      </c>
      <c r="BA90" s="183" t="s">
        <v>316</v>
      </c>
      <c r="BB90" s="183" t="s">
        <v>28</v>
      </c>
      <c r="BC90" s="183" t="s">
        <v>311</v>
      </c>
      <c r="BD90" s="183" t="s">
        <v>84</v>
      </c>
    </row>
    <row r="91" s="10" customFormat="1" ht="19.92" customHeight="1">
      <c r="A91" s="10"/>
      <c r="B91" s="177"/>
      <c r="C91" s="178"/>
      <c r="D91" s="179" t="s">
        <v>317</v>
      </c>
      <c r="E91" s="180"/>
      <c r="F91" s="180"/>
      <c r="G91" s="180"/>
      <c r="H91" s="180"/>
      <c r="I91" s="180"/>
      <c r="J91" s="181">
        <f>J3531</f>
        <v>0</v>
      </c>
      <c r="K91" s="178"/>
      <c r="L91" s="182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Z91" s="183" t="s">
        <v>318</v>
      </c>
      <c r="BA91" s="183" t="s">
        <v>318</v>
      </c>
      <c r="BB91" s="183" t="s">
        <v>28</v>
      </c>
      <c r="BC91" s="183" t="s">
        <v>314</v>
      </c>
      <c r="BD91" s="183" t="s">
        <v>84</v>
      </c>
    </row>
    <row r="92" s="10" customFormat="1" ht="19.92" customHeight="1">
      <c r="A92" s="10"/>
      <c r="B92" s="177"/>
      <c r="C92" s="178"/>
      <c r="D92" s="179" t="s">
        <v>319</v>
      </c>
      <c r="E92" s="180"/>
      <c r="F92" s="180"/>
      <c r="G92" s="180"/>
      <c r="H92" s="180"/>
      <c r="I92" s="180"/>
      <c r="J92" s="181">
        <f>J3602</f>
        <v>0</v>
      </c>
      <c r="K92" s="178"/>
      <c r="L92" s="182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Z92" s="183" t="s">
        <v>320</v>
      </c>
      <c r="BA92" s="183" t="s">
        <v>320</v>
      </c>
      <c r="BB92" s="183" t="s">
        <v>28</v>
      </c>
      <c r="BC92" s="183" t="s">
        <v>321</v>
      </c>
      <c r="BD92" s="183" t="s">
        <v>84</v>
      </c>
    </row>
    <row r="93" s="10" customFormat="1" ht="19.92" customHeight="1">
      <c r="A93" s="10"/>
      <c r="B93" s="177"/>
      <c r="C93" s="178"/>
      <c r="D93" s="179" t="s">
        <v>322</v>
      </c>
      <c r="E93" s="180"/>
      <c r="F93" s="180"/>
      <c r="G93" s="180"/>
      <c r="H93" s="180"/>
      <c r="I93" s="180"/>
      <c r="J93" s="181">
        <f>J3706</f>
        <v>0</v>
      </c>
      <c r="K93" s="178"/>
      <c r="L93" s="182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Z93" s="183" t="s">
        <v>323</v>
      </c>
      <c r="BA93" s="183" t="s">
        <v>323</v>
      </c>
      <c r="BB93" s="183" t="s">
        <v>28</v>
      </c>
      <c r="BC93" s="183" t="s">
        <v>324</v>
      </c>
      <c r="BD93" s="183" t="s">
        <v>84</v>
      </c>
    </row>
    <row r="94" s="9" customFormat="1" ht="24.96" customHeight="1">
      <c r="A94" s="9"/>
      <c r="B94" s="170"/>
      <c r="C94" s="171"/>
      <c r="D94" s="172" t="s">
        <v>325</v>
      </c>
      <c r="E94" s="173"/>
      <c r="F94" s="173"/>
      <c r="G94" s="173"/>
      <c r="H94" s="173"/>
      <c r="I94" s="173"/>
      <c r="J94" s="174">
        <f>J3713</f>
        <v>0</v>
      </c>
      <c r="K94" s="171"/>
      <c r="L94" s="175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Z94" s="176" t="s">
        <v>326</v>
      </c>
      <c r="BA94" s="176" t="s">
        <v>326</v>
      </c>
      <c r="BB94" s="176" t="s">
        <v>28</v>
      </c>
      <c r="BC94" s="176" t="s">
        <v>327</v>
      </c>
      <c r="BD94" s="176" t="s">
        <v>84</v>
      </c>
    </row>
    <row r="95" s="2" customFormat="1" ht="21.84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3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Z95" s="131" t="s">
        <v>328</v>
      </c>
      <c r="BA95" s="131" t="s">
        <v>328</v>
      </c>
      <c r="BB95" s="131" t="s">
        <v>28</v>
      </c>
      <c r="BC95" s="131" t="s">
        <v>329</v>
      </c>
      <c r="BD95" s="131" t="s">
        <v>84</v>
      </c>
    </row>
    <row r="96" s="2" customFormat="1" ht="6.96" customHeight="1">
      <c r="A96" s="41"/>
      <c r="B96" s="62"/>
      <c r="C96" s="63"/>
      <c r="D96" s="63"/>
      <c r="E96" s="63"/>
      <c r="F96" s="63"/>
      <c r="G96" s="63"/>
      <c r="H96" s="63"/>
      <c r="I96" s="63"/>
      <c r="J96" s="63"/>
      <c r="K96" s="63"/>
      <c r="L96" s="13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Z96" s="131" t="s">
        <v>330</v>
      </c>
      <c r="BA96" s="131" t="s">
        <v>330</v>
      </c>
      <c r="BB96" s="131" t="s">
        <v>28</v>
      </c>
      <c r="BC96" s="131" t="s">
        <v>331</v>
      </c>
      <c r="BD96" s="131" t="s">
        <v>84</v>
      </c>
    </row>
    <row r="97">
      <c r="AZ97" s="131" t="s">
        <v>332</v>
      </c>
      <c r="BA97" s="131" t="s">
        <v>332</v>
      </c>
      <c r="BB97" s="131" t="s">
        <v>28</v>
      </c>
      <c r="BC97" s="131" t="s">
        <v>333</v>
      </c>
      <c r="BD97" s="131" t="s">
        <v>84</v>
      </c>
    </row>
    <row r="98">
      <c r="AZ98" s="131" t="s">
        <v>334</v>
      </c>
      <c r="BA98" s="131" t="s">
        <v>334</v>
      </c>
      <c r="BB98" s="131" t="s">
        <v>28</v>
      </c>
      <c r="BC98" s="131" t="s">
        <v>335</v>
      </c>
      <c r="BD98" s="131" t="s">
        <v>84</v>
      </c>
    </row>
    <row r="99">
      <c r="AZ99" s="131" t="s">
        <v>336</v>
      </c>
      <c r="BA99" s="131" t="s">
        <v>336</v>
      </c>
      <c r="BB99" s="131" t="s">
        <v>28</v>
      </c>
      <c r="BC99" s="131" t="s">
        <v>337</v>
      </c>
      <c r="BD99" s="131" t="s">
        <v>84</v>
      </c>
    </row>
    <row r="100" s="2" customFormat="1" ht="6.96" customHeight="1">
      <c r="A100" s="41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138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Z100" s="131" t="s">
        <v>338</v>
      </c>
      <c r="BA100" s="131" t="s">
        <v>338</v>
      </c>
      <c r="BB100" s="131" t="s">
        <v>28</v>
      </c>
      <c r="BC100" s="131" t="s">
        <v>339</v>
      </c>
      <c r="BD100" s="131" t="s">
        <v>84</v>
      </c>
    </row>
    <row r="101" s="2" customFormat="1" ht="24.96" customHeight="1">
      <c r="A101" s="41"/>
      <c r="B101" s="42"/>
      <c r="C101" s="26" t="s">
        <v>340</v>
      </c>
      <c r="D101" s="43"/>
      <c r="E101" s="43"/>
      <c r="F101" s="43"/>
      <c r="G101" s="43"/>
      <c r="H101" s="43"/>
      <c r="I101" s="43"/>
      <c r="J101" s="43"/>
      <c r="K101" s="43"/>
      <c r="L101" s="138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Z101" s="131" t="s">
        <v>341</v>
      </c>
      <c r="BA101" s="131" t="s">
        <v>341</v>
      </c>
      <c r="BB101" s="131" t="s">
        <v>28</v>
      </c>
      <c r="BC101" s="131" t="s">
        <v>342</v>
      </c>
      <c r="BD101" s="131" t="s">
        <v>84</v>
      </c>
    </row>
    <row r="102" s="2" customFormat="1" ht="6.96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138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Z102" s="131" t="s">
        <v>343</v>
      </c>
      <c r="BA102" s="131" t="s">
        <v>343</v>
      </c>
      <c r="BB102" s="131" t="s">
        <v>28</v>
      </c>
      <c r="BC102" s="131" t="s">
        <v>344</v>
      </c>
      <c r="BD102" s="131" t="s">
        <v>84</v>
      </c>
    </row>
    <row r="103" s="2" customFormat="1" ht="12" customHeight="1">
      <c r="A103" s="41"/>
      <c r="B103" s="42"/>
      <c r="C103" s="35" t="s">
        <v>16</v>
      </c>
      <c r="D103" s="43"/>
      <c r="E103" s="43"/>
      <c r="F103" s="43"/>
      <c r="G103" s="43"/>
      <c r="H103" s="43"/>
      <c r="I103" s="43"/>
      <c r="J103" s="43"/>
      <c r="K103" s="43"/>
      <c r="L103" s="138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Z103" s="131" t="s">
        <v>345</v>
      </c>
      <c r="BA103" s="131" t="s">
        <v>345</v>
      </c>
      <c r="BB103" s="131" t="s">
        <v>28</v>
      </c>
      <c r="BC103" s="131" t="s">
        <v>346</v>
      </c>
      <c r="BD103" s="131" t="s">
        <v>84</v>
      </c>
    </row>
    <row r="104" s="2" customFormat="1" ht="16.5" customHeight="1">
      <c r="A104" s="41"/>
      <c r="B104" s="42"/>
      <c r="C104" s="43"/>
      <c r="D104" s="43"/>
      <c r="E104" s="165" t="str">
        <f>E7</f>
        <v>Přístavba a nástavba vnitrobloku VŠPJ, Tolstého 16, Jihlava</v>
      </c>
      <c r="F104" s="35"/>
      <c r="G104" s="35"/>
      <c r="H104" s="35"/>
      <c r="I104" s="43"/>
      <c r="J104" s="43"/>
      <c r="K104" s="43"/>
      <c r="L104" s="138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Z104" s="131" t="s">
        <v>347</v>
      </c>
      <c r="BA104" s="131" t="s">
        <v>347</v>
      </c>
      <c r="BB104" s="131" t="s">
        <v>28</v>
      </c>
      <c r="BC104" s="131" t="s">
        <v>348</v>
      </c>
      <c r="BD104" s="131" t="s">
        <v>84</v>
      </c>
    </row>
    <row r="105" s="2" customFormat="1" ht="12" customHeight="1">
      <c r="A105" s="41"/>
      <c r="B105" s="42"/>
      <c r="C105" s="35" t="s">
        <v>117</v>
      </c>
      <c r="D105" s="43"/>
      <c r="E105" s="43"/>
      <c r="F105" s="43"/>
      <c r="G105" s="43"/>
      <c r="H105" s="43"/>
      <c r="I105" s="43"/>
      <c r="J105" s="43"/>
      <c r="K105" s="43"/>
      <c r="L105" s="138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Z105" s="131" t="s">
        <v>349</v>
      </c>
      <c r="BA105" s="131" t="s">
        <v>349</v>
      </c>
      <c r="BB105" s="131" t="s">
        <v>28</v>
      </c>
      <c r="BC105" s="131" t="s">
        <v>350</v>
      </c>
      <c r="BD105" s="131" t="s">
        <v>84</v>
      </c>
    </row>
    <row r="106" s="2" customFormat="1" ht="30" customHeight="1">
      <c r="A106" s="41"/>
      <c r="B106" s="42"/>
      <c r="C106" s="43"/>
      <c r="D106" s="43"/>
      <c r="E106" s="72" t="str">
        <f>E9</f>
        <v>FORTIS-02501 - D.1.1 a D.1.2 - arch. stavební řešení a stavebně konstrukční řešení</v>
      </c>
      <c r="F106" s="43"/>
      <c r="G106" s="43"/>
      <c r="H106" s="43"/>
      <c r="I106" s="43"/>
      <c r="J106" s="43"/>
      <c r="K106" s="43"/>
      <c r="L106" s="138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Z106" s="131" t="s">
        <v>351</v>
      </c>
      <c r="BA106" s="131" t="s">
        <v>351</v>
      </c>
      <c r="BB106" s="131" t="s">
        <v>28</v>
      </c>
      <c r="BC106" s="131" t="s">
        <v>352</v>
      </c>
      <c r="BD106" s="131" t="s">
        <v>84</v>
      </c>
    </row>
    <row r="107" s="2" customFormat="1" ht="6.96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138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Z107" s="131" t="s">
        <v>353</v>
      </c>
      <c r="BA107" s="131" t="s">
        <v>353</v>
      </c>
      <c r="BB107" s="131" t="s">
        <v>28</v>
      </c>
      <c r="BC107" s="131" t="s">
        <v>354</v>
      </c>
      <c r="BD107" s="131" t="s">
        <v>84</v>
      </c>
    </row>
    <row r="108" s="2" customFormat="1" ht="12" customHeight="1">
      <c r="A108" s="41"/>
      <c r="B108" s="42"/>
      <c r="C108" s="35" t="s">
        <v>22</v>
      </c>
      <c r="D108" s="43"/>
      <c r="E108" s="43"/>
      <c r="F108" s="30" t="str">
        <f>F12</f>
        <v>Jihlava</v>
      </c>
      <c r="G108" s="43"/>
      <c r="H108" s="43"/>
      <c r="I108" s="35" t="s">
        <v>24</v>
      </c>
      <c r="J108" s="75" t="str">
        <f>IF(J12="","",J12)</f>
        <v>8. 1. 2025</v>
      </c>
      <c r="K108" s="43"/>
      <c r="L108" s="138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Z108" s="131" t="s">
        <v>355</v>
      </c>
      <c r="BA108" s="131" t="s">
        <v>355</v>
      </c>
      <c r="BB108" s="131" t="s">
        <v>28</v>
      </c>
      <c r="BC108" s="131" t="s">
        <v>348</v>
      </c>
      <c r="BD108" s="131" t="s">
        <v>84</v>
      </c>
    </row>
    <row r="109" s="2" customFormat="1" ht="6.96" customHeight="1">
      <c r="A109" s="41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138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Z109" s="131" t="s">
        <v>356</v>
      </c>
      <c r="BA109" s="131" t="s">
        <v>356</v>
      </c>
      <c r="BB109" s="131" t="s">
        <v>28</v>
      </c>
      <c r="BC109" s="131" t="s">
        <v>348</v>
      </c>
      <c r="BD109" s="131" t="s">
        <v>84</v>
      </c>
    </row>
    <row r="110" s="2" customFormat="1" ht="15.15" customHeight="1">
      <c r="A110" s="41"/>
      <c r="B110" s="42"/>
      <c r="C110" s="35" t="s">
        <v>26</v>
      </c>
      <c r="D110" s="43"/>
      <c r="E110" s="43"/>
      <c r="F110" s="30" t="str">
        <f>E15</f>
        <v>Vysoká škola polytechnická, Tolstého 16, Jihlava</v>
      </c>
      <c r="G110" s="43"/>
      <c r="H110" s="43"/>
      <c r="I110" s="35" t="s">
        <v>33</v>
      </c>
      <c r="J110" s="39" t="str">
        <f>E21</f>
        <v>Fortis Jihlava s.r.o.</v>
      </c>
      <c r="K110" s="43"/>
      <c r="L110" s="138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Z110" s="131" t="s">
        <v>357</v>
      </c>
      <c r="BA110" s="131" t="s">
        <v>357</v>
      </c>
      <c r="BB110" s="131" t="s">
        <v>28</v>
      </c>
      <c r="BC110" s="131" t="s">
        <v>358</v>
      </c>
      <c r="BD110" s="131" t="s">
        <v>84</v>
      </c>
    </row>
    <row r="111" s="2" customFormat="1" ht="15.15" customHeight="1">
      <c r="A111" s="41"/>
      <c r="B111" s="42"/>
      <c r="C111" s="35" t="s">
        <v>31</v>
      </c>
      <c r="D111" s="43"/>
      <c r="E111" s="43"/>
      <c r="F111" s="30" t="str">
        <f>IF(E18="","",E18)</f>
        <v>Vyplň údaj</v>
      </c>
      <c r="G111" s="43"/>
      <c r="H111" s="43"/>
      <c r="I111" s="35" t="s">
        <v>36</v>
      </c>
      <c r="J111" s="39" t="str">
        <f>E24</f>
        <v xml:space="preserve"> </v>
      </c>
      <c r="K111" s="43"/>
      <c r="L111" s="138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Z111" s="131" t="s">
        <v>359</v>
      </c>
      <c r="BA111" s="131" t="s">
        <v>359</v>
      </c>
      <c r="BB111" s="131" t="s">
        <v>28</v>
      </c>
      <c r="BC111" s="131" t="s">
        <v>352</v>
      </c>
      <c r="BD111" s="131" t="s">
        <v>84</v>
      </c>
    </row>
    <row r="112" s="2" customFormat="1" ht="10.32" customHeight="1">
      <c r="A112" s="41"/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138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Z112" s="131" t="s">
        <v>360</v>
      </c>
      <c r="BA112" s="131" t="s">
        <v>360</v>
      </c>
      <c r="BB112" s="131" t="s">
        <v>28</v>
      </c>
      <c r="BC112" s="131" t="s">
        <v>354</v>
      </c>
      <c r="BD112" s="131" t="s">
        <v>84</v>
      </c>
    </row>
    <row r="113" s="11" customFormat="1" ht="29.28" customHeight="1">
      <c r="A113" s="184"/>
      <c r="B113" s="185"/>
      <c r="C113" s="186" t="s">
        <v>361</v>
      </c>
      <c r="D113" s="187" t="s">
        <v>59</v>
      </c>
      <c r="E113" s="187" t="s">
        <v>55</v>
      </c>
      <c r="F113" s="187" t="s">
        <v>56</v>
      </c>
      <c r="G113" s="187" t="s">
        <v>362</v>
      </c>
      <c r="H113" s="187" t="s">
        <v>363</v>
      </c>
      <c r="I113" s="187" t="s">
        <v>364</v>
      </c>
      <c r="J113" s="187" t="s">
        <v>218</v>
      </c>
      <c r="K113" s="188" t="s">
        <v>365</v>
      </c>
      <c r="L113" s="189"/>
      <c r="M113" s="95" t="s">
        <v>28</v>
      </c>
      <c r="N113" s="96" t="s">
        <v>44</v>
      </c>
      <c r="O113" s="96" t="s">
        <v>366</v>
      </c>
      <c r="P113" s="96" t="s">
        <v>367</v>
      </c>
      <c r="Q113" s="96" t="s">
        <v>368</v>
      </c>
      <c r="R113" s="96" t="s">
        <v>369</v>
      </c>
      <c r="S113" s="96" t="s">
        <v>370</v>
      </c>
      <c r="T113" s="97" t="s">
        <v>371</v>
      </c>
      <c r="U113" s="184"/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  <c r="AZ113" s="146" t="s">
        <v>372</v>
      </c>
      <c r="BA113" s="146" t="s">
        <v>372</v>
      </c>
      <c r="BB113" s="146" t="s">
        <v>28</v>
      </c>
      <c r="BC113" s="146" t="s">
        <v>348</v>
      </c>
      <c r="BD113" s="146" t="s">
        <v>84</v>
      </c>
    </row>
    <row r="114" s="2" customFormat="1" ht="22.8" customHeight="1">
      <c r="A114" s="41"/>
      <c r="B114" s="42"/>
      <c r="C114" s="102" t="s">
        <v>373</v>
      </c>
      <c r="D114" s="43"/>
      <c r="E114" s="43"/>
      <c r="F114" s="43"/>
      <c r="G114" s="43"/>
      <c r="H114" s="43"/>
      <c r="I114" s="43"/>
      <c r="J114" s="190">
        <f>BK114</f>
        <v>0</v>
      </c>
      <c r="K114" s="43"/>
      <c r="L114" s="47"/>
      <c r="M114" s="98"/>
      <c r="N114" s="191"/>
      <c r="O114" s="99"/>
      <c r="P114" s="192">
        <f>P115+P2100+P3713</f>
        <v>0</v>
      </c>
      <c r="Q114" s="99"/>
      <c r="R114" s="192">
        <f>R115+R2100+R3713</f>
        <v>2955.1282180799994</v>
      </c>
      <c r="S114" s="99"/>
      <c r="T114" s="193">
        <f>T115+T2100+T3713</f>
        <v>1275.3698512400001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73</v>
      </c>
      <c r="AU114" s="20" t="s">
        <v>223</v>
      </c>
      <c r="AZ114" s="131" t="s">
        <v>374</v>
      </c>
      <c r="BA114" s="131" t="s">
        <v>374</v>
      </c>
      <c r="BB114" s="131" t="s">
        <v>28</v>
      </c>
      <c r="BC114" s="131" t="s">
        <v>375</v>
      </c>
      <c r="BD114" s="131" t="s">
        <v>84</v>
      </c>
      <c r="BK114" s="194">
        <f>BK115+BK2100+BK3713</f>
        <v>0</v>
      </c>
    </row>
    <row r="115" s="12" customFormat="1" ht="25.92" customHeight="1">
      <c r="A115" s="12"/>
      <c r="B115" s="195"/>
      <c r="C115" s="196"/>
      <c r="D115" s="197" t="s">
        <v>73</v>
      </c>
      <c r="E115" s="198" t="s">
        <v>376</v>
      </c>
      <c r="F115" s="198" t="s">
        <v>377</v>
      </c>
      <c r="G115" s="196"/>
      <c r="H115" s="196"/>
      <c r="I115" s="199"/>
      <c r="J115" s="200">
        <f>BK115</f>
        <v>0</v>
      </c>
      <c r="K115" s="196"/>
      <c r="L115" s="201"/>
      <c r="M115" s="202"/>
      <c r="N115" s="203"/>
      <c r="O115" s="203"/>
      <c r="P115" s="204">
        <f>P116+P283+P407+P755+P1175+P1682+P1690+P1765+P2033+P2076+P2097</f>
        <v>0</v>
      </c>
      <c r="Q115" s="203"/>
      <c r="R115" s="204">
        <f>R116+R283+R407+R755+R1175+R1682+R1690+R1765+R2033+R2076+R2097</f>
        <v>2818.4814976999996</v>
      </c>
      <c r="S115" s="203"/>
      <c r="T115" s="205">
        <f>T116+T283+T407+T755+T1175+T1682+T1690+T1765+T2033+T2076+T2097</f>
        <v>1227.5175888000001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6" t="s">
        <v>82</v>
      </c>
      <c r="AT115" s="207" t="s">
        <v>73</v>
      </c>
      <c r="AU115" s="207" t="s">
        <v>74</v>
      </c>
      <c r="AY115" s="206" t="s">
        <v>378</v>
      </c>
      <c r="AZ115" s="131" t="s">
        <v>379</v>
      </c>
      <c r="BA115" s="131" t="s">
        <v>379</v>
      </c>
      <c r="BB115" s="131" t="s">
        <v>28</v>
      </c>
      <c r="BC115" s="131" t="s">
        <v>380</v>
      </c>
      <c r="BD115" s="131" t="s">
        <v>84</v>
      </c>
      <c r="BK115" s="208">
        <f>BK116+BK283+BK407+BK755+BK1175+BK1682+BK1690+BK1765+BK2033+BK2076+BK2097</f>
        <v>0</v>
      </c>
    </row>
    <row r="116" s="12" customFormat="1" ht="22.8" customHeight="1">
      <c r="A116" s="12"/>
      <c r="B116" s="195"/>
      <c r="C116" s="196"/>
      <c r="D116" s="197" t="s">
        <v>73</v>
      </c>
      <c r="E116" s="209" t="s">
        <v>381</v>
      </c>
      <c r="F116" s="209" t="s">
        <v>382</v>
      </c>
      <c r="G116" s="196"/>
      <c r="H116" s="196"/>
      <c r="I116" s="199"/>
      <c r="J116" s="210">
        <f>BK116</f>
        <v>0</v>
      </c>
      <c r="K116" s="196"/>
      <c r="L116" s="201"/>
      <c r="M116" s="202"/>
      <c r="N116" s="203"/>
      <c r="O116" s="203"/>
      <c r="P116" s="204">
        <f>SUM(P117:P282)</f>
        <v>0</v>
      </c>
      <c r="Q116" s="203"/>
      <c r="R116" s="204">
        <f>SUM(R117:R282)</f>
        <v>0.51798211000000005</v>
      </c>
      <c r="S116" s="203"/>
      <c r="T116" s="205">
        <f>SUM(T117:T282)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6" t="s">
        <v>82</v>
      </c>
      <c r="AT116" s="207" t="s">
        <v>73</v>
      </c>
      <c r="AU116" s="207" t="s">
        <v>82</v>
      </c>
      <c r="AY116" s="206" t="s">
        <v>378</v>
      </c>
      <c r="AZ116" s="131" t="s">
        <v>383</v>
      </c>
      <c r="BA116" s="131" t="s">
        <v>383</v>
      </c>
      <c r="BB116" s="131" t="s">
        <v>28</v>
      </c>
      <c r="BC116" s="131" t="s">
        <v>384</v>
      </c>
      <c r="BD116" s="131" t="s">
        <v>84</v>
      </c>
      <c r="BK116" s="208">
        <f>SUM(BK117:BK282)</f>
        <v>0</v>
      </c>
    </row>
    <row r="117" s="2" customFormat="1" ht="49.05" customHeight="1">
      <c r="A117" s="41"/>
      <c r="B117" s="42"/>
      <c r="C117" s="211" t="s">
        <v>82</v>
      </c>
      <c r="D117" s="211" t="s">
        <v>385</v>
      </c>
      <c r="E117" s="212" t="s">
        <v>386</v>
      </c>
      <c r="F117" s="213" t="s">
        <v>387</v>
      </c>
      <c r="G117" s="214" t="s">
        <v>388</v>
      </c>
      <c r="H117" s="215">
        <v>99.393000000000001</v>
      </c>
      <c r="I117" s="216"/>
      <c r="J117" s="217">
        <f>ROUND(I117*H117,2)</f>
        <v>0</v>
      </c>
      <c r="K117" s="213" t="s">
        <v>389</v>
      </c>
      <c r="L117" s="47"/>
      <c r="M117" s="218" t="s">
        <v>28</v>
      </c>
      <c r="N117" s="219" t="s">
        <v>45</v>
      </c>
      <c r="O117" s="87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2" t="s">
        <v>390</v>
      </c>
      <c r="AT117" s="222" t="s">
        <v>385</v>
      </c>
      <c r="AU117" s="222" t="s">
        <v>84</v>
      </c>
      <c r="AY117" s="20" t="s">
        <v>378</v>
      </c>
      <c r="AZ117" s="131" t="s">
        <v>391</v>
      </c>
      <c r="BA117" s="131" t="s">
        <v>391</v>
      </c>
      <c r="BB117" s="131" t="s">
        <v>28</v>
      </c>
      <c r="BC117" s="131" t="s">
        <v>392</v>
      </c>
      <c r="BD117" s="131" t="s">
        <v>84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20" t="s">
        <v>82</v>
      </c>
      <c r="BK117" s="223">
        <f>ROUND(I117*H117,2)</f>
        <v>0</v>
      </c>
      <c r="BL117" s="20" t="s">
        <v>390</v>
      </c>
      <c r="BM117" s="222" t="s">
        <v>393</v>
      </c>
    </row>
    <row r="118" s="2" customFormat="1">
      <c r="A118" s="41"/>
      <c r="B118" s="42"/>
      <c r="C118" s="43"/>
      <c r="D118" s="224" t="s">
        <v>394</v>
      </c>
      <c r="E118" s="43"/>
      <c r="F118" s="225" t="s">
        <v>395</v>
      </c>
      <c r="G118" s="43"/>
      <c r="H118" s="43"/>
      <c r="I118" s="226"/>
      <c r="J118" s="43"/>
      <c r="K118" s="43"/>
      <c r="L118" s="47"/>
      <c r="M118" s="227"/>
      <c r="N118" s="228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394</v>
      </c>
      <c r="AU118" s="20" t="s">
        <v>84</v>
      </c>
      <c r="AZ118" s="131" t="s">
        <v>396</v>
      </c>
      <c r="BA118" s="131" t="s">
        <v>396</v>
      </c>
      <c r="BB118" s="131" t="s">
        <v>28</v>
      </c>
      <c r="BC118" s="131" t="s">
        <v>384</v>
      </c>
      <c r="BD118" s="131" t="s">
        <v>84</v>
      </c>
    </row>
    <row r="119" s="13" customFormat="1">
      <c r="A119" s="13"/>
      <c r="B119" s="229"/>
      <c r="C119" s="230"/>
      <c r="D119" s="231" t="s">
        <v>397</v>
      </c>
      <c r="E119" s="232" t="s">
        <v>28</v>
      </c>
      <c r="F119" s="233" t="s">
        <v>398</v>
      </c>
      <c r="G119" s="230"/>
      <c r="H119" s="232" t="s">
        <v>28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397</v>
      </c>
      <c r="AU119" s="239" t="s">
        <v>84</v>
      </c>
      <c r="AV119" s="13" t="s">
        <v>82</v>
      </c>
      <c r="AW119" s="13" t="s">
        <v>35</v>
      </c>
      <c r="AX119" s="13" t="s">
        <v>74</v>
      </c>
      <c r="AY119" s="239" t="s">
        <v>378</v>
      </c>
      <c r="AZ119" s="131" t="s">
        <v>399</v>
      </c>
      <c r="BA119" s="131" t="s">
        <v>399</v>
      </c>
      <c r="BB119" s="131" t="s">
        <v>28</v>
      </c>
      <c r="BC119" s="131" t="s">
        <v>400</v>
      </c>
      <c r="BD119" s="131" t="s">
        <v>84</v>
      </c>
    </row>
    <row r="120" s="14" customFormat="1">
      <c r="A120" s="14"/>
      <c r="B120" s="240"/>
      <c r="C120" s="241"/>
      <c r="D120" s="231" t="s">
        <v>397</v>
      </c>
      <c r="E120" s="242" t="s">
        <v>28</v>
      </c>
      <c r="F120" s="243" t="s">
        <v>401</v>
      </c>
      <c r="G120" s="241"/>
      <c r="H120" s="244">
        <v>54.365000000000002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0" t="s">
        <v>397</v>
      </c>
      <c r="AU120" s="250" t="s">
        <v>84</v>
      </c>
      <c r="AV120" s="14" t="s">
        <v>84</v>
      </c>
      <c r="AW120" s="14" t="s">
        <v>35</v>
      </c>
      <c r="AX120" s="14" t="s">
        <v>74</v>
      </c>
      <c r="AY120" s="250" t="s">
        <v>378</v>
      </c>
      <c r="AZ120" s="131" t="s">
        <v>402</v>
      </c>
      <c r="BA120" s="131" t="s">
        <v>402</v>
      </c>
      <c r="BB120" s="131" t="s">
        <v>28</v>
      </c>
      <c r="BC120" s="131" t="s">
        <v>403</v>
      </c>
      <c r="BD120" s="131" t="s">
        <v>84</v>
      </c>
    </row>
    <row r="121" s="14" customFormat="1">
      <c r="A121" s="14"/>
      <c r="B121" s="240"/>
      <c r="C121" s="241"/>
      <c r="D121" s="231" t="s">
        <v>397</v>
      </c>
      <c r="E121" s="242" t="s">
        <v>28</v>
      </c>
      <c r="F121" s="243" t="s">
        <v>404</v>
      </c>
      <c r="G121" s="241"/>
      <c r="H121" s="244">
        <v>14.984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0" t="s">
        <v>397</v>
      </c>
      <c r="AU121" s="250" t="s">
        <v>84</v>
      </c>
      <c r="AV121" s="14" t="s">
        <v>84</v>
      </c>
      <c r="AW121" s="14" t="s">
        <v>35</v>
      </c>
      <c r="AX121" s="14" t="s">
        <v>74</v>
      </c>
      <c r="AY121" s="250" t="s">
        <v>378</v>
      </c>
      <c r="AZ121" s="131" t="s">
        <v>405</v>
      </c>
      <c r="BA121" s="131" t="s">
        <v>405</v>
      </c>
      <c r="BB121" s="131" t="s">
        <v>28</v>
      </c>
      <c r="BC121" s="131" t="s">
        <v>406</v>
      </c>
      <c r="BD121" s="131" t="s">
        <v>84</v>
      </c>
    </row>
    <row r="122" s="14" customFormat="1">
      <c r="A122" s="14"/>
      <c r="B122" s="240"/>
      <c r="C122" s="241"/>
      <c r="D122" s="231" t="s">
        <v>397</v>
      </c>
      <c r="E122" s="242" t="s">
        <v>28</v>
      </c>
      <c r="F122" s="243" t="s">
        <v>407</v>
      </c>
      <c r="G122" s="241"/>
      <c r="H122" s="244">
        <v>0.75600000000000001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397</v>
      </c>
      <c r="AU122" s="250" t="s">
        <v>84</v>
      </c>
      <c r="AV122" s="14" t="s">
        <v>84</v>
      </c>
      <c r="AW122" s="14" t="s">
        <v>35</v>
      </c>
      <c r="AX122" s="14" t="s">
        <v>74</v>
      </c>
      <c r="AY122" s="250" t="s">
        <v>378</v>
      </c>
      <c r="AZ122" s="131" t="s">
        <v>408</v>
      </c>
      <c r="BA122" s="131" t="s">
        <v>408</v>
      </c>
      <c r="BB122" s="131" t="s">
        <v>28</v>
      </c>
      <c r="BC122" s="131" t="s">
        <v>409</v>
      </c>
      <c r="BD122" s="131" t="s">
        <v>84</v>
      </c>
    </row>
    <row r="123" s="13" customFormat="1">
      <c r="A123" s="13"/>
      <c r="B123" s="229"/>
      <c r="C123" s="230"/>
      <c r="D123" s="231" t="s">
        <v>397</v>
      </c>
      <c r="E123" s="232" t="s">
        <v>28</v>
      </c>
      <c r="F123" s="233" t="s">
        <v>410</v>
      </c>
      <c r="G123" s="230"/>
      <c r="H123" s="232" t="s">
        <v>28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9" t="s">
        <v>397</v>
      </c>
      <c r="AU123" s="239" t="s">
        <v>84</v>
      </c>
      <c r="AV123" s="13" t="s">
        <v>82</v>
      </c>
      <c r="AW123" s="13" t="s">
        <v>35</v>
      </c>
      <c r="AX123" s="13" t="s">
        <v>74</v>
      </c>
      <c r="AY123" s="239" t="s">
        <v>378</v>
      </c>
      <c r="AZ123" s="131" t="s">
        <v>411</v>
      </c>
      <c r="BA123" s="131" t="s">
        <v>411</v>
      </c>
      <c r="BB123" s="131" t="s">
        <v>28</v>
      </c>
      <c r="BC123" s="131" t="s">
        <v>412</v>
      </c>
      <c r="BD123" s="131" t="s">
        <v>84</v>
      </c>
    </row>
    <row r="124" s="14" customFormat="1">
      <c r="A124" s="14"/>
      <c r="B124" s="240"/>
      <c r="C124" s="241"/>
      <c r="D124" s="231" t="s">
        <v>397</v>
      </c>
      <c r="E124" s="242" t="s">
        <v>28</v>
      </c>
      <c r="F124" s="243" t="s">
        <v>413</v>
      </c>
      <c r="G124" s="241"/>
      <c r="H124" s="244">
        <v>29.288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0" t="s">
        <v>397</v>
      </c>
      <c r="AU124" s="250" t="s">
        <v>84</v>
      </c>
      <c r="AV124" s="14" t="s">
        <v>84</v>
      </c>
      <c r="AW124" s="14" t="s">
        <v>35</v>
      </c>
      <c r="AX124" s="14" t="s">
        <v>74</v>
      </c>
      <c r="AY124" s="250" t="s">
        <v>378</v>
      </c>
      <c r="AZ124" s="131" t="s">
        <v>414</v>
      </c>
      <c r="BA124" s="131" t="s">
        <v>414</v>
      </c>
      <c r="BB124" s="131" t="s">
        <v>28</v>
      </c>
      <c r="BC124" s="131" t="s">
        <v>415</v>
      </c>
      <c r="BD124" s="131" t="s">
        <v>84</v>
      </c>
    </row>
    <row r="125" s="15" customFormat="1">
      <c r="A125" s="15"/>
      <c r="B125" s="251"/>
      <c r="C125" s="252"/>
      <c r="D125" s="231" t="s">
        <v>397</v>
      </c>
      <c r="E125" s="253" t="s">
        <v>161</v>
      </c>
      <c r="F125" s="254" t="s">
        <v>416</v>
      </c>
      <c r="G125" s="252"/>
      <c r="H125" s="255">
        <v>99.393000000000001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1" t="s">
        <v>397</v>
      </c>
      <c r="AU125" s="261" t="s">
        <v>84</v>
      </c>
      <c r="AV125" s="15" t="s">
        <v>390</v>
      </c>
      <c r="AW125" s="15" t="s">
        <v>35</v>
      </c>
      <c r="AX125" s="15" t="s">
        <v>82</v>
      </c>
      <c r="AY125" s="261" t="s">
        <v>378</v>
      </c>
      <c r="AZ125" s="131" t="s">
        <v>417</v>
      </c>
      <c r="BA125" s="131" t="s">
        <v>417</v>
      </c>
      <c r="BB125" s="131" t="s">
        <v>28</v>
      </c>
      <c r="BC125" s="131" t="s">
        <v>418</v>
      </c>
      <c r="BD125" s="131" t="s">
        <v>84</v>
      </c>
    </row>
    <row r="126" s="2" customFormat="1" ht="49.05" customHeight="1">
      <c r="A126" s="41"/>
      <c r="B126" s="42"/>
      <c r="C126" s="211" t="s">
        <v>84</v>
      </c>
      <c r="D126" s="211" t="s">
        <v>385</v>
      </c>
      <c r="E126" s="212" t="s">
        <v>419</v>
      </c>
      <c r="F126" s="213" t="s">
        <v>420</v>
      </c>
      <c r="G126" s="214" t="s">
        <v>388</v>
      </c>
      <c r="H126" s="215">
        <v>149.09</v>
      </c>
      <c r="I126" s="216"/>
      <c r="J126" s="217">
        <f>ROUND(I126*H126,2)</f>
        <v>0</v>
      </c>
      <c r="K126" s="213" t="s">
        <v>389</v>
      </c>
      <c r="L126" s="47"/>
      <c r="M126" s="218" t="s">
        <v>28</v>
      </c>
      <c r="N126" s="219" t="s">
        <v>45</v>
      </c>
      <c r="O126" s="87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2" t="s">
        <v>390</v>
      </c>
      <c r="AT126" s="222" t="s">
        <v>385</v>
      </c>
      <c r="AU126" s="222" t="s">
        <v>84</v>
      </c>
      <c r="AY126" s="20" t="s">
        <v>378</v>
      </c>
      <c r="AZ126" s="131" t="s">
        <v>421</v>
      </c>
      <c r="BA126" s="131" t="s">
        <v>421</v>
      </c>
      <c r="BB126" s="131" t="s">
        <v>28</v>
      </c>
      <c r="BC126" s="131" t="s">
        <v>422</v>
      </c>
      <c r="BD126" s="131" t="s">
        <v>84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20" t="s">
        <v>82</v>
      </c>
      <c r="BK126" s="223">
        <f>ROUND(I126*H126,2)</f>
        <v>0</v>
      </c>
      <c r="BL126" s="20" t="s">
        <v>390</v>
      </c>
      <c r="BM126" s="222" t="s">
        <v>423</v>
      </c>
    </row>
    <row r="127" s="2" customFormat="1">
      <c r="A127" s="41"/>
      <c r="B127" s="42"/>
      <c r="C127" s="43"/>
      <c r="D127" s="224" t="s">
        <v>394</v>
      </c>
      <c r="E127" s="43"/>
      <c r="F127" s="225" t="s">
        <v>424</v>
      </c>
      <c r="G127" s="43"/>
      <c r="H127" s="43"/>
      <c r="I127" s="226"/>
      <c r="J127" s="43"/>
      <c r="K127" s="43"/>
      <c r="L127" s="47"/>
      <c r="M127" s="227"/>
      <c r="N127" s="228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394</v>
      </c>
      <c r="AU127" s="20" t="s">
        <v>84</v>
      </c>
      <c r="AZ127" s="131" t="s">
        <v>425</v>
      </c>
      <c r="BA127" s="131" t="s">
        <v>425</v>
      </c>
      <c r="BB127" s="131" t="s">
        <v>28</v>
      </c>
      <c r="BC127" s="131" t="s">
        <v>426</v>
      </c>
      <c r="BD127" s="131" t="s">
        <v>84</v>
      </c>
    </row>
    <row r="128" s="14" customFormat="1">
      <c r="A128" s="14"/>
      <c r="B128" s="240"/>
      <c r="C128" s="241"/>
      <c r="D128" s="231" t="s">
        <v>397</v>
      </c>
      <c r="E128" s="242" t="s">
        <v>28</v>
      </c>
      <c r="F128" s="243" t="s">
        <v>427</v>
      </c>
      <c r="G128" s="241"/>
      <c r="H128" s="244">
        <v>149.09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0" t="s">
        <v>397</v>
      </c>
      <c r="AU128" s="250" t="s">
        <v>84</v>
      </c>
      <c r="AV128" s="14" t="s">
        <v>84</v>
      </c>
      <c r="AW128" s="14" t="s">
        <v>35</v>
      </c>
      <c r="AX128" s="14" t="s">
        <v>74</v>
      </c>
      <c r="AY128" s="250" t="s">
        <v>378</v>
      </c>
      <c r="AZ128" s="131" t="s">
        <v>428</v>
      </c>
      <c r="BA128" s="131" t="s">
        <v>428</v>
      </c>
      <c r="BB128" s="131" t="s">
        <v>28</v>
      </c>
      <c r="BC128" s="131" t="s">
        <v>429</v>
      </c>
      <c r="BD128" s="131" t="s">
        <v>84</v>
      </c>
    </row>
    <row r="129" s="15" customFormat="1">
      <c r="A129" s="15"/>
      <c r="B129" s="251"/>
      <c r="C129" s="252"/>
      <c r="D129" s="231" t="s">
        <v>397</v>
      </c>
      <c r="E129" s="253" t="s">
        <v>163</v>
      </c>
      <c r="F129" s="254" t="s">
        <v>416</v>
      </c>
      <c r="G129" s="252"/>
      <c r="H129" s="255">
        <v>149.09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1" t="s">
        <v>397</v>
      </c>
      <c r="AU129" s="261" t="s">
        <v>84</v>
      </c>
      <c r="AV129" s="15" t="s">
        <v>390</v>
      </c>
      <c r="AW129" s="15" t="s">
        <v>35</v>
      </c>
      <c r="AX129" s="15" t="s">
        <v>82</v>
      </c>
      <c r="AY129" s="261" t="s">
        <v>378</v>
      </c>
      <c r="AZ129" s="131" t="s">
        <v>430</v>
      </c>
      <c r="BA129" s="131" t="s">
        <v>430</v>
      </c>
      <c r="BB129" s="131" t="s">
        <v>28</v>
      </c>
      <c r="BC129" s="131" t="s">
        <v>431</v>
      </c>
      <c r="BD129" s="131" t="s">
        <v>84</v>
      </c>
    </row>
    <row r="130" s="2" customFormat="1" ht="49.05" customHeight="1">
      <c r="A130" s="41"/>
      <c r="B130" s="42"/>
      <c r="C130" s="211" t="s">
        <v>432</v>
      </c>
      <c r="D130" s="211" t="s">
        <v>385</v>
      </c>
      <c r="E130" s="212" t="s">
        <v>433</v>
      </c>
      <c r="F130" s="213" t="s">
        <v>434</v>
      </c>
      <c r="G130" s="214" t="s">
        <v>388</v>
      </c>
      <c r="H130" s="215">
        <v>5.8090000000000002</v>
      </c>
      <c r="I130" s="216"/>
      <c r="J130" s="217">
        <f>ROUND(I130*H130,2)</f>
        <v>0</v>
      </c>
      <c r="K130" s="213" t="s">
        <v>389</v>
      </c>
      <c r="L130" s="47"/>
      <c r="M130" s="218" t="s">
        <v>28</v>
      </c>
      <c r="N130" s="219" t="s">
        <v>45</v>
      </c>
      <c r="O130" s="87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2" t="s">
        <v>390</v>
      </c>
      <c r="AT130" s="222" t="s">
        <v>385</v>
      </c>
      <c r="AU130" s="222" t="s">
        <v>84</v>
      </c>
      <c r="AY130" s="20" t="s">
        <v>378</v>
      </c>
      <c r="AZ130" s="131" t="s">
        <v>435</v>
      </c>
      <c r="BA130" s="131" t="s">
        <v>435</v>
      </c>
      <c r="BB130" s="131" t="s">
        <v>28</v>
      </c>
      <c r="BC130" s="131" t="s">
        <v>436</v>
      </c>
      <c r="BD130" s="131" t="s">
        <v>84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20" t="s">
        <v>82</v>
      </c>
      <c r="BK130" s="223">
        <f>ROUND(I130*H130,2)</f>
        <v>0</v>
      </c>
      <c r="BL130" s="20" t="s">
        <v>390</v>
      </c>
      <c r="BM130" s="222" t="s">
        <v>437</v>
      </c>
    </row>
    <row r="131" s="2" customFormat="1">
      <c r="A131" s="41"/>
      <c r="B131" s="42"/>
      <c r="C131" s="43"/>
      <c r="D131" s="224" t="s">
        <v>394</v>
      </c>
      <c r="E131" s="43"/>
      <c r="F131" s="225" t="s">
        <v>438</v>
      </c>
      <c r="G131" s="43"/>
      <c r="H131" s="43"/>
      <c r="I131" s="226"/>
      <c r="J131" s="43"/>
      <c r="K131" s="43"/>
      <c r="L131" s="47"/>
      <c r="M131" s="227"/>
      <c r="N131" s="228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394</v>
      </c>
      <c r="AU131" s="20" t="s">
        <v>84</v>
      </c>
      <c r="AZ131" s="131" t="s">
        <v>439</v>
      </c>
      <c r="BA131" s="131" t="s">
        <v>439</v>
      </c>
      <c r="BB131" s="131" t="s">
        <v>28</v>
      </c>
      <c r="BC131" s="131" t="s">
        <v>440</v>
      </c>
      <c r="BD131" s="131" t="s">
        <v>84</v>
      </c>
    </row>
    <row r="132" s="13" customFormat="1">
      <c r="A132" s="13"/>
      <c r="B132" s="229"/>
      <c r="C132" s="230"/>
      <c r="D132" s="231" t="s">
        <v>397</v>
      </c>
      <c r="E132" s="232" t="s">
        <v>28</v>
      </c>
      <c r="F132" s="233" t="s">
        <v>398</v>
      </c>
      <c r="G132" s="230"/>
      <c r="H132" s="232" t="s">
        <v>28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397</v>
      </c>
      <c r="AU132" s="239" t="s">
        <v>84</v>
      </c>
      <c r="AV132" s="13" t="s">
        <v>82</v>
      </c>
      <c r="AW132" s="13" t="s">
        <v>35</v>
      </c>
      <c r="AX132" s="13" t="s">
        <v>74</v>
      </c>
      <c r="AY132" s="239" t="s">
        <v>378</v>
      </c>
      <c r="AZ132" s="131" t="s">
        <v>441</v>
      </c>
      <c r="BA132" s="131" t="s">
        <v>441</v>
      </c>
      <c r="BB132" s="131" t="s">
        <v>28</v>
      </c>
      <c r="BC132" s="131" t="s">
        <v>442</v>
      </c>
      <c r="BD132" s="131" t="s">
        <v>84</v>
      </c>
    </row>
    <row r="133" s="14" customFormat="1">
      <c r="A133" s="14"/>
      <c r="B133" s="240"/>
      <c r="C133" s="241"/>
      <c r="D133" s="231" t="s">
        <v>397</v>
      </c>
      <c r="E133" s="242" t="s">
        <v>28</v>
      </c>
      <c r="F133" s="243" t="s">
        <v>443</v>
      </c>
      <c r="G133" s="241"/>
      <c r="H133" s="244">
        <v>0.46800000000000003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397</v>
      </c>
      <c r="AU133" s="250" t="s">
        <v>84</v>
      </c>
      <c r="AV133" s="14" t="s">
        <v>84</v>
      </c>
      <c r="AW133" s="14" t="s">
        <v>35</v>
      </c>
      <c r="AX133" s="14" t="s">
        <v>74</v>
      </c>
      <c r="AY133" s="250" t="s">
        <v>378</v>
      </c>
      <c r="AZ133" s="131" t="s">
        <v>444</v>
      </c>
      <c r="BA133" s="131" t="s">
        <v>444</v>
      </c>
      <c r="BB133" s="131" t="s">
        <v>28</v>
      </c>
      <c r="BC133" s="131" t="s">
        <v>168</v>
      </c>
      <c r="BD133" s="131" t="s">
        <v>84</v>
      </c>
    </row>
    <row r="134" s="14" customFormat="1">
      <c r="A134" s="14"/>
      <c r="B134" s="240"/>
      <c r="C134" s="241"/>
      <c r="D134" s="231" t="s">
        <v>397</v>
      </c>
      <c r="E134" s="242" t="s">
        <v>28</v>
      </c>
      <c r="F134" s="243" t="s">
        <v>445</v>
      </c>
      <c r="G134" s="241"/>
      <c r="H134" s="244">
        <v>0.16600000000000001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397</v>
      </c>
      <c r="AU134" s="250" t="s">
        <v>84</v>
      </c>
      <c r="AV134" s="14" t="s">
        <v>84</v>
      </c>
      <c r="AW134" s="14" t="s">
        <v>35</v>
      </c>
      <c r="AX134" s="14" t="s">
        <v>74</v>
      </c>
      <c r="AY134" s="250" t="s">
        <v>378</v>
      </c>
      <c r="AZ134" s="131" t="s">
        <v>446</v>
      </c>
      <c r="BA134" s="131" t="s">
        <v>446</v>
      </c>
      <c r="BB134" s="131" t="s">
        <v>28</v>
      </c>
      <c r="BC134" s="131" t="s">
        <v>168</v>
      </c>
      <c r="BD134" s="131" t="s">
        <v>84</v>
      </c>
    </row>
    <row r="135" s="14" customFormat="1">
      <c r="A135" s="14"/>
      <c r="B135" s="240"/>
      <c r="C135" s="241"/>
      <c r="D135" s="231" t="s">
        <v>397</v>
      </c>
      <c r="E135" s="242" t="s">
        <v>28</v>
      </c>
      <c r="F135" s="243" t="s">
        <v>447</v>
      </c>
      <c r="G135" s="241"/>
      <c r="H135" s="244">
        <v>0.69999999999999996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0" t="s">
        <v>397</v>
      </c>
      <c r="AU135" s="250" t="s">
        <v>84</v>
      </c>
      <c r="AV135" s="14" t="s">
        <v>84</v>
      </c>
      <c r="AW135" s="14" t="s">
        <v>35</v>
      </c>
      <c r="AX135" s="14" t="s">
        <v>74</v>
      </c>
      <c r="AY135" s="250" t="s">
        <v>378</v>
      </c>
      <c r="AZ135" s="131" t="s">
        <v>448</v>
      </c>
      <c r="BA135" s="131" t="s">
        <v>448</v>
      </c>
      <c r="BB135" s="131" t="s">
        <v>28</v>
      </c>
      <c r="BC135" s="131" t="s">
        <v>449</v>
      </c>
      <c r="BD135" s="131" t="s">
        <v>84</v>
      </c>
    </row>
    <row r="136" s="14" customFormat="1">
      <c r="A136" s="14"/>
      <c r="B136" s="240"/>
      <c r="C136" s="241"/>
      <c r="D136" s="231" t="s">
        <v>397</v>
      </c>
      <c r="E136" s="242" t="s">
        <v>28</v>
      </c>
      <c r="F136" s="243" t="s">
        <v>450</v>
      </c>
      <c r="G136" s="241"/>
      <c r="H136" s="244">
        <v>1.0920000000000001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397</v>
      </c>
      <c r="AU136" s="250" t="s">
        <v>84</v>
      </c>
      <c r="AV136" s="14" t="s">
        <v>84</v>
      </c>
      <c r="AW136" s="14" t="s">
        <v>35</v>
      </c>
      <c r="AX136" s="14" t="s">
        <v>74</v>
      </c>
      <c r="AY136" s="250" t="s">
        <v>378</v>
      </c>
      <c r="AZ136" s="131" t="s">
        <v>451</v>
      </c>
      <c r="BA136" s="131" t="s">
        <v>451</v>
      </c>
      <c r="BB136" s="131" t="s">
        <v>28</v>
      </c>
      <c r="BC136" s="131" t="s">
        <v>452</v>
      </c>
      <c r="BD136" s="131" t="s">
        <v>84</v>
      </c>
    </row>
    <row r="137" s="14" customFormat="1">
      <c r="A137" s="14"/>
      <c r="B137" s="240"/>
      <c r="C137" s="241"/>
      <c r="D137" s="231" t="s">
        <v>397</v>
      </c>
      <c r="E137" s="242" t="s">
        <v>28</v>
      </c>
      <c r="F137" s="243" t="s">
        <v>453</v>
      </c>
      <c r="G137" s="241"/>
      <c r="H137" s="244">
        <v>0.40300000000000002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397</v>
      </c>
      <c r="AU137" s="250" t="s">
        <v>84</v>
      </c>
      <c r="AV137" s="14" t="s">
        <v>84</v>
      </c>
      <c r="AW137" s="14" t="s">
        <v>35</v>
      </c>
      <c r="AX137" s="14" t="s">
        <v>74</v>
      </c>
      <c r="AY137" s="250" t="s">
        <v>378</v>
      </c>
      <c r="AZ137" s="131" t="s">
        <v>454</v>
      </c>
      <c r="BA137" s="131" t="s">
        <v>454</v>
      </c>
      <c r="BB137" s="131" t="s">
        <v>28</v>
      </c>
      <c r="BC137" s="131" t="s">
        <v>455</v>
      </c>
      <c r="BD137" s="131" t="s">
        <v>84</v>
      </c>
    </row>
    <row r="138" s="14" customFormat="1">
      <c r="A138" s="14"/>
      <c r="B138" s="240"/>
      <c r="C138" s="241"/>
      <c r="D138" s="231" t="s">
        <v>397</v>
      </c>
      <c r="E138" s="242" t="s">
        <v>28</v>
      </c>
      <c r="F138" s="243" t="s">
        <v>456</v>
      </c>
      <c r="G138" s="241"/>
      <c r="H138" s="244">
        <v>0.59899999999999998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0" t="s">
        <v>397</v>
      </c>
      <c r="AU138" s="250" t="s">
        <v>84</v>
      </c>
      <c r="AV138" s="14" t="s">
        <v>84</v>
      </c>
      <c r="AW138" s="14" t="s">
        <v>35</v>
      </c>
      <c r="AX138" s="14" t="s">
        <v>74</v>
      </c>
      <c r="AY138" s="250" t="s">
        <v>378</v>
      </c>
      <c r="AZ138" s="131" t="s">
        <v>457</v>
      </c>
      <c r="BA138" s="131" t="s">
        <v>457</v>
      </c>
      <c r="BB138" s="131" t="s">
        <v>28</v>
      </c>
      <c r="BC138" s="131" t="s">
        <v>458</v>
      </c>
      <c r="BD138" s="131" t="s">
        <v>84</v>
      </c>
    </row>
    <row r="139" s="14" customFormat="1">
      <c r="A139" s="14"/>
      <c r="B139" s="240"/>
      <c r="C139" s="241"/>
      <c r="D139" s="231" t="s">
        <v>397</v>
      </c>
      <c r="E139" s="242" t="s">
        <v>28</v>
      </c>
      <c r="F139" s="243" t="s">
        <v>459</v>
      </c>
      <c r="G139" s="241"/>
      <c r="H139" s="244">
        <v>0.035999999999999997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397</v>
      </c>
      <c r="AU139" s="250" t="s">
        <v>84</v>
      </c>
      <c r="AV139" s="14" t="s">
        <v>84</v>
      </c>
      <c r="AW139" s="14" t="s">
        <v>35</v>
      </c>
      <c r="AX139" s="14" t="s">
        <v>74</v>
      </c>
      <c r="AY139" s="250" t="s">
        <v>378</v>
      </c>
      <c r="AZ139" s="131" t="s">
        <v>460</v>
      </c>
      <c r="BA139" s="131" t="s">
        <v>460</v>
      </c>
      <c r="BB139" s="131" t="s">
        <v>28</v>
      </c>
      <c r="BC139" s="131" t="s">
        <v>293</v>
      </c>
      <c r="BD139" s="131" t="s">
        <v>84</v>
      </c>
    </row>
    <row r="140" s="14" customFormat="1">
      <c r="A140" s="14"/>
      <c r="B140" s="240"/>
      <c r="C140" s="241"/>
      <c r="D140" s="231" t="s">
        <v>397</v>
      </c>
      <c r="E140" s="242" t="s">
        <v>28</v>
      </c>
      <c r="F140" s="243" t="s">
        <v>461</v>
      </c>
      <c r="G140" s="241"/>
      <c r="H140" s="244">
        <v>0.27400000000000002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397</v>
      </c>
      <c r="AU140" s="250" t="s">
        <v>84</v>
      </c>
      <c r="AV140" s="14" t="s">
        <v>84</v>
      </c>
      <c r="AW140" s="14" t="s">
        <v>35</v>
      </c>
      <c r="AX140" s="14" t="s">
        <v>74</v>
      </c>
      <c r="AY140" s="250" t="s">
        <v>378</v>
      </c>
      <c r="AZ140" s="131" t="s">
        <v>462</v>
      </c>
      <c r="BA140" s="131" t="s">
        <v>462</v>
      </c>
      <c r="BB140" s="131" t="s">
        <v>28</v>
      </c>
      <c r="BC140" s="131" t="s">
        <v>463</v>
      </c>
      <c r="BD140" s="131" t="s">
        <v>84</v>
      </c>
    </row>
    <row r="141" s="14" customFormat="1">
      <c r="A141" s="14"/>
      <c r="B141" s="240"/>
      <c r="C141" s="241"/>
      <c r="D141" s="231" t="s">
        <v>397</v>
      </c>
      <c r="E141" s="242" t="s">
        <v>28</v>
      </c>
      <c r="F141" s="243" t="s">
        <v>464</v>
      </c>
      <c r="G141" s="241"/>
      <c r="H141" s="244">
        <v>0.78800000000000003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397</v>
      </c>
      <c r="AU141" s="250" t="s">
        <v>84</v>
      </c>
      <c r="AV141" s="14" t="s">
        <v>84</v>
      </c>
      <c r="AW141" s="14" t="s">
        <v>35</v>
      </c>
      <c r="AX141" s="14" t="s">
        <v>74</v>
      </c>
      <c r="AY141" s="250" t="s">
        <v>378</v>
      </c>
      <c r="AZ141" s="131" t="s">
        <v>465</v>
      </c>
      <c r="BA141" s="131" t="s">
        <v>465</v>
      </c>
      <c r="BB141" s="131" t="s">
        <v>28</v>
      </c>
      <c r="BC141" s="131" t="s">
        <v>466</v>
      </c>
      <c r="BD141" s="131" t="s">
        <v>84</v>
      </c>
    </row>
    <row r="142" s="14" customFormat="1">
      <c r="A142" s="14"/>
      <c r="B142" s="240"/>
      <c r="C142" s="241"/>
      <c r="D142" s="231" t="s">
        <v>397</v>
      </c>
      <c r="E142" s="242" t="s">
        <v>28</v>
      </c>
      <c r="F142" s="243" t="s">
        <v>467</v>
      </c>
      <c r="G142" s="241"/>
      <c r="H142" s="244">
        <v>1.105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397</v>
      </c>
      <c r="AU142" s="250" t="s">
        <v>84</v>
      </c>
      <c r="AV142" s="14" t="s">
        <v>84</v>
      </c>
      <c r="AW142" s="14" t="s">
        <v>35</v>
      </c>
      <c r="AX142" s="14" t="s">
        <v>74</v>
      </c>
      <c r="AY142" s="250" t="s">
        <v>378</v>
      </c>
      <c r="AZ142" s="131" t="s">
        <v>468</v>
      </c>
      <c r="BA142" s="131" t="s">
        <v>468</v>
      </c>
      <c r="BB142" s="131" t="s">
        <v>28</v>
      </c>
      <c r="BC142" s="131" t="s">
        <v>469</v>
      </c>
      <c r="BD142" s="131" t="s">
        <v>84</v>
      </c>
    </row>
    <row r="143" s="14" customFormat="1">
      <c r="A143" s="14"/>
      <c r="B143" s="240"/>
      <c r="C143" s="241"/>
      <c r="D143" s="231" t="s">
        <v>397</v>
      </c>
      <c r="E143" s="242" t="s">
        <v>28</v>
      </c>
      <c r="F143" s="243" t="s">
        <v>470</v>
      </c>
      <c r="G143" s="241"/>
      <c r="H143" s="244">
        <v>0.17799999999999999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397</v>
      </c>
      <c r="AU143" s="250" t="s">
        <v>84</v>
      </c>
      <c r="AV143" s="14" t="s">
        <v>84</v>
      </c>
      <c r="AW143" s="14" t="s">
        <v>35</v>
      </c>
      <c r="AX143" s="14" t="s">
        <v>74</v>
      </c>
      <c r="AY143" s="250" t="s">
        <v>378</v>
      </c>
      <c r="AZ143" s="131" t="s">
        <v>471</v>
      </c>
      <c r="BA143" s="131" t="s">
        <v>471</v>
      </c>
      <c r="BB143" s="131" t="s">
        <v>28</v>
      </c>
      <c r="BC143" s="131" t="s">
        <v>472</v>
      </c>
      <c r="BD143" s="131" t="s">
        <v>84</v>
      </c>
    </row>
    <row r="144" s="15" customFormat="1">
      <c r="A144" s="15"/>
      <c r="B144" s="251"/>
      <c r="C144" s="252"/>
      <c r="D144" s="231" t="s">
        <v>397</v>
      </c>
      <c r="E144" s="253" t="s">
        <v>473</v>
      </c>
      <c r="F144" s="254" t="s">
        <v>416</v>
      </c>
      <c r="G144" s="252"/>
      <c r="H144" s="255">
        <v>5.8090000000000002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1" t="s">
        <v>397</v>
      </c>
      <c r="AU144" s="261" t="s">
        <v>84</v>
      </c>
      <c r="AV144" s="15" t="s">
        <v>390</v>
      </c>
      <c r="AW144" s="15" t="s">
        <v>35</v>
      </c>
      <c r="AX144" s="15" t="s">
        <v>82</v>
      </c>
      <c r="AY144" s="261" t="s">
        <v>378</v>
      </c>
      <c r="AZ144" s="131" t="s">
        <v>474</v>
      </c>
      <c r="BA144" s="131" t="s">
        <v>474</v>
      </c>
      <c r="BB144" s="131" t="s">
        <v>28</v>
      </c>
      <c r="BC144" s="131" t="s">
        <v>475</v>
      </c>
      <c r="BD144" s="131" t="s">
        <v>84</v>
      </c>
    </row>
    <row r="145" s="2" customFormat="1" ht="49.05" customHeight="1">
      <c r="A145" s="41"/>
      <c r="B145" s="42"/>
      <c r="C145" s="211" t="s">
        <v>390</v>
      </c>
      <c r="D145" s="211" t="s">
        <v>385</v>
      </c>
      <c r="E145" s="212" t="s">
        <v>476</v>
      </c>
      <c r="F145" s="213" t="s">
        <v>477</v>
      </c>
      <c r="G145" s="214" t="s">
        <v>388</v>
      </c>
      <c r="H145" s="215">
        <v>60.371000000000002</v>
      </c>
      <c r="I145" s="216"/>
      <c r="J145" s="217">
        <f>ROUND(I145*H145,2)</f>
        <v>0</v>
      </c>
      <c r="K145" s="213" t="s">
        <v>389</v>
      </c>
      <c r="L145" s="47"/>
      <c r="M145" s="218" t="s">
        <v>28</v>
      </c>
      <c r="N145" s="219" t="s">
        <v>45</v>
      </c>
      <c r="O145" s="87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2" t="s">
        <v>390</v>
      </c>
      <c r="AT145" s="222" t="s">
        <v>385</v>
      </c>
      <c r="AU145" s="222" t="s">
        <v>84</v>
      </c>
      <c r="AY145" s="20" t="s">
        <v>378</v>
      </c>
      <c r="AZ145" s="131" t="s">
        <v>478</v>
      </c>
      <c r="BA145" s="131" t="s">
        <v>478</v>
      </c>
      <c r="BB145" s="131" t="s">
        <v>28</v>
      </c>
      <c r="BC145" s="131" t="s">
        <v>479</v>
      </c>
      <c r="BD145" s="131" t="s">
        <v>84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20" t="s">
        <v>82</v>
      </c>
      <c r="BK145" s="223">
        <f>ROUND(I145*H145,2)</f>
        <v>0</v>
      </c>
      <c r="BL145" s="20" t="s">
        <v>390</v>
      </c>
      <c r="BM145" s="222" t="s">
        <v>480</v>
      </c>
    </row>
    <row r="146" s="2" customFormat="1">
      <c r="A146" s="41"/>
      <c r="B146" s="42"/>
      <c r="C146" s="43"/>
      <c r="D146" s="224" t="s">
        <v>394</v>
      </c>
      <c r="E146" s="43"/>
      <c r="F146" s="225" t="s">
        <v>481</v>
      </c>
      <c r="G146" s="43"/>
      <c r="H146" s="43"/>
      <c r="I146" s="226"/>
      <c r="J146" s="43"/>
      <c r="K146" s="43"/>
      <c r="L146" s="47"/>
      <c r="M146" s="227"/>
      <c r="N146" s="228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394</v>
      </c>
      <c r="AU146" s="20" t="s">
        <v>84</v>
      </c>
      <c r="AZ146" s="131" t="s">
        <v>482</v>
      </c>
      <c r="BA146" s="131" t="s">
        <v>482</v>
      </c>
      <c r="BB146" s="131" t="s">
        <v>28</v>
      </c>
      <c r="BC146" s="131" t="s">
        <v>483</v>
      </c>
      <c r="BD146" s="131" t="s">
        <v>84</v>
      </c>
    </row>
    <row r="147" s="13" customFormat="1">
      <c r="A147" s="13"/>
      <c r="B147" s="229"/>
      <c r="C147" s="230"/>
      <c r="D147" s="231" t="s">
        <v>397</v>
      </c>
      <c r="E147" s="232" t="s">
        <v>28</v>
      </c>
      <c r="F147" s="233" t="s">
        <v>398</v>
      </c>
      <c r="G147" s="230"/>
      <c r="H147" s="232" t="s">
        <v>28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397</v>
      </c>
      <c r="AU147" s="239" t="s">
        <v>84</v>
      </c>
      <c r="AV147" s="13" t="s">
        <v>82</v>
      </c>
      <c r="AW147" s="13" t="s">
        <v>35</v>
      </c>
      <c r="AX147" s="13" t="s">
        <v>74</v>
      </c>
      <c r="AY147" s="239" t="s">
        <v>378</v>
      </c>
      <c r="AZ147" s="131" t="s">
        <v>484</v>
      </c>
      <c r="BA147" s="131" t="s">
        <v>484</v>
      </c>
      <c r="BB147" s="131" t="s">
        <v>28</v>
      </c>
      <c r="BC147" s="131" t="s">
        <v>485</v>
      </c>
      <c r="BD147" s="131" t="s">
        <v>84</v>
      </c>
    </row>
    <row r="148" s="14" customFormat="1">
      <c r="A148" s="14"/>
      <c r="B148" s="240"/>
      <c r="C148" s="241"/>
      <c r="D148" s="231" t="s">
        <v>397</v>
      </c>
      <c r="E148" s="242" t="s">
        <v>28</v>
      </c>
      <c r="F148" s="243" t="s">
        <v>486</v>
      </c>
      <c r="G148" s="241"/>
      <c r="H148" s="244">
        <v>32.890999999999998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397</v>
      </c>
      <c r="AU148" s="250" t="s">
        <v>84</v>
      </c>
      <c r="AV148" s="14" t="s">
        <v>84</v>
      </c>
      <c r="AW148" s="14" t="s">
        <v>35</v>
      </c>
      <c r="AX148" s="14" t="s">
        <v>74</v>
      </c>
      <c r="AY148" s="250" t="s">
        <v>378</v>
      </c>
      <c r="AZ148" s="131" t="s">
        <v>487</v>
      </c>
      <c r="BA148" s="131" t="s">
        <v>487</v>
      </c>
      <c r="BB148" s="131" t="s">
        <v>28</v>
      </c>
      <c r="BC148" s="131" t="s">
        <v>488</v>
      </c>
      <c r="BD148" s="131" t="s">
        <v>84</v>
      </c>
    </row>
    <row r="149" s="14" customFormat="1">
      <c r="A149" s="14"/>
      <c r="B149" s="240"/>
      <c r="C149" s="241"/>
      <c r="D149" s="231" t="s">
        <v>397</v>
      </c>
      <c r="E149" s="242" t="s">
        <v>28</v>
      </c>
      <c r="F149" s="243" t="s">
        <v>489</v>
      </c>
      <c r="G149" s="241"/>
      <c r="H149" s="244">
        <v>14.757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397</v>
      </c>
      <c r="AU149" s="250" t="s">
        <v>84</v>
      </c>
      <c r="AV149" s="14" t="s">
        <v>84</v>
      </c>
      <c r="AW149" s="14" t="s">
        <v>35</v>
      </c>
      <c r="AX149" s="14" t="s">
        <v>74</v>
      </c>
      <c r="AY149" s="250" t="s">
        <v>378</v>
      </c>
      <c r="AZ149" s="131" t="s">
        <v>490</v>
      </c>
      <c r="BA149" s="131" t="s">
        <v>490</v>
      </c>
      <c r="BB149" s="131" t="s">
        <v>28</v>
      </c>
      <c r="BC149" s="131" t="s">
        <v>491</v>
      </c>
      <c r="BD149" s="131" t="s">
        <v>84</v>
      </c>
    </row>
    <row r="150" s="14" customFormat="1">
      <c r="A150" s="14"/>
      <c r="B150" s="240"/>
      <c r="C150" s="241"/>
      <c r="D150" s="231" t="s">
        <v>397</v>
      </c>
      <c r="E150" s="242" t="s">
        <v>28</v>
      </c>
      <c r="F150" s="243" t="s">
        <v>492</v>
      </c>
      <c r="G150" s="241"/>
      <c r="H150" s="244">
        <v>7.3360000000000003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397</v>
      </c>
      <c r="AU150" s="250" t="s">
        <v>84</v>
      </c>
      <c r="AV150" s="14" t="s">
        <v>84</v>
      </c>
      <c r="AW150" s="14" t="s">
        <v>35</v>
      </c>
      <c r="AX150" s="14" t="s">
        <v>74</v>
      </c>
      <c r="AY150" s="250" t="s">
        <v>378</v>
      </c>
      <c r="AZ150" s="131" t="s">
        <v>493</v>
      </c>
      <c r="BA150" s="131" t="s">
        <v>493</v>
      </c>
      <c r="BB150" s="131" t="s">
        <v>28</v>
      </c>
      <c r="BC150" s="131" t="s">
        <v>494</v>
      </c>
      <c r="BD150" s="131" t="s">
        <v>84</v>
      </c>
    </row>
    <row r="151" s="14" customFormat="1">
      <c r="A151" s="14"/>
      <c r="B151" s="240"/>
      <c r="C151" s="241"/>
      <c r="D151" s="231" t="s">
        <v>397</v>
      </c>
      <c r="E151" s="242" t="s">
        <v>28</v>
      </c>
      <c r="F151" s="243" t="s">
        <v>495</v>
      </c>
      <c r="G151" s="241"/>
      <c r="H151" s="244">
        <v>5.3869999999999996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397</v>
      </c>
      <c r="AU151" s="250" t="s">
        <v>84</v>
      </c>
      <c r="AV151" s="14" t="s">
        <v>84</v>
      </c>
      <c r="AW151" s="14" t="s">
        <v>35</v>
      </c>
      <c r="AX151" s="14" t="s">
        <v>74</v>
      </c>
      <c r="AY151" s="250" t="s">
        <v>378</v>
      </c>
      <c r="AZ151" s="131" t="s">
        <v>496</v>
      </c>
      <c r="BA151" s="131" t="s">
        <v>496</v>
      </c>
      <c r="BB151" s="131" t="s">
        <v>28</v>
      </c>
      <c r="BC151" s="131" t="s">
        <v>302</v>
      </c>
      <c r="BD151" s="131" t="s">
        <v>84</v>
      </c>
    </row>
    <row r="152" s="15" customFormat="1">
      <c r="A152" s="15"/>
      <c r="B152" s="251"/>
      <c r="C152" s="252"/>
      <c r="D152" s="231" t="s">
        <v>397</v>
      </c>
      <c r="E152" s="253" t="s">
        <v>411</v>
      </c>
      <c r="F152" s="254" t="s">
        <v>416</v>
      </c>
      <c r="G152" s="252"/>
      <c r="H152" s="255">
        <v>60.371000000000002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1" t="s">
        <v>397</v>
      </c>
      <c r="AU152" s="261" t="s">
        <v>84</v>
      </c>
      <c r="AV152" s="15" t="s">
        <v>390</v>
      </c>
      <c r="AW152" s="15" t="s">
        <v>35</v>
      </c>
      <c r="AX152" s="15" t="s">
        <v>82</v>
      </c>
      <c r="AY152" s="261" t="s">
        <v>378</v>
      </c>
      <c r="AZ152" s="131" t="s">
        <v>497</v>
      </c>
      <c r="BA152" s="131" t="s">
        <v>497</v>
      </c>
      <c r="BB152" s="131" t="s">
        <v>28</v>
      </c>
      <c r="BC152" s="131" t="s">
        <v>498</v>
      </c>
      <c r="BD152" s="131" t="s">
        <v>84</v>
      </c>
    </row>
    <row r="153" s="2" customFormat="1" ht="49.05" customHeight="1">
      <c r="A153" s="41"/>
      <c r="B153" s="42"/>
      <c r="C153" s="211" t="s">
        <v>499</v>
      </c>
      <c r="D153" s="211" t="s">
        <v>385</v>
      </c>
      <c r="E153" s="212" t="s">
        <v>500</v>
      </c>
      <c r="F153" s="213" t="s">
        <v>501</v>
      </c>
      <c r="G153" s="214" t="s">
        <v>388</v>
      </c>
      <c r="H153" s="215">
        <v>2.3210000000000002</v>
      </c>
      <c r="I153" s="216"/>
      <c r="J153" s="217">
        <f>ROUND(I153*H153,2)</f>
        <v>0</v>
      </c>
      <c r="K153" s="213" t="s">
        <v>389</v>
      </c>
      <c r="L153" s="47"/>
      <c r="M153" s="218" t="s">
        <v>28</v>
      </c>
      <c r="N153" s="219" t="s">
        <v>45</v>
      </c>
      <c r="O153" s="87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2" t="s">
        <v>390</v>
      </c>
      <c r="AT153" s="222" t="s">
        <v>385</v>
      </c>
      <c r="AU153" s="222" t="s">
        <v>84</v>
      </c>
      <c r="AY153" s="20" t="s">
        <v>378</v>
      </c>
      <c r="AZ153" s="131" t="s">
        <v>502</v>
      </c>
      <c r="BA153" s="131" t="s">
        <v>502</v>
      </c>
      <c r="BB153" s="131" t="s">
        <v>28</v>
      </c>
      <c r="BC153" s="131" t="s">
        <v>503</v>
      </c>
      <c r="BD153" s="131" t="s">
        <v>84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20" t="s">
        <v>82</v>
      </c>
      <c r="BK153" s="223">
        <f>ROUND(I153*H153,2)</f>
        <v>0</v>
      </c>
      <c r="BL153" s="20" t="s">
        <v>390</v>
      </c>
      <c r="BM153" s="222" t="s">
        <v>504</v>
      </c>
    </row>
    <row r="154" s="2" customFormat="1">
      <c r="A154" s="41"/>
      <c r="B154" s="42"/>
      <c r="C154" s="43"/>
      <c r="D154" s="224" t="s">
        <v>394</v>
      </c>
      <c r="E154" s="43"/>
      <c r="F154" s="225" t="s">
        <v>505</v>
      </c>
      <c r="G154" s="43"/>
      <c r="H154" s="43"/>
      <c r="I154" s="226"/>
      <c r="J154" s="43"/>
      <c r="K154" s="43"/>
      <c r="L154" s="47"/>
      <c r="M154" s="227"/>
      <c r="N154" s="228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394</v>
      </c>
      <c r="AU154" s="20" t="s">
        <v>84</v>
      </c>
      <c r="AZ154" s="131" t="s">
        <v>506</v>
      </c>
      <c r="BA154" s="131" t="s">
        <v>506</v>
      </c>
      <c r="BB154" s="131" t="s">
        <v>28</v>
      </c>
      <c r="BC154" s="131" t="s">
        <v>507</v>
      </c>
      <c r="BD154" s="131" t="s">
        <v>84</v>
      </c>
    </row>
    <row r="155" s="13" customFormat="1">
      <c r="A155" s="13"/>
      <c r="B155" s="229"/>
      <c r="C155" s="230"/>
      <c r="D155" s="231" t="s">
        <v>397</v>
      </c>
      <c r="E155" s="232" t="s">
        <v>28</v>
      </c>
      <c r="F155" s="233" t="s">
        <v>398</v>
      </c>
      <c r="G155" s="230"/>
      <c r="H155" s="232" t="s">
        <v>28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397</v>
      </c>
      <c r="AU155" s="239" t="s">
        <v>84</v>
      </c>
      <c r="AV155" s="13" t="s">
        <v>82</v>
      </c>
      <c r="AW155" s="13" t="s">
        <v>35</v>
      </c>
      <c r="AX155" s="13" t="s">
        <v>74</v>
      </c>
      <c r="AY155" s="239" t="s">
        <v>378</v>
      </c>
      <c r="AZ155" s="131" t="s">
        <v>508</v>
      </c>
      <c r="BA155" s="131" t="s">
        <v>508</v>
      </c>
      <c r="BB155" s="131" t="s">
        <v>28</v>
      </c>
      <c r="BC155" s="131" t="s">
        <v>509</v>
      </c>
      <c r="BD155" s="131" t="s">
        <v>84</v>
      </c>
    </row>
    <row r="156" s="14" customFormat="1">
      <c r="A156" s="14"/>
      <c r="B156" s="240"/>
      <c r="C156" s="241"/>
      <c r="D156" s="231" t="s">
        <v>397</v>
      </c>
      <c r="E156" s="242" t="s">
        <v>28</v>
      </c>
      <c r="F156" s="243" t="s">
        <v>510</v>
      </c>
      <c r="G156" s="241"/>
      <c r="H156" s="244">
        <v>1.238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397</v>
      </c>
      <c r="AU156" s="250" t="s">
        <v>84</v>
      </c>
      <c r="AV156" s="14" t="s">
        <v>84</v>
      </c>
      <c r="AW156" s="14" t="s">
        <v>35</v>
      </c>
      <c r="AX156" s="14" t="s">
        <v>74</v>
      </c>
      <c r="AY156" s="250" t="s">
        <v>378</v>
      </c>
      <c r="AZ156" s="131" t="s">
        <v>511</v>
      </c>
      <c r="BA156" s="131" t="s">
        <v>511</v>
      </c>
      <c r="BB156" s="131" t="s">
        <v>28</v>
      </c>
      <c r="BC156" s="131" t="s">
        <v>512</v>
      </c>
      <c r="BD156" s="131" t="s">
        <v>84</v>
      </c>
    </row>
    <row r="157" s="14" customFormat="1">
      <c r="A157" s="14"/>
      <c r="B157" s="240"/>
      <c r="C157" s="241"/>
      <c r="D157" s="231" t="s">
        <v>397</v>
      </c>
      <c r="E157" s="242" t="s">
        <v>28</v>
      </c>
      <c r="F157" s="243" t="s">
        <v>513</v>
      </c>
      <c r="G157" s="241"/>
      <c r="H157" s="244">
        <v>0.27500000000000002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397</v>
      </c>
      <c r="AU157" s="250" t="s">
        <v>84</v>
      </c>
      <c r="AV157" s="14" t="s">
        <v>84</v>
      </c>
      <c r="AW157" s="14" t="s">
        <v>35</v>
      </c>
      <c r="AX157" s="14" t="s">
        <v>74</v>
      </c>
      <c r="AY157" s="250" t="s">
        <v>378</v>
      </c>
      <c r="AZ157" s="131" t="s">
        <v>514</v>
      </c>
      <c r="BA157" s="131" t="s">
        <v>514</v>
      </c>
      <c r="BB157" s="131" t="s">
        <v>28</v>
      </c>
      <c r="BC157" s="131" t="s">
        <v>515</v>
      </c>
      <c r="BD157" s="131" t="s">
        <v>84</v>
      </c>
    </row>
    <row r="158" s="14" customFormat="1">
      <c r="A158" s="14"/>
      <c r="B158" s="240"/>
      <c r="C158" s="241"/>
      <c r="D158" s="231" t="s">
        <v>397</v>
      </c>
      <c r="E158" s="242" t="s">
        <v>28</v>
      </c>
      <c r="F158" s="243" t="s">
        <v>516</v>
      </c>
      <c r="G158" s="241"/>
      <c r="H158" s="244">
        <v>0.80800000000000005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397</v>
      </c>
      <c r="AU158" s="250" t="s">
        <v>84</v>
      </c>
      <c r="AV158" s="14" t="s">
        <v>84</v>
      </c>
      <c r="AW158" s="14" t="s">
        <v>35</v>
      </c>
      <c r="AX158" s="14" t="s">
        <v>74</v>
      </c>
      <c r="AY158" s="250" t="s">
        <v>378</v>
      </c>
      <c r="AZ158" s="131" t="s">
        <v>517</v>
      </c>
      <c r="BA158" s="131" t="s">
        <v>517</v>
      </c>
      <c r="BB158" s="131" t="s">
        <v>28</v>
      </c>
      <c r="BC158" s="131" t="s">
        <v>518</v>
      </c>
      <c r="BD158" s="131" t="s">
        <v>84</v>
      </c>
    </row>
    <row r="159" s="15" customFormat="1">
      <c r="A159" s="15"/>
      <c r="B159" s="251"/>
      <c r="C159" s="252"/>
      <c r="D159" s="231" t="s">
        <v>397</v>
      </c>
      <c r="E159" s="253" t="s">
        <v>399</v>
      </c>
      <c r="F159" s="254" t="s">
        <v>416</v>
      </c>
      <c r="G159" s="252"/>
      <c r="H159" s="255">
        <v>2.3210000000000002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1" t="s">
        <v>397</v>
      </c>
      <c r="AU159" s="261" t="s">
        <v>84</v>
      </c>
      <c r="AV159" s="15" t="s">
        <v>390</v>
      </c>
      <c r="AW159" s="15" t="s">
        <v>35</v>
      </c>
      <c r="AX159" s="15" t="s">
        <v>82</v>
      </c>
      <c r="AY159" s="261" t="s">
        <v>378</v>
      </c>
      <c r="AZ159" s="131" t="s">
        <v>519</v>
      </c>
      <c r="BA159" s="131" t="s">
        <v>519</v>
      </c>
      <c r="BB159" s="131" t="s">
        <v>28</v>
      </c>
      <c r="BC159" s="131" t="s">
        <v>520</v>
      </c>
      <c r="BD159" s="131" t="s">
        <v>84</v>
      </c>
    </row>
    <row r="160" s="2" customFormat="1" ht="55.5" customHeight="1">
      <c r="A160" s="41"/>
      <c r="B160" s="42"/>
      <c r="C160" s="211" t="s">
        <v>521</v>
      </c>
      <c r="D160" s="211" t="s">
        <v>385</v>
      </c>
      <c r="E160" s="212" t="s">
        <v>522</v>
      </c>
      <c r="F160" s="213" t="s">
        <v>523</v>
      </c>
      <c r="G160" s="214" t="s">
        <v>388</v>
      </c>
      <c r="H160" s="215">
        <v>3.6339999999999999</v>
      </c>
      <c r="I160" s="216"/>
      <c r="J160" s="217">
        <f>ROUND(I160*H160,2)</f>
        <v>0</v>
      </c>
      <c r="K160" s="213" t="s">
        <v>389</v>
      </c>
      <c r="L160" s="47"/>
      <c r="M160" s="218" t="s">
        <v>28</v>
      </c>
      <c r="N160" s="219" t="s">
        <v>45</v>
      </c>
      <c r="O160" s="87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2" t="s">
        <v>390</v>
      </c>
      <c r="AT160" s="222" t="s">
        <v>385</v>
      </c>
      <c r="AU160" s="222" t="s">
        <v>84</v>
      </c>
      <c r="AY160" s="20" t="s">
        <v>378</v>
      </c>
      <c r="AZ160" s="131" t="s">
        <v>473</v>
      </c>
      <c r="BA160" s="131" t="s">
        <v>473</v>
      </c>
      <c r="BB160" s="131" t="s">
        <v>28</v>
      </c>
      <c r="BC160" s="131" t="s">
        <v>524</v>
      </c>
      <c r="BD160" s="131" t="s">
        <v>84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20" t="s">
        <v>82</v>
      </c>
      <c r="BK160" s="223">
        <f>ROUND(I160*H160,2)</f>
        <v>0</v>
      </c>
      <c r="BL160" s="20" t="s">
        <v>390</v>
      </c>
      <c r="BM160" s="222" t="s">
        <v>525</v>
      </c>
    </row>
    <row r="161" s="2" customFormat="1">
      <c r="A161" s="41"/>
      <c r="B161" s="42"/>
      <c r="C161" s="43"/>
      <c r="D161" s="224" t="s">
        <v>394</v>
      </c>
      <c r="E161" s="43"/>
      <c r="F161" s="225" t="s">
        <v>526</v>
      </c>
      <c r="G161" s="43"/>
      <c r="H161" s="43"/>
      <c r="I161" s="226"/>
      <c r="J161" s="43"/>
      <c r="K161" s="43"/>
      <c r="L161" s="47"/>
      <c r="M161" s="227"/>
      <c r="N161" s="228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394</v>
      </c>
      <c r="AU161" s="20" t="s">
        <v>84</v>
      </c>
      <c r="AZ161" s="131" t="s">
        <v>527</v>
      </c>
      <c r="BA161" s="131" t="s">
        <v>527</v>
      </c>
      <c r="BB161" s="131" t="s">
        <v>28</v>
      </c>
      <c r="BC161" s="131" t="s">
        <v>528</v>
      </c>
      <c r="BD161" s="131" t="s">
        <v>84</v>
      </c>
    </row>
    <row r="162" s="13" customFormat="1">
      <c r="A162" s="13"/>
      <c r="B162" s="229"/>
      <c r="C162" s="230"/>
      <c r="D162" s="231" t="s">
        <v>397</v>
      </c>
      <c r="E162" s="232" t="s">
        <v>28</v>
      </c>
      <c r="F162" s="233" t="s">
        <v>398</v>
      </c>
      <c r="G162" s="230"/>
      <c r="H162" s="232" t="s">
        <v>28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397</v>
      </c>
      <c r="AU162" s="239" t="s">
        <v>84</v>
      </c>
      <c r="AV162" s="13" t="s">
        <v>82</v>
      </c>
      <c r="AW162" s="13" t="s">
        <v>35</v>
      </c>
      <c r="AX162" s="13" t="s">
        <v>74</v>
      </c>
      <c r="AY162" s="239" t="s">
        <v>378</v>
      </c>
      <c r="AZ162" s="131" t="s">
        <v>529</v>
      </c>
      <c r="BA162" s="131" t="s">
        <v>529</v>
      </c>
      <c r="BB162" s="131" t="s">
        <v>28</v>
      </c>
      <c r="BC162" s="131" t="s">
        <v>324</v>
      </c>
      <c r="BD162" s="131" t="s">
        <v>84</v>
      </c>
    </row>
    <row r="163" s="14" customFormat="1">
      <c r="A163" s="14"/>
      <c r="B163" s="240"/>
      <c r="C163" s="241"/>
      <c r="D163" s="231" t="s">
        <v>397</v>
      </c>
      <c r="E163" s="242" t="s">
        <v>28</v>
      </c>
      <c r="F163" s="243" t="s">
        <v>530</v>
      </c>
      <c r="G163" s="241"/>
      <c r="H163" s="244">
        <v>3.6339999999999999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397</v>
      </c>
      <c r="AU163" s="250" t="s">
        <v>84</v>
      </c>
      <c r="AV163" s="14" t="s">
        <v>84</v>
      </c>
      <c r="AW163" s="14" t="s">
        <v>35</v>
      </c>
      <c r="AX163" s="14" t="s">
        <v>74</v>
      </c>
      <c r="AY163" s="250" t="s">
        <v>378</v>
      </c>
      <c r="AZ163" s="131" t="s">
        <v>531</v>
      </c>
      <c r="BA163" s="131" t="s">
        <v>531</v>
      </c>
      <c r="BB163" s="131" t="s">
        <v>28</v>
      </c>
      <c r="BC163" s="131" t="s">
        <v>532</v>
      </c>
      <c r="BD163" s="131" t="s">
        <v>84</v>
      </c>
    </row>
    <row r="164" s="15" customFormat="1">
      <c r="A164" s="15"/>
      <c r="B164" s="251"/>
      <c r="C164" s="252"/>
      <c r="D164" s="231" t="s">
        <v>397</v>
      </c>
      <c r="E164" s="253" t="s">
        <v>405</v>
      </c>
      <c r="F164" s="254" t="s">
        <v>416</v>
      </c>
      <c r="G164" s="252"/>
      <c r="H164" s="255">
        <v>3.6339999999999999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1" t="s">
        <v>397</v>
      </c>
      <c r="AU164" s="261" t="s">
        <v>84</v>
      </c>
      <c r="AV164" s="15" t="s">
        <v>390</v>
      </c>
      <c r="AW164" s="15" t="s">
        <v>35</v>
      </c>
      <c r="AX164" s="15" t="s">
        <v>82</v>
      </c>
      <c r="AY164" s="261" t="s">
        <v>378</v>
      </c>
      <c r="AZ164" s="131" t="s">
        <v>533</v>
      </c>
      <c r="BA164" s="131" t="s">
        <v>533</v>
      </c>
      <c r="BB164" s="131" t="s">
        <v>28</v>
      </c>
      <c r="BC164" s="131" t="s">
        <v>166</v>
      </c>
      <c r="BD164" s="131" t="s">
        <v>84</v>
      </c>
    </row>
    <row r="165" s="2" customFormat="1" ht="49.05" customHeight="1">
      <c r="A165" s="41"/>
      <c r="B165" s="42"/>
      <c r="C165" s="211" t="s">
        <v>534</v>
      </c>
      <c r="D165" s="211" t="s">
        <v>385</v>
      </c>
      <c r="E165" s="212" t="s">
        <v>535</v>
      </c>
      <c r="F165" s="213" t="s">
        <v>536</v>
      </c>
      <c r="G165" s="214" t="s">
        <v>388</v>
      </c>
      <c r="H165" s="215">
        <v>8.7140000000000004</v>
      </c>
      <c r="I165" s="216"/>
      <c r="J165" s="217">
        <f>ROUND(I165*H165,2)</f>
        <v>0</v>
      </c>
      <c r="K165" s="213" t="s">
        <v>389</v>
      </c>
      <c r="L165" s="47"/>
      <c r="M165" s="218" t="s">
        <v>28</v>
      </c>
      <c r="N165" s="219" t="s">
        <v>45</v>
      </c>
      <c r="O165" s="87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2" t="s">
        <v>390</v>
      </c>
      <c r="AT165" s="222" t="s">
        <v>385</v>
      </c>
      <c r="AU165" s="222" t="s">
        <v>84</v>
      </c>
      <c r="AY165" s="20" t="s">
        <v>378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20" t="s">
        <v>82</v>
      </c>
      <c r="BK165" s="223">
        <f>ROUND(I165*H165,2)</f>
        <v>0</v>
      </c>
      <c r="BL165" s="20" t="s">
        <v>390</v>
      </c>
      <c r="BM165" s="222" t="s">
        <v>537</v>
      </c>
    </row>
    <row r="166" s="2" customFormat="1">
      <c r="A166" s="41"/>
      <c r="B166" s="42"/>
      <c r="C166" s="43"/>
      <c r="D166" s="224" t="s">
        <v>394</v>
      </c>
      <c r="E166" s="43"/>
      <c r="F166" s="225" t="s">
        <v>538</v>
      </c>
      <c r="G166" s="43"/>
      <c r="H166" s="43"/>
      <c r="I166" s="226"/>
      <c r="J166" s="43"/>
      <c r="K166" s="43"/>
      <c r="L166" s="47"/>
      <c r="M166" s="227"/>
      <c r="N166" s="228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394</v>
      </c>
      <c r="AU166" s="20" t="s">
        <v>84</v>
      </c>
    </row>
    <row r="167" s="14" customFormat="1">
      <c r="A167" s="14"/>
      <c r="B167" s="240"/>
      <c r="C167" s="241"/>
      <c r="D167" s="231" t="s">
        <v>397</v>
      </c>
      <c r="E167" s="242" t="s">
        <v>28</v>
      </c>
      <c r="F167" s="243" t="s">
        <v>539</v>
      </c>
      <c r="G167" s="241"/>
      <c r="H167" s="244">
        <v>8.7140000000000004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397</v>
      </c>
      <c r="AU167" s="250" t="s">
        <v>84</v>
      </c>
      <c r="AV167" s="14" t="s">
        <v>84</v>
      </c>
      <c r="AW167" s="14" t="s">
        <v>35</v>
      </c>
      <c r="AX167" s="14" t="s">
        <v>74</v>
      </c>
      <c r="AY167" s="250" t="s">
        <v>378</v>
      </c>
    </row>
    <row r="168" s="15" customFormat="1">
      <c r="A168" s="15"/>
      <c r="B168" s="251"/>
      <c r="C168" s="252"/>
      <c r="D168" s="231" t="s">
        <v>397</v>
      </c>
      <c r="E168" s="253" t="s">
        <v>527</v>
      </c>
      <c r="F168" s="254" t="s">
        <v>416</v>
      </c>
      <c r="G168" s="252"/>
      <c r="H168" s="255">
        <v>8.7140000000000004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1" t="s">
        <v>397</v>
      </c>
      <c r="AU168" s="261" t="s">
        <v>84</v>
      </c>
      <c r="AV168" s="15" t="s">
        <v>390</v>
      </c>
      <c r="AW168" s="15" t="s">
        <v>35</v>
      </c>
      <c r="AX168" s="15" t="s">
        <v>82</v>
      </c>
      <c r="AY168" s="261" t="s">
        <v>378</v>
      </c>
    </row>
    <row r="169" s="2" customFormat="1" ht="44.25" customHeight="1">
      <c r="A169" s="41"/>
      <c r="B169" s="42"/>
      <c r="C169" s="211" t="s">
        <v>540</v>
      </c>
      <c r="D169" s="211" t="s">
        <v>385</v>
      </c>
      <c r="E169" s="212" t="s">
        <v>541</v>
      </c>
      <c r="F169" s="213" t="s">
        <v>542</v>
      </c>
      <c r="G169" s="214" t="s">
        <v>388</v>
      </c>
      <c r="H169" s="215">
        <v>90.557000000000002</v>
      </c>
      <c r="I169" s="216"/>
      <c r="J169" s="217">
        <f>ROUND(I169*H169,2)</f>
        <v>0</v>
      </c>
      <c r="K169" s="213" t="s">
        <v>389</v>
      </c>
      <c r="L169" s="47"/>
      <c r="M169" s="218" t="s">
        <v>28</v>
      </c>
      <c r="N169" s="219" t="s">
        <v>45</v>
      </c>
      <c r="O169" s="87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2" t="s">
        <v>390</v>
      </c>
      <c r="AT169" s="222" t="s">
        <v>385</v>
      </c>
      <c r="AU169" s="222" t="s">
        <v>84</v>
      </c>
      <c r="AY169" s="20" t="s">
        <v>378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20" t="s">
        <v>82</v>
      </c>
      <c r="BK169" s="223">
        <f>ROUND(I169*H169,2)</f>
        <v>0</v>
      </c>
      <c r="BL169" s="20" t="s">
        <v>390</v>
      </c>
      <c r="BM169" s="222" t="s">
        <v>543</v>
      </c>
    </row>
    <row r="170" s="2" customFormat="1">
      <c r="A170" s="41"/>
      <c r="B170" s="42"/>
      <c r="C170" s="43"/>
      <c r="D170" s="224" t="s">
        <v>394</v>
      </c>
      <c r="E170" s="43"/>
      <c r="F170" s="225" t="s">
        <v>544</v>
      </c>
      <c r="G170" s="43"/>
      <c r="H170" s="43"/>
      <c r="I170" s="226"/>
      <c r="J170" s="43"/>
      <c r="K170" s="43"/>
      <c r="L170" s="47"/>
      <c r="M170" s="227"/>
      <c r="N170" s="228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394</v>
      </c>
      <c r="AU170" s="20" t="s">
        <v>84</v>
      </c>
    </row>
    <row r="171" s="14" customFormat="1">
      <c r="A171" s="14"/>
      <c r="B171" s="240"/>
      <c r="C171" s="241"/>
      <c r="D171" s="231" t="s">
        <v>397</v>
      </c>
      <c r="E171" s="242" t="s">
        <v>28</v>
      </c>
      <c r="F171" s="243" t="s">
        <v>545</v>
      </c>
      <c r="G171" s="241"/>
      <c r="H171" s="244">
        <v>90.557000000000002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397</v>
      </c>
      <c r="AU171" s="250" t="s">
        <v>84</v>
      </c>
      <c r="AV171" s="14" t="s">
        <v>84</v>
      </c>
      <c r="AW171" s="14" t="s">
        <v>35</v>
      </c>
      <c r="AX171" s="14" t="s">
        <v>74</v>
      </c>
      <c r="AY171" s="250" t="s">
        <v>378</v>
      </c>
    </row>
    <row r="172" s="15" customFormat="1">
      <c r="A172" s="15"/>
      <c r="B172" s="251"/>
      <c r="C172" s="252"/>
      <c r="D172" s="231" t="s">
        <v>397</v>
      </c>
      <c r="E172" s="253" t="s">
        <v>414</v>
      </c>
      <c r="F172" s="254" t="s">
        <v>416</v>
      </c>
      <c r="G172" s="252"/>
      <c r="H172" s="255">
        <v>90.557000000000002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1" t="s">
        <v>397</v>
      </c>
      <c r="AU172" s="261" t="s">
        <v>84</v>
      </c>
      <c r="AV172" s="15" t="s">
        <v>390</v>
      </c>
      <c r="AW172" s="15" t="s">
        <v>35</v>
      </c>
      <c r="AX172" s="15" t="s">
        <v>82</v>
      </c>
      <c r="AY172" s="261" t="s">
        <v>378</v>
      </c>
    </row>
    <row r="173" s="2" customFormat="1" ht="49.05" customHeight="1">
      <c r="A173" s="41"/>
      <c r="B173" s="42"/>
      <c r="C173" s="211" t="s">
        <v>546</v>
      </c>
      <c r="D173" s="211" t="s">
        <v>385</v>
      </c>
      <c r="E173" s="212" t="s">
        <v>547</v>
      </c>
      <c r="F173" s="213" t="s">
        <v>548</v>
      </c>
      <c r="G173" s="214" t="s">
        <v>388</v>
      </c>
      <c r="H173" s="215">
        <v>3.4820000000000002</v>
      </c>
      <c r="I173" s="216"/>
      <c r="J173" s="217">
        <f>ROUND(I173*H173,2)</f>
        <v>0</v>
      </c>
      <c r="K173" s="213" t="s">
        <v>389</v>
      </c>
      <c r="L173" s="47"/>
      <c r="M173" s="218" t="s">
        <v>28</v>
      </c>
      <c r="N173" s="219" t="s">
        <v>45</v>
      </c>
      <c r="O173" s="87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2" t="s">
        <v>390</v>
      </c>
      <c r="AT173" s="222" t="s">
        <v>385</v>
      </c>
      <c r="AU173" s="222" t="s">
        <v>84</v>
      </c>
      <c r="AY173" s="20" t="s">
        <v>378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20" t="s">
        <v>82</v>
      </c>
      <c r="BK173" s="223">
        <f>ROUND(I173*H173,2)</f>
        <v>0</v>
      </c>
      <c r="BL173" s="20" t="s">
        <v>390</v>
      </c>
      <c r="BM173" s="222" t="s">
        <v>549</v>
      </c>
    </row>
    <row r="174" s="2" customFormat="1">
      <c r="A174" s="41"/>
      <c r="B174" s="42"/>
      <c r="C174" s="43"/>
      <c r="D174" s="224" t="s">
        <v>394</v>
      </c>
      <c r="E174" s="43"/>
      <c r="F174" s="225" t="s">
        <v>550</v>
      </c>
      <c r="G174" s="43"/>
      <c r="H174" s="43"/>
      <c r="I174" s="226"/>
      <c r="J174" s="43"/>
      <c r="K174" s="43"/>
      <c r="L174" s="47"/>
      <c r="M174" s="227"/>
      <c r="N174" s="228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394</v>
      </c>
      <c r="AU174" s="20" t="s">
        <v>84</v>
      </c>
    </row>
    <row r="175" s="14" customFormat="1">
      <c r="A175" s="14"/>
      <c r="B175" s="240"/>
      <c r="C175" s="241"/>
      <c r="D175" s="231" t="s">
        <v>397</v>
      </c>
      <c r="E175" s="242" t="s">
        <v>28</v>
      </c>
      <c r="F175" s="243" t="s">
        <v>551</v>
      </c>
      <c r="G175" s="241"/>
      <c r="H175" s="244">
        <v>3.4820000000000002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397</v>
      </c>
      <c r="AU175" s="250" t="s">
        <v>84</v>
      </c>
      <c r="AV175" s="14" t="s">
        <v>84</v>
      </c>
      <c r="AW175" s="14" t="s">
        <v>35</v>
      </c>
      <c r="AX175" s="14" t="s">
        <v>74</v>
      </c>
      <c r="AY175" s="250" t="s">
        <v>378</v>
      </c>
    </row>
    <row r="176" s="15" customFormat="1">
      <c r="A176" s="15"/>
      <c r="B176" s="251"/>
      <c r="C176" s="252"/>
      <c r="D176" s="231" t="s">
        <v>397</v>
      </c>
      <c r="E176" s="253" t="s">
        <v>402</v>
      </c>
      <c r="F176" s="254" t="s">
        <v>416</v>
      </c>
      <c r="G176" s="252"/>
      <c r="H176" s="255">
        <v>3.4820000000000002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1" t="s">
        <v>397</v>
      </c>
      <c r="AU176" s="261" t="s">
        <v>84</v>
      </c>
      <c r="AV176" s="15" t="s">
        <v>390</v>
      </c>
      <c r="AW176" s="15" t="s">
        <v>35</v>
      </c>
      <c r="AX176" s="15" t="s">
        <v>82</v>
      </c>
      <c r="AY176" s="261" t="s">
        <v>378</v>
      </c>
    </row>
    <row r="177" s="2" customFormat="1" ht="55.5" customHeight="1">
      <c r="A177" s="41"/>
      <c r="B177" s="42"/>
      <c r="C177" s="211" t="s">
        <v>552</v>
      </c>
      <c r="D177" s="211" t="s">
        <v>385</v>
      </c>
      <c r="E177" s="212" t="s">
        <v>553</v>
      </c>
      <c r="F177" s="213" t="s">
        <v>554</v>
      </c>
      <c r="G177" s="214" t="s">
        <v>388</v>
      </c>
      <c r="H177" s="215">
        <v>5.4509999999999996</v>
      </c>
      <c r="I177" s="216"/>
      <c r="J177" s="217">
        <f>ROUND(I177*H177,2)</f>
        <v>0</v>
      </c>
      <c r="K177" s="213" t="s">
        <v>389</v>
      </c>
      <c r="L177" s="47"/>
      <c r="M177" s="218" t="s">
        <v>28</v>
      </c>
      <c r="N177" s="219" t="s">
        <v>45</v>
      </c>
      <c r="O177" s="87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2" t="s">
        <v>390</v>
      </c>
      <c r="AT177" s="222" t="s">
        <v>385</v>
      </c>
      <c r="AU177" s="222" t="s">
        <v>84</v>
      </c>
      <c r="AY177" s="20" t="s">
        <v>378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20" t="s">
        <v>82</v>
      </c>
      <c r="BK177" s="223">
        <f>ROUND(I177*H177,2)</f>
        <v>0</v>
      </c>
      <c r="BL177" s="20" t="s">
        <v>390</v>
      </c>
      <c r="BM177" s="222" t="s">
        <v>555</v>
      </c>
    </row>
    <row r="178" s="2" customFormat="1">
      <c r="A178" s="41"/>
      <c r="B178" s="42"/>
      <c r="C178" s="43"/>
      <c r="D178" s="224" t="s">
        <v>394</v>
      </c>
      <c r="E178" s="43"/>
      <c r="F178" s="225" t="s">
        <v>556</v>
      </c>
      <c r="G178" s="43"/>
      <c r="H178" s="43"/>
      <c r="I178" s="226"/>
      <c r="J178" s="43"/>
      <c r="K178" s="43"/>
      <c r="L178" s="47"/>
      <c r="M178" s="227"/>
      <c r="N178" s="228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394</v>
      </c>
      <c r="AU178" s="20" t="s">
        <v>84</v>
      </c>
    </row>
    <row r="179" s="14" customFormat="1">
      <c r="A179" s="14"/>
      <c r="B179" s="240"/>
      <c r="C179" s="241"/>
      <c r="D179" s="231" t="s">
        <v>397</v>
      </c>
      <c r="E179" s="242" t="s">
        <v>28</v>
      </c>
      <c r="F179" s="243" t="s">
        <v>557</v>
      </c>
      <c r="G179" s="241"/>
      <c r="H179" s="244">
        <v>5.4509999999999996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397</v>
      </c>
      <c r="AU179" s="250" t="s">
        <v>84</v>
      </c>
      <c r="AV179" s="14" t="s">
        <v>84</v>
      </c>
      <c r="AW179" s="14" t="s">
        <v>35</v>
      </c>
      <c r="AX179" s="14" t="s">
        <v>74</v>
      </c>
      <c r="AY179" s="250" t="s">
        <v>378</v>
      </c>
    </row>
    <row r="180" s="15" customFormat="1">
      <c r="A180" s="15"/>
      <c r="B180" s="251"/>
      <c r="C180" s="252"/>
      <c r="D180" s="231" t="s">
        <v>397</v>
      </c>
      <c r="E180" s="253" t="s">
        <v>408</v>
      </c>
      <c r="F180" s="254" t="s">
        <v>416</v>
      </c>
      <c r="G180" s="252"/>
      <c r="H180" s="255">
        <v>5.4509999999999996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1" t="s">
        <v>397</v>
      </c>
      <c r="AU180" s="261" t="s">
        <v>84</v>
      </c>
      <c r="AV180" s="15" t="s">
        <v>390</v>
      </c>
      <c r="AW180" s="15" t="s">
        <v>35</v>
      </c>
      <c r="AX180" s="15" t="s">
        <v>82</v>
      </c>
      <c r="AY180" s="261" t="s">
        <v>378</v>
      </c>
    </row>
    <row r="181" s="2" customFormat="1" ht="24.15" customHeight="1">
      <c r="A181" s="41"/>
      <c r="B181" s="42"/>
      <c r="C181" s="211" t="s">
        <v>558</v>
      </c>
      <c r="D181" s="211" t="s">
        <v>385</v>
      </c>
      <c r="E181" s="212" t="s">
        <v>559</v>
      </c>
      <c r="F181" s="213" t="s">
        <v>560</v>
      </c>
      <c r="G181" s="214" t="s">
        <v>388</v>
      </c>
      <c r="H181" s="215">
        <v>141.684</v>
      </c>
      <c r="I181" s="216"/>
      <c r="J181" s="217">
        <f>ROUND(I181*H181,2)</f>
        <v>0</v>
      </c>
      <c r="K181" s="213" t="s">
        <v>389</v>
      </c>
      <c r="L181" s="47"/>
      <c r="M181" s="218" t="s">
        <v>28</v>
      </c>
      <c r="N181" s="219" t="s">
        <v>45</v>
      </c>
      <c r="O181" s="87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2" t="s">
        <v>390</v>
      </c>
      <c r="AT181" s="222" t="s">
        <v>385</v>
      </c>
      <c r="AU181" s="222" t="s">
        <v>84</v>
      </c>
      <c r="AY181" s="20" t="s">
        <v>378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20" t="s">
        <v>82</v>
      </c>
      <c r="BK181" s="223">
        <f>ROUND(I181*H181,2)</f>
        <v>0</v>
      </c>
      <c r="BL181" s="20" t="s">
        <v>390</v>
      </c>
      <c r="BM181" s="222" t="s">
        <v>561</v>
      </c>
    </row>
    <row r="182" s="2" customFormat="1">
      <c r="A182" s="41"/>
      <c r="B182" s="42"/>
      <c r="C182" s="43"/>
      <c r="D182" s="224" t="s">
        <v>394</v>
      </c>
      <c r="E182" s="43"/>
      <c r="F182" s="225" t="s">
        <v>562</v>
      </c>
      <c r="G182" s="43"/>
      <c r="H182" s="43"/>
      <c r="I182" s="226"/>
      <c r="J182" s="43"/>
      <c r="K182" s="43"/>
      <c r="L182" s="47"/>
      <c r="M182" s="227"/>
      <c r="N182" s="228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394</v>
      </c>
      <c r="AU182" s="20" t="s">
        <v>84</v>
      </c>
    </row>
    <row r="183" s="13" customFormat="1">
      <c r="A183" s="13"/>
      <c r="B183" s="229"/>
      <c r="C183" s="230"/>
      <c r="D183" s="231" t="s">
        <v>397</v>
      </c>
      <c r="E183" s="232" t="s">
        <v>28</v>
      </c>
      <c r="F183" s="233" t="s">
        <v>398</v>
      </c>
      <c r="G183" s="230"/>
      <c r="H183" s="232" t="s">
        <v>28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397</v>
      </c>
      <c r="AU183" s="239" t="s">
        <v>84</v>
      </c>
      <c r="AV183" s="13" t="s">
        <v>82</v>
      </c>
      <c r="AW183" s="13" t="s">
        <v>35</v>
      </c>
      <c r="AX183" s="13" t="s">
        <v>74</v>
      </c>
      <c r="AY183" s="239" t="s">
        <v>378</v>
      </c>
    </row>
    <row r="184" s="14" customFormat="1">
      <c r="A184" s="14"/>
      <c r="B184" s="240"/>
      <c r="C184" s="241"/>
      <c r="D184" s="231" t="s">
        <v>397</v>
      </c>
      <c r="E184" s="242" t="s">
        <v>28</v>
      </c>
      <c r="F184" s="243" t="s">
        <v>563</v>
      </c>
      <c r="G184" s="241"/>
      <c r="H184" s="244">
        <v>22.745999999999999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397</v>
      </c>
      <c r="AU184" s="250" t="s">
        <v>84</v>
      </c>
      <c r="AV184" s="14" t="s">
        <v>84</v>
      </c>
      <c r="AW184" s="14" t="s">
        <v>35</v>
      </c>
      <c r="AX184" s="14" t="s">
        <v>74</v>
      </c>
      <c r="AY184" s="250" t="s">
        <v>378</v>
      </c>
    </row>
    <row r="185" s="14" customFormat="1">
      <c r="A185" s="14"/>
      <c r="B185" s="240"/>
      <c r="C185" s="241"/>
      <c r="D185" s="231" t="s">
        <v>397</v>
      </c>
      <c r="E185" s="242" t="s">
        <v>28</v>
      </c>
      <c r="F185" s="243" t="s">
        <v>564</v>
      </c>
      <c r="G185" s="241"/>
      <c r="H185" s="244">
        <v>24.030000000000001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397</v>
      </c>
      <c r="AU185" s="250" t="s">
        <v>84</v>
      </c>
      <c r="AV185" s="14" t="s">
        <v>84</v>
      </c>
      <c r="AW185" s="14" t="s">
        <v>35</v>
      </c>
      <c r="AX185" s="14" t="s">
        <v>74</v>
      </c>
      <c r="AY185" s="250" t="s">
        <v>378</v>
      </c>
    </row>
    <row r="186" s="14" customFormat="1">
      <c r="A186" s="14"/>
      <c r="B186" s="240"/>
      <c r="C186" s="241"/>
      <c r="D186" s="231" t="s">
        <v>397</v>
      </c>
      <c r="E186" s="242" t="s">
        <v>28</v>
      </c>
      <c r="F186" s="243" t="s">
        <v>565</v>
      </c>
      <c r="G186" s="241"/>
      <c r="H186" s="244">
        <v>11.368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397</v>
      </c>
      <c r="AU186" s="250" t="s">
        <v>84</v>
      </c>
      <c r="AV186" s="14" t="s">
        <v>84</v>
      </c>
      <c r="AW186" s="14" t="s">
        <v>35</v>
      </c>
      <c r="AX186" s="14" t="s">
        <v>74</v>
      </c>
      <c r="AY186" s="250" t="s">
        <v>378</v>
      </c>
    </row>
    <row r="187" s="14" customFormat="1">
      <c r="A187" s="14"/>
      <c r="B187" s="240"/>
      <c r="C187" s="241"/>
      <c r="D187" s="231" t="s">
        <v>397</v>
      </c>
      <c r="E187" s="242" t="s">
        <v>28</v>
      </c>
      <c r="F187" s="243" t="s">
        <v>566</v>
      </c>
      <c r="G187" s="241"/>
      <c r="H187" s="244">
        <v>3.2480000000000002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397</v>
      </c>
      <c r="AU187" s="250" t="s">
        <v>84</v>
      </c>
      <c r="AV187" s="14" t="s">
        <v>84</v>
      </c>
      <c r="AW187" s="14" t="s">
        <v>35</v>
      </c>
      <c r="AX187" s="14" t="s">
        <v>74</v>
      </c>
      <c r="AY187" s="250" t="s">
        <v>378</v>
      </c>
    </row>
    <row r="188" s="14" customFormat="1">
      <c r="A188" s="14"/>
      <c r="B188" s="240"/>
      <c r="C188" s="241"/>
      <c r="D188" s="231" t="s">
        <v>397</v>
      </c>
      <c r="E188" s="242" t="s">
        <v>28</v>
      </c>
      <c r="F188" s="243" t="s">
        <v>567</v>
      </c>
      <c r="G188" s="241"/>
      <c r="H188" s="244">
        <v>27.202000000000002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397</v>
      </c>
      <c r="AU188" s="250" t="s">
        <v>84</v>
      </c>
      <c r="AV188" s="14" t="s">
        <v>84</v>
      </c>
      <c r="AW188" s="14" t="s">
        <v>35</v>
      </c>
      <c r="AX188" s="14" t="s">
        <v>74</v>
      </c>
      <c r="AY188" s="250" t="s">
        <v>378</v>
      </c>
    </row>
    <row r="189" s="14" customFormat="1">
      <c r="A189" s="14"/>
      <c r="B189" s="240"/>
      <c r="C189" s="241"/>
      <c r="D189" s="231" t="s">
        <v>397</v>
      </c>
      <c r="E189" s="242" t="s">
        <v>28</v>
      </c>
      <c r="F189" s="243" t="s">
        <v>568</v>
      </c>
      <c r="G189" s="241"/>
      <c r="H189" s="244">
        <v>0.73499999999999999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397</v>
      </c>
      <c r="AU189" s="250" t="s">
        <v>84</v>
      </c>
      <c r="AV189" s="14" t="s">
        <v>84</v>
      </c>
      <c r="AW189" s="14" t="s">
        <v>35</v>
      </c>
      <c r="AX189" s="14" t="s">
        <v>74</v>
      </c>
      <c r="AY189" s="250" t="s">
        <v>378</v>
      </c>
    </row>
    <row r="190" s="14" customFormat="1">
      <c r="A190" s="14"/>
      <c r="B190" s="240"/>
      <c r="C190" s="241"/>
      <c r="D190" s="231" t="s">
        <v>397</v>
      </c>
      <c r="E190" s="242" t="s">
        <v>28</v>
      </c>
      <c r="F190" s="243" t="s">
        <v>569</v>
      </c>
      <c r="G190" s="241"/>
      <c r="H190" s="244">
        <v>52.354999999999997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397</v>
      </c>
      <c r="AU190" s="250" t="s">
        <v>84</v>
      </c>
      <c r="AV190" s="14" t="s">
        <v>84</v>
      </c>
      <c r="AW190" s="14" t="s">
        <v>35</v>
      </c>
      <c r="AX190" s="14" t="s">
        <v>74</v>
      </c>
      <c r="AY190" s="250" t="s">
        <v>378</v>
      </c>
    </row>
    <row r="191" s="15" customFormat="1">
      <c r="A191" s="15"/>
      <c r="B191" s="251"/>
      <c r="C191" s="252"/>
      <c r="D191" s="231" t="s">
        <v>397</v>
      </c>
      <c r="E191" s="253" t="s">
        <v>519</v>
      </c>
      <c r="F191" s="254" t="s">
        <v>416</v>
      </c>
      <c r="G191" s="252"/>
      <c r="H191" s="255">
        <v>141.684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1" t="s">
        <v>397</v>
      </c>
      <c r="AU191" s="261" t="s">
        <v>84</v>
      </c>
      <c r="AV191" s="15" t="s">
        <v>390</v>
      </c>
      <c r="AW191" s="15" t="s">
        <v>35</v>
      </c>
      <c r="AX191" s="15" t="s">
        <v>82</v>
      </c>
      <c r="AY191" s="261" t="s">
        <v>378</v>
      </c>
    </row>
    <row r="192" s="2" customFormat="1" ht="24.15" customHeight="1">
      <c r="A192" s="41"/>
      <c r="B192" s="42"/>
      <c r="C192" s="211" t="s">
        <v>8</v>
      </c>
      <c r="D192" s="211" t="s">
        <v>385</v>
      </c>
      <c r="E192" s="212" t="s">
        <v>570</v>
      </c>
      <c r="F192" s="213" t="s">
        <v>571</v>
      </c>
      <c r="G192" s="214" t="s">
        <v>572</v>
      </c>
      <c r="H192" s="215">
        <v>347.63900000000001</v>
      </c>
      <c r="I192" s="216"/>
      <c r="J192" s="217">
        <f>ROUND(I192*H192,2)</f>
        <v>0</v>
      </c>
      <c r="K192" s="213" t="s">
        <v>389</v>
      </c>
      <c r="L192" s="47"/>
      <c r="M192" s="218" t="s">
        <v>28</v>
      </c>
      <c r="N192" s="219" t="s">
        <v>45</v>
      </c>
      <c r="O192" s="87"/>
      <c r="P192" s="220">
        <f>O192*H192</f>
        <v>0</v>
      </c>
      <c r="Q192" s="220">
        <v>0.00069999999999999999</v>
      </c>
      <c r="R192" s="220">
        <f>Q192*H192</f>
        <v>0.24334730000000002</v>
      </c>
      <c r="S192" s="220">
        <v>0</v>
      </c>
      <c r="T192" s="221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2" t="s">
        <v>390</v>
      </c>
      <c r="AT192" s="222" t="s">
        <v>385</v>
      </c>
      <c r="AU192" s="222" t="s">
        <v>84</v>
      </c>
      <c r="AY192" s="20" t="s">
        <v>378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20" t="s">
        <v>82</v>
      </c>
      <c r="BK192" s="223">
        <f>ROUND(I192*H192,2)</f>
        <v>0</v>
      </c>
      <c r="BL192" s="20" t="s">
        <v>390</v>
      </c>
      <c r="BM192" s="222" t="s">
        <v>573</v>
      </c>
    </row>
    <row r="193" s="2" customFormat="1">
      <c r="A193" s="41"/>
      <c r="B193" s="42"/>
      <c r="C193" s="43"/>
      <c r="D193" s="224" t="s">
        <v>394</v>
      </c>
      <c r="E193" s="43"/>
      <c r="F193" s="225" t="s">
        <v>574</v>
      </c>
      <c r="G193" s="43"/>
      <c r="H193" s="43"/>
      <c r="I193" s="226"/>
      <c r="J193" s="43"/>
      <c r="K193" s="43"/>
      <c r="L193" s="47"/>
      <c r="M193" s="227"/>
      <c r="N193" s="228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394</v>
      </c>
      <c r="AU193" s="20" t="s">
        <v>84</v>
      </c>
    </row>
    <row r="194" s="13" customFormat="1">
      <c r="A194" s="13"/>
      <c r="B194" s="229"/>
      <c r="C194" s="230"/>
      <c r="D194" s="231" t="s">
        <v>397</v>
      </c>
      <c r="E194" s="232" t="s">
        <v>28</v>
      </c>
      <c r="F194" s="233" t="s">
        <v>398</v>
      </c>
      <c r="G194" s="230"/>
      <c r="H194" s="232" t="s">
        <v>28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397</v>
      </c>
      <c r="AU194" s="239" t="s">
        <v>84</v>
      </c>
      <c r="AV194" s="13" t="s">
        <v>82</v>
      </c>
      <c r="AW194" s="13" t="s">
        <v>35</v>
      </c>
      <c r="AX194" s="13" t="s">
        <v>74</v>
      </c>
      <c r="AY194" s="239" t="s">
        <v>378</v>
      </c>
    </row>
    <row r="195" s="14" customFormat="1">
      <c r="A195" s="14"/>
      <c r="B195" s="240"/>
      <c r="C195" s="241"/>
      <c r="D195" s="231" t="s">
        <v>397</v>
      </c>
      <c r="E195" s="242" t="s">
        <v>28</v>
      </c>
      <c r="F195" s="243" t="s">
        <v>575</v>
      </c>
      <c r="G195" s="241"/>
      <c r="H195" s="244">
        <v>20.213000000000001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397</v>
      </c>
      <c r="AU195" s="250" t="s">
        <v>84</v>
      </c>
      <c r="AV195" s="14" t="s">
        <v>84</v>
      </c>
      <c r="AW195" s="14" t="s">
        <v>35</v>
      </c>
      <c r="AX195" s="14" t="s">
        <v>74</v>
      </c>
      <c r="AY195" s="250" t="s">
        <v>378</v>
      </c>
    </row>
    <row r="196" s="14" customFormat="1">
      <c r="A196" s="14"/>
      <c r="B196" s="240"/>
      <c r="C196" s="241"/>
      <c r="D196" s="231" t="s">
        <v>397</v>
      </c>
      <c r="E196" s="242" t="s">
        <v>28</v>
      </c>
      <c r="F196" s="243" t="s">
        <v>576</v>
      </c>
      <c r="G196" s="241"/>
      <c r="H196" s="244">
        <v>53.386000000000003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397</v>
      </c>
      <c r="AU196" s="250" t="s">
        <v>84</v>
      </c>
      <c r="AV196" s="14" t="s">
        <v>84</v>
      </c>
      <c r="AW196" s="14" t="s">
        <v>35</v>
      </c>
      <c r="AX196" s="14" t="s">
        <v>74</v>
      </c>
      <c r="AY196" s="250" t="s">
        <v>378</v>
      </c>
    </row>
    <row r="197" s="14" customFormat="1">
      <c r="A197" s="14"/>
      <c r="B197" s="240"/>
      <c r="C197" s="241"/>
      <c r="D197" s="231" t="s">
        <v>397</v>
      </c>
      <c r="E197" s="242" t="s">
        <v>28</v>
      </c>
      <c r="F197" s="243" t="s">
        <v>577</v>
      </c>
      <c r="G197" s="241"/>
      <c r="H197" s="244">
        <v>68.793999999999997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397</v>
      </c>
      <c r="AU197" s="250" t="s">
        <v>84</v>
      </c>
      <c r="AV197" s="14" t="s">
        <v>84</v>
      </c>
      <c r="AW197" s="14" t="s">
        <v>35</v>
      </c>
      <c r="AX197" s="14" t="s">
        <v>74</v>
      </c>
      <c r="AY197" s="250" t="s">
        <v>378</v>
      </c>
    </row>
    <row r="198" s="14" customFormat="1">
      <c r="A198" s="14"/>
      <c r="B198" s="240"/>
      <c r="C198" s="241"/>
      <c r="D198" s="231" t="s">
        <v>397</v>
      </c>
      <c r="E198" s="242" t="s">
        <v>28</v>
      </c>
      <c r="F198" s="243" t="s">
        <v>578</v>
      </c>
      <c r="G198" s="241"/>
      <c r="H198" s="244">
        <v>1.175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397</v>
      </c>
      <c r="AU198" s="250" t="s">
        <v>84</v>
      </c>
      <c r="AV198" s="14" t="s">
        <v>84</v>
      </c>
      <c r="AW198" s="14" t="s">
        <v>35</v>
      </c>
      <c r="AX198" s="14" t="s">
        <v>74</v>
      </c>
      <c r="AY198" s="250" t="s">
        <v>378</v>
      </c>
    </row>
    <row r="199" s="14" customFormat="1">
      <c r="A199" s="14"/>
      <c r="B199" s="240"/>
      <c r="C199" s="241"/>
      <c r="D199" s="231" t="s">
        <v>397</v>
      </c>
      <c r="E199" s="242" t="s">
        <v>28</v>
      </c>
      <c r="F199" s="243" t="s">
        <v>579</v>
      </c>
      <c r="G199" s="241"/>
      <c r="H199" s="244">
        <v>50.887999999999998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397</v>
      </c>
      <c r="AU199" s="250" t="s">
        <v>84</v>
      </c>
      <c r="AV199" s="14" t="s">
        <v>84</v>
      </c>
      <c r="AW199" s="14" t="s">
        <v>35</v>
      </c>
      <c r="AX199" s="14" t="s">
        <v>74</v>
      </c>
      <c r="AY199" s="250" t="s">
        <v>378</v>
      </c>
    </row>
    <row r="200" s="14" customFormat="1">
      <c r="A200" s="14"/>
      <c r="B200" s="240"/>
      <c r="C200" s="241"/>
      <c r="D200" s="231" t="s">
        <v>397</v>
      </c>
      <c r="E200" s="242" t="s">
        <v>28</v>
      </c>
      <c r="F200" s="243" t="s">
        <v>580</v>
      </c>
      <c r="G200" s="241"/>
      <c r="H200" s="244">
        <v>8.2870000000000008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397</v>
      </c>
      <c r="AU200" s="250" t="s">
        <v>84</v>
      </c>
      <c r="AV200" s="14" t="s">
        <v>84</v>
      </c>
      <c r="AW200" s="14" t="s">
        <v>35</v>
      </c>
      <c r="AX200" s="14" t="s">
        <v>74</v>
      </c>
      <c r="AY200" s="250" t="s">
        <v>378</v>
      </c>
    </row>
    <row r="201" s="14" customFormat="1">
      <c r="A201" s="14"/>
      <c r="B201" s="240"/>
      <c r="C201" s="241"/>
      <c r="D201" s="231" t="s">
        <v>397</v>
      </c>
      <c r="E201" s="242" t="s">
        <v>28</v>
      </c>
      <c r="F201" s="243" t="s">
        <v>581</v>
      </c>
      <c r="G201" s="241"/>
      <c r="H201" s="244">
        <v>30.425999999999998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397</v>
      </c>
      <c r="AU201" s="250" t="s">
        <v>84</v>
      </c>
      <c r="AV201" s="14" t="s">
        <v>84</v>
      </c>
      <c r="AW201" s="14" t="s">
        <v>35</v>
      </c>
      <c r="AX201" s="14" t="s">
        <v>74</v>
      </c>
      <c r="AY201" s="250" t="s">
        <v>378</v>
      </c>
    </row>
    <row r="202" s="14" customFormat="1">
      <c r="A202" s="14"/>
      <c r="B202" s="240"/>
      <c r="C202" s="241"/>
      <c r="D202" s="231" t="s">
        <v>397</v>
      </c>
      <c r="E202" s="242" t="s">
        <v>28</v>
      </c>
      <c r="F202" s="243" t="s">
        <v>582</v>
      </c>
      <c r="G202" s="241"/>
      <c r="H202" s="244">
        <v>16.66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397</v>
      </c>
      <c r="AU202" s="250" t="s">
        <v>84</v>
      </c>
      <c r="AV202" s="14" t="s">
        <v>84</v>
      </c>
      <c r="AW202" s="14" t="s">
        <v>35</v>
      </c>
      <c r="AX202" s="14" t="s">
        <v>74</v>
      </c>
      <c r="AY202" s="250" t="s">
        <v>378</v>
      </c>
    </row>
    <row r="203" s="13" customFormat="1">
      <c r="A203" s="13"/>
      <c r="B203" s="229"/>
      <c r="C203" s="230"/>
      <c r="D203" s="231" t="s">
        <v>397</v>
      </c>
      <c r="E203" s="232" t="s">
        <v>28</v>
      </c>
      <c r="F203" s="233" t="s">
        <v>410</v>
      </c>
      <c r="G203" s="230"/>
      <c r="H203" s="232" t="s">
        <v>28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397</v>
      </c>
      <c r="AU203" s="239" t="s">
        <v>84</v>
      </c>
      <c r="AV203" s="13" t="s">
        <v>82</v>
      </c>
      <c r="AW203" s="13" t="s">
        <v>35</v>
      </c>
      <c r="AX203" s="13" t="s">
        <v>74</v>
      </c>
      <c r="AY203" s="239" t="s">
        <v>378</v>
      </c>
    </row>
    <row r="204" s="14" customFormat="1">
      <c r="A204" s="14"/>
      <c r="B204" s="240"/>
      <c r="C204" s="241"/>
      <c r="D204" s="231" t="s">
        <v>397</v>
      </c>
      <c r="E204" s="242" t="s">
        <v>28</v>
      </c>
      <c r="F204" s="243" t="s">
        <v>583</v>
      </c>
      <c r="G204" s="241"/>
      <c r="H204" s="244">
        <v>97.810000000000002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397</v>
      </c>
      <c r="AU204" s="250" t="s">
        <v>84</v>
      </c>
      <c r="AV204" s="14" t="s">
        <v>84</v>
      </c>
      <c r="AW204" s="14" t="s">
        <v>35</v>
      </c>
      <c r="AX204" s="14" t="s">
        <v>74</v>
      </c>
      <c r="AY204" s="250" t="s">
        <v>378</v>
      </c>
    </row>
    <row r="205" s="15" customFormat="1">
      <c r="A205" s="15"/>
      <c r="B205" s="251"/>
      <c r="C205" s="252"/>
      <c r="D205" s="231" t="s">
        <v>397</v>
      </c>
      <c r="E205" s="253" t="s">
        <v>323</v>
      </c>
      <c r="F205" s="254" t="s">
        <v>416</v>
      </c>
      <c r="G205" s="252"/>
      <c r="H205" s="255">
        <v>347.63900000000001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1" t="s">
        <v>397</v>
      </c>
      <c r="AU205" s="261" t="s">
        <v>84</v>
      </c>
      <c r="AV205" s="15" t="s">
        <v>390</v>
      </c>
      <c r="AW205" s="15" t="s">
        <v>35</v>
      </c>
      <c r="AX205" s="15" t="s">
        <v>82</v>
      </c>
      <c r="AY205" s="261" t="s">
        <v>378</v>
      </c>
    </row>
    <row r="206" s="2" customFormat="1" ht="44.25" customHeight="1">
      <c r="A206" s="41"/>
      <c r="B206" s="42"/>
      <c r="C206" s="211" t="s">
        <v>381</v>
      </c>
      <c r="D206" s="211" t="s">
        <v>385</v>
      </c>
      <c r="E206" s="212" t="s">
        <v>584</v>
      </c>
      <c r="F206" s="213" t="s">
        <v>585</v>
      </c>
      <c r="G206" s="214" t="s">
        <v>572</v>
      </c>
      <c r="H206" s="215">
        <v>347.63900000000001</v>
      </c>
      <c r="I206" s="216"/>
      <c r="J206" s="217">
        <f>ROUND(I206*H206,2)</f>
        <v>0</v>
      </c>
      <c r="K206" s="213" t="s">
        <v>389</v>
      </c>
      <c r="L206" s="47"/>
      <c r="M206" s="218" t="s">
        <v>28</v>
      </c>
      <c r="N206" s="219" t="s">
        <v>45</v>
      </c>
      <c r="O206" s="87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2" t="s">
        <v>390</v>
      </c>
      <c r="AT206" s="222" t="s">
        <v>385</v>
      </c>
      <c r="AU206" s="222" t="s">
        <v>84</v>
      </c>
      <c r="AY206" s="20" t="s">
        <v>378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20" t="s">
        <v>82</v>
      </c>
      <c r="BK206" s="223">
        <f>ROUND(I206*H206,2)</f>
        <v>0</v>
      </c>
      <c r="BL206" s="20" t="s">
        <v>390</v>
      </c>
      <c r="BM206" s="222" t="s">
        <v>586</v>
      </c>
    </row>
    <row r="207" s="2" customFormat="1">
      <c r="A207" s="41"/>
      <c r="B207" s="42"/>
      <c r="C207" s="43"/>
      <c r="D207" s="224" t="s">
        <v>394</v>
      </c>
      <c r="E207" s="43"/>
      <c r="F207" s="225" t="s">
        <v>587</v>
      </c>
      <c r="G207" s="43"/>
      <c r="H207" s="43"/>
      <c r="I207" s="226"/>
      <c r="J207" s="43"/>
      <c r="K207" s="43"/>
      <c r="L207" s="47"/>
      <c r="M207" s="227"/>
      <c r="N207" s="228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394</v>
      </c>
      <c r="AU207" s="20" t="s">
        <v>84</v>
      </c>
    </row>
    <row r="208" s="14" customFormat="1">
      <c r="A208" s="14"/>
      <c r="B208" s="240"/>
      <c r="C208" s="241"/>
      <c r="D208" s="231" t="s">
        <v>397</v>
      </c>
      <c r="E208" s="242" t="s">
        <v>28</v>
      </c>
      <c r="F208" s="243" t="s">
        <v>323</v>
      </c>
      <c r="G208" s="241"/>
      <c r="H208" s="244">
        <v>347.63900000000001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397</v>
      </c>
      <c r="AU208" s="250" t="s">
        <v>84</v>
      </c>
      <c r="AV208" s="14" t="s">
        <v>84</v>
      </c>
      <c r="AW208" s="14" t="s">
        <v>35</v>
      </c>
      <c r="AX208" s="14" t="s">
        <v>82</v>
      </c>
      <c r="AY208" s="250" t="s">
        <v>378</v>
      </c>
    </row>
    <row r="209" s="2" customFormat="1" ht="33" customHeight="1">
      <c r="A209" s="41"/>
      <c r="B209" s="42"/>
      <c r="C209" s="211" t="s">
        <v>588</v>
      </c>
      <c r="D209" s="211" t="s">
        <v>385</v>
      </c>
      <c r="E209" s="212" t="s">
        <v>589</v>
      </c>
      <c r="F209" s="213" t="s">
        <v>590</v>
      </c>
      <c r="G209" s="214" t="s">
        <v>572</v>
      </c>
      <c r="H209" s="215">
        <v>347.63900000000001</v>
      </c>
      <c r="I209" s="216"/>
      <c r="J209" s="217">
        <f>ROUND(I209*H209,2)</f>
        <v>0</v>
      </c>
      <c r="K209" s="213" t="s">
        <v>389</v>
      </c>
      <c r="L209" s="47"/>
      <c r="M209" s="218" t="s">
        <v>28</v>
      </c>
      <c r="N209" s="219" t="s">
        <v>45</v>
      </c>
      <c r="O209" s="87"/>
      <c r="P209" s="220">
        <f>O209*H209</f>
        <v>0</v>
      </c>
      <c r="Q209" s="220">
        <v>0.00079000000000000001</v>
      </c>
      <c r="R209" s="220">
        <f>Q209*H209</f>
        <v>0.27463481000000001</v>
      </c>
      <c r="S209" s="220">
        <v>0</v>
      </c>
      <c r="T209" s="221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2" t="s">
        <v>390</v>
      </c>
      <c r="AT209" s="222" t="s">
        <v>385</v>
      </c>
      <c r="AU209" s="222" t="s">
        <v>84</v>
      </c>
      <c r="AY209" s="20" t="s">
        <v>378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20" t="s">
        <v>82</v>
      </c>
      <c r="BK209" s="223">
        <f>ROUND(I209*H209,2)</f>
        <v>0</v>
      </c>
      <c r="BL209" s="20" t="s">
        <v>390</v>
      </c>
      <c r="BM209" s="222" t="s">
        <v>591</v>
      </c>
    </row>
    <row r="210" s="2" customFormat="1">
      <c r="A210" s="41"/>
      <c r="B210" s="42"/>
      <c r="C210" s="43"/>
      <c r="D210" s="224" t="s">
        <v>394</v>
      </c>
      <c r="E210" s="43"/>
      <c r="F210" s="225" t="s">
        <v>592</v>
      </c>
      <c r="G210" s="43"/>
      <c r="H210" s="43"/>
      <c r="I210" s="226"/>
      <c r="J210" s="43"/>
      <c r="K210" s="43"/>
      <c r="L210" s="47"/>
      <c r="M210" s="227"/>
      <c r="N210" s="228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394</v>
      </c>
      <c r="AU210" s="20" t="s">
        <v>84</v>
      </c>
    </row>
    <row r="211" s="14" customFormat="1">
      <c r="A211" s="14"/>
      <c r="B211" s="240"/>
      <c r="C211" s="241"/>
      <c r="D211" s="231" t="s">
        <v>397</v>
      </c>
      <c r="E211" s="242" t="s">
        <v>28</v>
      </c>
      <c r="F211" s="243" t="s">
        <v>323</v>
      </c>
      <c r="G211" s="241"/>
      <c r="H211" s="244">
        <v>347.63900000000001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397</v>
      </c>
      <c r="AU211" s="250" t="s">
        <v>84</v>
      </c>
      <c r="AV211" s="14" t="s">
        <v>84</v>
      </c>
      <c r="AW211" s="14" t="s">
        <v>35</v>
      </c>
      <c r="AX211" s="14" t="s">
        <v>82</v>
      </c>
      <c r="AY211" s="250" t="s">
        <v>378</v>
      </c>
    </row>
    <row r="212" s="2" customFormat="1" ht="37.8" customHeight="1">
      <c r="A212" s="41"/>
      <c r="B212" s="42"/>
      <c r="C212" s="211" t="s">
        <v>593</v>
      </c>
      <c r="D212" s="211" t="s">
        <v>385</v>
      </c>
      <c r="E212" s="212" t="s">
        <v>594</v>
      </c>
      <c r="F212" s="213" t="s">
        <v>595</v>
      </c>
      <c r="G212" s="214" t="s">
        <v>572</v>
      </c>
      <c r="H212" s="215">
        <v>347.63900000000001</v>
      </c>
      <c r="I212" s="216"/>
      <c r="J212" s="217">
        <f>ROUND(I212*H212,2)</f>
        <v>0</v>
      </c>
      <c r="K212" s="213" t="s">
        <v>389</v>
      </c>
      <c r="L212" s="47"/>
      <c r="M212" s="218" t="s">
        <v>28</v>
      </c>
      <c r="N212" s="219" t="s">
        <v>45</v>
      </c>
      <c r="O212" s="87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2" t="s">
        <v>390</v>
      </c>
      <c r="AT212" s="222" t="s">
        <v>385</v>
      </c>
      <c r="AU212" s="222" t="s">
        <v>84</v>
      </c>
      <c r="AY212" s="20" t="s">
        <v>378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20" t="s">
        <v>82</v>
      </c>
      <c r="BK212" s="223">
        <f>ROUND(I212*H212,2)</f>
        <v>0</v>
      </c>
      <c r="BL212" s="20" t="s">
        <v>390</v>
      </c>
      <c r="BM212" s="222" t="s">
        <v>596</v>
      </c>
    </row>
    <row r="213" s="2" customFormat="1">
      <c r="A213" s="41"/>
      <c r="B213" s="42"/>
      <c r="C213" s="43"/>
      <c r="D213" s="224" t="s">
        <v>394</v>
      </c>
      <c r="E213" s="43"/>
      <c r="F213" s="225" t="s">
        <v>597</v>
      </c>
      <c r="G213" s="43"/>
      <c r="H213" s="43"/>
      <c r="I213" s="226"/>
      <c r="J213" s="43"/>
      <c r="K213" s="43"/>
      <c r="L213" s="47"/>
      <c r="M213" s="227"/>
      <c r="N213" s="228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394</v>
      </c>
      <c r="AU213" s="20" t="s">
        <v>84</v>
      </c>
    </row>
    <row r="214" s="14" customFormat="1">
      <c r="A214" s="14"/>
      <c r="B214" s="240"/>
      <c r="C214" s="241"/>
      <c r="D214" s="231" t="s">
        <v>397</v>
      </c>
      <c r="E214" s="242" t="s">
        <v>28</v>
      </c>
      <c r="F214" s="243" t="s">
        <v>323</v>
      </c>
      <c r="G214" s="241"/>
      <c r="H214" s="244">
        <v>347.63900000000001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397</v>
      </c>
      <c r="AU214" s="250" t="s">
        <v>84</v>
      </c>
      <c r="AV214" s="14" t="s">
        <v>84</v>
      </c>
      <c r="AW214" s="14" t="s">
        <v>35</v>
      </c>
      <c r="AX214" s="14" t="s">
        <v>82</v>
      </c>
      <c r="AY214" s="250" t="s">
        <v>378</v>
      </c>
    </row>
    <row r="215" s="2" customFormat="1" ht="24.15" customHeight="1">
      <c r="A215" s="41"/>
      <c r="B215" s="42"/>
      <c r="C215" s="211" t="s">
        <v>598</v>
      </c>
      <c r="D215" s="211" t="s">
        <v>385</v>
      </c>
      <c r="E215" s="212" t="s">
        <v>599</v>
      </c>
      <c r="F215" s="213" t="s">
        <v>600</v>
      </c>
      <c r="G215" s="214" t="s">
        <v>572</v>
      </c>
      <c r="H215" s="215">
        <v>347.63900000000001</v>
      </c>
      <c r="I215" s="216"/>
      <c r="J215" s="217">
        <f>ROUND(I215*H215,2)</f>
        <v>0</v>
      </c>
      <c r="K215" s="213" t="s">
        <v>389</v>
      </c>
      <c r="L215" s="47"/>
      <c r="M215" s="218" t="s">
        <v>28</v>
      </c>
      <c r="N215" s="219" t="s">
        <v>45</v>
      </c>
      <c r="O215" s="87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2" t="s">
        <v>390</v>
      </c>
      <c r="AT215" s="222" t="s">
        <v>385</v>
      </c>
      <c r="AU215" s="222" t="s">
        <v>84</v>
      </c>
      <c r="AY215" s="20" t="s">
        <v>378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20" t="s">
        <v>82</v>
      </c>
      <c r="BK215" s="223">
        <f>ROUND(I215*H215,2)</f>
        <v>0</v>
      </c>
      <c r="BL215" s="20" t="s">
        <v>390</v>
      </c>
      <c r="BM215" s="222" t="s">
        <v>601</v>
      </c>
    </row>
    <row r="216" s="2" customFormat="1">
      <c r="A216" s="41"/>
      <c r="B216" s="42"/>
      <c r="C216" s="43"/>
      <c r="D216" s="224" t="s">
        <v>394</v>
      </c>
      <c r="E216" s="43"/>
      <c r="F216" s="225" t="s">
        <v>602</v>
      </c>
      <c r="G216" s="43"/>
      <c r="H216" s="43"/>
      <c r="I216" s="226"/>
      <c r="J216" s="43"/>
      <c r="K216" s="43"/>
      <c r="L216" s="47"/>
      <c r="M216" s="227"/>
      <c r="N216" s="228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394</v>
      </c>
      <c r="AU216" s="20" t="s">
        <v>84</v>
      </c>
    </row>
    <row r="217" s="14" customFormat="1">
      <c r="A217" s="14"/>
      <c r="B217" s="240"/>
      <c r="C217" s="241"/>
      <c r="D217" s="231" t="s">
        <v>397</v>
      </c>
      <c r="E217" s="242" t="s">
        <v>28</v>
      </c>
      <c r="F217" s="243" t="s">
        <v>323</v>
      </c>
      <c r="G217" s="241"/>
      <c r="H217" s="244">
        <v>347.63900000000001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397</v>
      </c>
      <c r="AU217" s="250" t="s">
        <v>84</v>
      </c>
      <c r="AV217" s="14" t="s">
        <v>84</v>
      </c>
      <c r="AW217" s="14" t="s">
        <v>35</v>
      </c>
      <c r="AX217" s="14" t="s">
        <v>82</v>
      </c>
      <c r="AY217" s="250" t="s">
        <v>378</v>
      </c>
    </row>
    <row r="218" s="2" customFormat="1" ht="55.5" customHeight="1">
      <c r="A218" s="41"/>
      <c r="B218" s="42"/>
      <c r="C218" s="211" t="s">
        <v>603</v>
      </c>
      <c r="D218" s="211" t="s">
        <v>385</v>
      </c>
      <c r="E218" s="212" t="s">
        <v>604</v>
      </c>
      <c r="F218" s="213" t="s">
        <v>605</v>
      </c>
      <c r="G218" s="214" t="s">
        <v>388</v>
      </c>
      <c r="H218" s="215">
        <v>217.30699999999999</v>
      </c>
      <c r="I218" s="216"/>
      <c r="J218" s="217">
        <f>ROUND(I218*H218,2)</f>
        <v>0</v>
      </c>
      <c r="K218" s="213" t="s">
        <v>389</v>
      </c>
      <c r="L218" s="47"/>
      <c r="M218" s="218" t="s">
        <v>28</v>
      </c>
      <c r="N218" s="219" t="s">
        <v>45</v>
      </c>
      <c r="O218" s="87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2" t="s">
        <v>390</v>
      </c>
      <c r="AT218" s="222" t="s">
        <v>385</v>
      </c>
      <c r="AU218" s="222" t="s">
        <v>84</v>
      </c>
      <c r="AY218" s="20" t="s">
        <v>378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20" t="s">
        <v>82</v>
      </c>
      <c r="BK218" s="223">
        <f>ROUND(I218*H218,2)</f>
        <v>0</v>
      </c>
      <c r="BL218" s="20" t="s">
        <v>390</v>
      </c>
      <c r="BM218" s="222" t="s">
        <v>606</v>
      </c>
    </row>
    <row r="219" s="2" customFormat="1">
      <c r="A219" s="41"/>
      <c r="B219" s="42"/>
      <c r="C219" s="43"/>
      <c r="D219" s="224" t="s">
        <v>394</v>
      </c>
      <c r="E219" s="43"/>
      <c r="F219" s="225" t="s">
        <v>607</v>
      </c>
      <c r="G219" s="43"/>
      <c r="H219" s="43"/>
      <c r="I219" s="226"/>
      <c r="J219" s="43"/>
      <c r="K219" s="43"/>
      <c r="L219" s="47"/>
      <c r="M219" s="227"/>
      <c r="N219" s="228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394</v>
      </c>
      <c r="AU219" s="20" t="s">
        <v>84</v>
      </c>
    </row>
    <row r="220" s="14" customFormat="1">
      <c r="A220" s="14"/>
      <c r="B220" s="240"/>
      <c r="C220" s="241"/>
      <c r="D220" s="231" t="s">
        <v>397</v>
      </c>
      <c r="E220" s="242" t="s">
        <v>28</v>
      </c>
      <c r="F220" s="243" t="s">
        <v>519</v>
      </c>
      <c r="G220" s="241"/>
      <c r="H220" s="244">
        <v>141.684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397</v>
      </c>
      <c r="AU220" s="250" t="s">
        <v>84</v>
      </c>
      <c r="AV220" s="14" t="s">
        <v>84</v>
      </c>
      <c r="AW220" s="14" t="s">
        <v>35</v>
      </c>
      <c r="AX220" s="14" t="s">
        <v>74</v>
      </c>
      <c r="AY220" s="250" t="s">
        <v>378</v>
      </c>
    </row>
    <row r="221" s="14" customFormat="1">
      <c r="A221" s="14"/>
      <c r="B221" s="240"/>
      <c r="C221" s="241"/>
      <c r="D221" s="231" t="s">
        <v>397</v>
      </c>
      <c r="E221" s="242" t="s">
        <v>28</v>
      </c>
      <c r="F221" s="243" t="s">
        <v>473</v>
      </c>
      <c r="G221" s="241"/>
      <c r="H221" s="244">
        <v>5.8090000000000002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397</v>
      </c>
      <c r="AU221" s="250" t="s">
        <v>84</v>
      </c>
      <c r="AV221" s="14" t="s">
        <v>84</v>
      </c>
      <c r="AW221" s="14" t="s">
        <v>35</v>
      </c>
      <c r="AX221" s="14" t="s">
        <v>74</v>
      </c>
      <c r="AY221" s="250" t="s">
        <v>378</v>
      </c>
    </row>
    <row r="222" s="14" customFormat="1">
      <c r="A222" s="14"/>
      <c r="B222" s="240"/>
      <c r="C222" s="241"/>
      <c r="D222" s="231" t="s">
        <v>397</v>
      </c>
      <c r="E222" s="242" t="s">
        <v>28</v>
      </c>
      <c r="F222" s="243" t="s">
        <v>527</v>
      </c>
      <c r="G222" s="241"/>
      <c r="H222" s="244">
        <v>8.7140000000000004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397</v>
      </c>
      <c r="AU222" s="250" t="s">
        <v>84</v>
      </c>
      <c r="AV222" s="14" t="s">
        <v>84</v>
      </c>
      <c r="AW222" s="14" t="s">
        <v>35</v>
      </c>
      <c r="AX222" s="14" t="s">
        <v>74</v>
      </c>
      <c r="AY222" s="250" t="s">
        <v>378</v>
      </c>
    </row>
    <row r="223" s="14" customFormat="1">
      <c r="A223" s="14"/>
      <c r="B223" s="240"/>
      <c r="C223" s="241"/>
      <c r="D223" s="231" t="s">
        <v>397</v>
      </c>
      <c r="E223" s="242" t="s">
        <v>28</v>
      </c>
      <c r="F223" s="243" t="s">
        <v>531</v>
      </c>
      <c r="G223" s="241"/>
      <c r="H223" s="244">
        <v>61.100000000000001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397</v>
      </c>
      <c r="AU223" s="250" t="s">
        <v>84</v>
      </c>
      <c r="AV223" s="14" t="s">
        <v>84</v>
      </c>
      <c r="AW223" s="14" t="s">
        <v>35</v>
      </c>
      <c r="AX223" s="14" t="s">
        <v>74</v>
      </c>
      <c r="AY223" s="250" t="s">
        <v>378</v>
      </c>
    </row>
    <row r="224" s="15" customFormat="1">
      <c r="A224" s="15"/>
      <c r="B224" s="251"/>
      <c r="C224" s="252"/>
      <c r="D224" s="231" t="s">
        <v>397</v>
      </c>
      <c r="E224" s="253" t="s">
        <v>511</v>
      </c>
      <c r="F224" s="254" t="s">
        <v>416</v>
      </c>
      <c r="G224" s="252"/>
      <c r="H224" s="255">
        <v>217.30699999999999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1" t="s">
        <v>397</v>
      </c>
      <c r="AU224" s="261" t="s">
        <v>84</v>
      </c>
      <c r="AV224" s="15" t="s">
        <v>390</v>
      </c>
      <c r="AW224" s="15" t="s">
        <v>35</v>
      </c>
      <c r="AX224" s="15" t="s">
        <v>82</v>
      </c>
      <c r="AY224" s="261" t="s">
        <v>378</v>
      </c>
    </row>
    <row r="225" s="2" customFormat="1" ht="62.7" customHeight="1">
      <c r="A225" s="41"/>
      <c r="B225" s="42"/>
      <c r="C225" s="211" t="s">
        <v>608</v>
      </c>
      <c r="D225" s="211" t="s">
        <v>385</v>
      </c>
      <c r="E225" s="212" t="s">
        <v>609</v>
      </c>
      <c r="F225" s="213" t="s">
        <v>610</v>
      </c>
      <c r="G225" s="214" t="s">
        <v>388</v>
      </c>
      <c r="H225" s="215">
        <v>217.30699999999999</v>
      </c>
      <c r="I225" s="216"/>
      <c r="J225" s="217">
        <f>ROUND(I225*H225,2)</f>
        <v>0</v>
      </c>
      <c r="K225" s="213" t="s">
        <v>389</v>
      </c>
      <c r="L225" s="47"/>
      <c r="M225" s="218" t="s">
        <v>28</v>
      </c>
      <c r="N225" s="219" t="s">
        <v>45</v>
      </c>
      <c r="O225" s="87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2" t="s">
        <v>390</v>
      </c>
      <c r="AT225" s="222" t="s">
        <v>385</v>
      </c>
      <c r="AU225" s="222" t="s">
        <v>84</v>
      </c>
      <c r="AY225" s="20" t="s">
        <v>378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20" t="s">
        <v>82</v>
      </c>
      <c r="BK225" s="223">
        <f>ROUND(I225*H225,2)</f>
        <v>0</v>
      </c>
      <c r="BL225" s="20" t="s">
        <v>390</v>
      </c>
      <c r="BM225" s="222" t="s">
        <v>611</v>
      </c>
    </row>
    <row r="226" s="2" customFormat="1">
      <c r="A226" s="41"/>
      <c r="B226" s="42"/>
      <c r="C226" s="43"/>
      <c r="D226" s="224" t="s">
        <v>394</v>
      </c>
      <c r="E226" s="43"/>
      <c r="F226" s="225" t="s">
        <v>612</v>
      </c>
      <c r="G226" s="43"/>
      <c r="H226" s="43"/>
      <c r="I226" s="226"/>
      <c r="J226" s="43"/>
      <c r="K226" s="43"/>
      <c r="L226" s="47"/>
      <c r="M226" s="227"/>
      <c r="N226" s="228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394</v>
      </c>
      <c r="AU226" s="20" t="s">
        <v>84</v>
      </c>
    </row>
    <row r="227" s="14" customFormat="1">
      <c r="A227" s="14"/>
      <c r="B227" s="240"/>
      <c r="C227" s="241"/>
      <c r="D227" s="231" t="s">
        <v>397</v>
      </c>
      <c r="E227" s="242" t="s">
        <v>28</v>
      </c>
      <c r="F227" s="243" t="s">
        <v>511</v>
      </c>
      <c r="G227" s="241"/>
      <c r="H227" s="244">
        <v>217.30699999999999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397</v>
      </c>
      <c r="AU227" s="250" t="s">
        <v>84</v>
      </c>
      <c r="AV227" s="14" t="s">
        <v>84</v>
      </c>
      <c r="AW227" s="14" t="s">
        <v>35</v>
      </c>
      <c r="AX227" s="14" t="s">
        <v>82</v>
      </c>
      <c r="AY227" s="250" t="s">
        <v>378</v>
      </c>
    </row>
    <row r="228" s="2" customFormat="1" ht="62.7" customHeight="1">
      <c r="A228" s="41"/>
      <c r="B228" s="42"/>
      <c r="C228" s="211" t="s">
        <v>150</v>
      </c>
      <c r="D228" s="211" t="s">
        <v>385</v>
      </c>
      <c r="E228" s="212" t="s">
        <v>613</v>
      </c>
      <c r="F228" s="213" t="s">
        <v>614</v>
      </c>
      <c r="G228" s="214" t="s">
        <v>388</v>
      </c>
      <c r="H228" s="215">
        <v>817.47799999999995</v>
      </c>
      <c r="I228" s="216"/>
      <c r="J228" s="217">
        <f>ROUND(I228*H228,2)</f>
        <v>0</v>
      </c>
      <c r="K228" s="213" t="s">
        <v>389</v>
      </c>
      <c r="L228" s="47"/>
      <c r="M228" s="218" t="s">
        <v>28</v>
      </c>
      <c r="N228" s="219" t="s">
        <v>45</v>
      </c>
      <c r="O228" s="87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2" t="s">
        <v>390</v>
      </c>
      <c r="AT228" s="222" t="s">
        <v>385</v>
      </c>
      <c r="AU228" s="222" t="s">
        <v>84</v>
      </c>
      <c r="AY228" s="20" t="s">
        <v>378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20" t="s">
        <v>82</v>
      </c>
      <c r="BK228" s="223">
        <f>ROUND(I228*H228,2)</f>
        <v>0</v>
      </c>
      <c r="BL228" s="20" t="s">
        <v>390</v>
      </c>
      <c r="BM228" s="222" t="s">
        <v>615</v>
      </c>
    </row>
    <row r="229" s="2" customFormat="1">
      <c r="A229" s="41"/>
      <c r="B229" s="42"/>
      <c r="C229" s="43"/>
      <c r="D229" s="224" t="s">
        <v>394</v>
      </c>
      <c r="E229" s="43"/>
      <c r="F229" s="225" t="s">
        <v>616</v>
      </c>
      <c r="G229" s="43"/>
      <c r="H229" s="43"/>
      <c r="I229" s="226"/>
      <c r="J229" s="43"/>
      <c r="K229" s="43"/>
      <c r="L229" s="47"/>
      <c r="M229" s="227"/>
      <c r="N229" s="228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394</v>
      </c>
      <c r="AU229" s="20" t="s">
        <v>84</v>
      </c>
    </row>
    <row r="230" s="13" customFormat="1">
      <c r="A230" s="13"/>
      <c r="B230" s="229"/>
      <c r="C230" s="230"/>
      <c r="D230" s="231" t="s">
        <v>397</v>
      </c>
      <c r="E230" s="232" t="s">
        <v>28</v>
      </c>
      <c r="F230" s="233" t="s">
        <v>617</v>
      </c>
      <c r="G230" s="230"/>
      <c r="H230" s="232" t="s">
        <v>28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397</v>
      </c>
      <c r="AU230" s="239" t="s">
        <v>84</v>
      </c>
      <c r="AV230" s="13" t="s">
        <v>82</v>
      </c>
      <c r="AW230" s="13" t="s">
        <v>35</v>
      </c>
      <c r="AX230" s="13" t="s">
        <v>74</v>
      </c>
      <c r="AY230" s="239" t="s">
        <v>378</v>
      </c>
    </row>
    <row r="231" s="14" customFormat="1">
      <c r="A231" s="14"/>
      <c r="B231" s="240"/>
      <c r="C231" s="241"/>
      <c r="D231" s="231" t="s">
        <v>397</v>
      </c>
      <c r="E231" s="242" t="s">
        <v>28</v>
      </c>
      <c r="F231" s="243" t="s">
        <v>529</v>
      </c>
      <c r="G231" s="241"/>
      <c r="H231" s="244">
        <v>347.63900000000001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397</v>
      </c>
      <c r="AU231" s="250" t="s">
        <v>84</v>
      </c>
      <c r="AV231" s="14" t="s">
        <v>84</v>
      </c>
      <c r="AW231" s="14" t="s">
        <v>35</v>
      </c>
      <c r="AX231" s="14" t="s">
        <v>74</v>
      </c>
      <c r="AY231" s="250" t="s">
        <v>378</v>
      </c>
    </row>
    <row r="232" s="14" customFormat="1">
      <c r="A232" s="14"/>
      <c r="B232" s="240"/>
      <c r="C232" s="241"/>
      <c r="D232" s="231" t="s">
        <v>397</v>
      </c>
      <c r="E232" s="242" t="s">
        <v>28</v>
      </c>
      <c r="F232" s="243" t="s">
        <v>531</v>
      </c>
      <c r="G232" s="241"/>
      <c r="H232" s="244">
        <v>61.100000000000001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397</v>
      </c>
      <c r="AU232" s="250" t="s">
        <v>84</v>
      </c>
      <c r="AV232" s="14" t="s">
        <v>84</v>
      </c>
      <c r="AW232" s="14" t="s">
        <v>35</v>
      </c>
      <c r="AX232" s="14" t="s">
        <v>74</v>
      </c>
      <c r="AY232" s="250" t="s">
        <v>378</v>
      </c>
    </row>
    <row r="233" s="16" customFormat="1">
      <c r="A233" s="16"/>
      <c r="B233" s="262"/>
      <c r="C233" s="263"/>
      <c r="D233" s="231" t="s">
        <v>397</v>
      </c>
      <c r="E233" s="264" t="s">
        <v>508</v>
      </c>
      <c r="F233" s="265" t="s">
        <v>618</v>
      </c>
      <c r="G233" s="263"/>
      <c r="H233" s="266">
        <v>408.73899999999998</v>
      </c>
      <c r="I233" s="267"/>
      <c r="J233" s="263"/>
      <c r="K233" s="263"/>
      <c r="L233" s="268"/>
      <c r="M233" s="269"/>
      <c r="N233" s="270"/>
      <c r="O233" s="270"/>
      <c r="P233" s="270"/>
      <c r="Q233" s="270"/>
      <c r="R233" s="270"/>
      <c r="S233" s="270"/>
      <c r="T233" s="271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72" t="s">
        <v>397</v>
      </c>
      <c r="AU233" s="272" t="s">
        <v>84</v>
      </c>
      <c r="AV233" s="16" t="s">
        <v>432</v>
      </c>
      <c r="AW233" s="16" t="s">
        <v>35</v>
      </c>
      <c r="AX233" s="16" t="s">
        <v>74</v>
      </c>
      <c r="AY233" s="272" t="s">
        <v>378</v>
      </c>
    </row>
    <row r="234" s="13" customFormat="1">
      <c r="A234" s="13"/>
      <c r="B234" s="229"/>
      <c r="C234" s="230"/>
      <c r="D234" s="231" t="s">
        <v>397</v>
      </c>
      <c r="E234" s="232" t="s">
        <v>28</v>
      </c>
      <c r="F234" s="233" t="s">
        <v>619</v>
      </c>
      <c r="G234" s="230"/>
      <c r="H234" s="232" t="s">
        <v>28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397</v>
      </c>
      <c r="AU234" s="239" t="s">
        <v>84</v>
      </c>
      <c r="AV234" s="13" t="s">
        <v>82</v>
      </c>
      <c r="AW234" s="13" t="s">
        <v>35</v>
      </c>
      <c r="AX234" s="13" t="s">
        <v>74</v>
      </c>
      <c r="AY234" s="239" t="s">
        <v>378</v>
      </c>
    </row>
    <row r="235" s="14" customFormat="1">
      <c r="A235" s="14"/>
      <c r="B235" s="240"/>
      <c r="C235" s="241"/>
      <c r="D235" s="231" t="s">
        <v>397</v>
      </c>
      <c r="E235" s="242" t="s">
        <v>28</v>
      </c>
      <c r="F235" s="243" t="s">
        <v>508</v>
      </c>
      <c r="G235" s="241"/>
      <c r="H235" s="244">
        <v>408.73899999999998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397</v>
      </c>
      <c r="AU235" s="250" t="s">
        <v>84</v>
      </c>
      <c r="AV235" s="14" t="s">
        <v>84</v>
      </c>
      <c r="AW235" s="14" t="s">
        <v>35</v>
      </c>
      <c r="AX235" s="14" t="s">
        <v>74</v>
      </c>
      <c r="AY235" s="250" t="s">
        <v>378</v>
      </c>
    </row>
    <row r="236" s="15" customFormat="1">
      <c r="A236" s="15"/>
      <c r="B236" s="251"/>
      <c r="C236" s="252"/>
      <c r="D236" s="231" t="s">
        <v>397</v>
      </c>
      <c r="E236" s="253" t="s">
        <v>28</v>
      </c>
      <c r="F236" s="254" t="s">
        <v>416</v>
      </c>
      <c r="G236" s="252"/>
      <c r="H236" s="255">
        <v>817.47799999999995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1" t="s">
        <v>397</v>
      </c>
      <c r="AU236" s="261" t="s">
        <v>84</v>
      </c>
      <c r="AV236" s="15" t="s">
        <v>390</v>
      </c>
      <c r="AW236" s="15" t="s">
        <v>35</v>
      </c>
      <c r="AX236" s="15" t="s">
        <v>82</v>
      </c>
      <c r="AY236" s="261" t="s">
        <v>378</v>
      </c>
    </row>
    <row r="237" s="2" customFormat="1" ht="62.7" customHeight="1">
      <c r="A237" s="41"/>
      <c r="B237" s="42"/>
      <c r="C237" s="211" t="s">
        <v>620</v>
      </c>
      <c r="D237" s="211" t="s">
        <v>385</v>
      </c>
      <c r="E237" s="212" t="s">
        <v>621</v>
      </c>
      <c r="F237" s="213" t="s">
        <v>622</v>
      </c>
      <c r="G237" s="214" t="s">
        <v>388</v>
      </c>
      <c r="H237" s="215">
        <v>161.767</v>
      </c>
      <c r="I237" s="216"/>
      <c r="J237" s="217">
        <f>ROUND(I237*H237,2)</f>
        <v>0</v>
      </c>
      <c r="K237" s="213" t="s">
        <v>389</v>
      </c>
      <c r="L237" s="47"/>
      <c r="M237" s="218" t="s">
        <v>28</v>
      </c>
      <c r="N237" s="219" t="s">
        <v>45</v>
      </c>
      <c r="O237" s="87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2" t="s">
        <v>390</v>
      </c>
      <c r="AT237" s="222" t="s">
        <v>385</v>
      </c>
      <c r="AU237" s="222" t="s">
        <v>84</v>
      </c>
      <c r="AY237" s="20" t="s">
        <v>378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20" t="s">
        <v>82</v>
      </c>
      <c r="BK237" s="223">
        <f>ROUND(I237*H237,2)</f>
        <v>0</v>
      </c>
      <c r="BL237" s="20" t="s">
        <v>390</v>
      </c>
      <c r="BM237" s="222" t="s">
        <v>623</v>
      </c>
    </row>
    <row r="238" s="2" customFormat="1">
      <c r="A238" s="41"/>
      <c r="B238" s="42"/>
      <c r="C238" s="43"/>
      <c r="D238" s="224" t="s">
        <v>394</v>
      </c>
      <c r="E238" s="43"/>
      <c r="F238" s="225" t="s">
        <v>624</v>
      </c>
      <c r="G238" s="43"/>
      <c r="H238" s="43"/>
      <c r="I238" s="226"/>
      <c r="J238" s="43"/>
      <c r="K238" s="43"/>
      <c r="L238" s="47"/>
      <c r="M238" s="227"/>
      <c r="N238" s="228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394</v>
      </c>
      <c r="AU238" s="20" t="s">
        <v>84</v>
      </c>
    </row>
    <row r="239" s="14" customFormat="1">
      <c r="A239" s="14"/>
      <c r="B239" s="240"/>
      <c r="C239" s="241"/>
      <c r="D239" s="231" t="s">
        <v>397</v>
      </c>
      <c r="E239" s="242" t="s">
        <v>28</v>
      </c>
      <c r="F239" s="243" t="s">
        <v>161</v>
      </c>
      <c r="G239" s="241"/>
      <c r="H239" s="244">
        <v>99.393000000000001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397</v>
      </c>
      <c r="AU239" s="250" t="s">
        <v>84</v>
      </c>
      <c r="AV239" s="14" t="s">
        <v>84</v>
      </c>
      <c r="AW239" s="14" t="s">
        <v>35</v>
      </c>
      <c r="AX239" s="14" t="s">
        <v>74</v>
      </c>
      <c r="AY239" s="250" t="s">
        <v>378</v>
      </c>
    </row>
    <row r="240" s="14" customFormat="1">
      <c r="A240" s="14"/>
      <c r="B240" s="240"/>
      <c r="C240" s="241"/>
      <c r="D240" s="231" t="s">
        <v>397</v>
      </c>
      <c r="E240" s="242" t="s">
        <v>28</v>
      </c>
      <c r="F240" s="243" t="s">
        <v>163</v>
      </c>
      <c r="G240" s="241"/>
      <c r="H240" s="244">
        <v>149.09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397</v>
      </c>
      <c r="AU240" s="250" t="s">
        <v>84</v>
      </c>
      <c r="AV240" s="14" t="s">
        <v>84</v>
      </c>
      <c r="AW240" s="14" t="s">
        <v>35</v>
      </c>
      <c r="AX240" s="14" t="s">
        <v>74</v>
      </c>
      <c r="AY240" s="250" t="s">
        <v>378</v>
      </c>
    </row>
    <row r="241" s="14" customFormat="1">
      <c r="A241" s="14"/>
      <c r="B241" s="240"/>
      <c r="C241" s="241"/>
      <c r="D241" s="231" t="s">
        <v>397</v>
      </c>
      <c r="E241" s="242" t="s">
        <v>28</v>
      </c>
      <c r="F241" s="243" t="s">
        <v>399</v>
      </c>
      <c r="G241" s="241"/>
      <c r="H241" s="244">
        <v>2.3210000000000002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397</v>
      </c>
      <c r="AU241" s="250" t="s">
        <v>84</v>
      </c>
      <c r="AV241" s="14" t="s">
        <v>84</v>
      </c>
      <c r="AW241" s="14" t="s">
        <v>35</v>
      </c>
      <c r="AX241" s="14" t="s">
        <v>74</v>
      </c>
      <c r="AY241" s="250" t="s">
        <v>378</v>
      </c>
    </row>
    <row r="242" s="14" customFormat="1">
      <c r="A242" s="14"/>
      <c r="B242" s="240"/>
      <c r="C242" s="241"/>
      <c r="D242" s="231" t="s">
        <v>397</v>
      </c>
      <c r="E242" s="242" t="s">
        <v>28</v>
      </c>
      <c r="F242" s="243" t="s">
        <v>402</v>
      </c>
      <c r="G242" s="241"/>
      <c r="H242" s="244">
        <v>3.4820000000000002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397</v>
      </c>
      <c r="AU242" s="250" t="s">
        <v>84</v>
      </c>
      <c r="AV242" s="14" t="s">
        <v>84</v>
      </c>
      <c r="AW242" s="14" t="s">
        <v>35</v>
      </c>
      <c r="AX242" s="14" t="s">
        <v>74</v>
      </c>
      <c r="AY242" s="250" t="s">
        <v>378</v>
      </c>
    </row>
    <row r="243" s="14" customFormat="1">
      <c r="A243" s="14"/>
      <c r="B243" s="240"/>
      <c r="C243" s="241"/>
      <c r="D243" s="231" t="s">
        <v>397</v>
      </c>
      <c r="E243" s="242" t="s">
        <v>28</v>
      </c>
      <c r="F243" s="243" t="s">
        <v>405</v>
      </c>
      <c r="G243" s="241"/>
      <c r="H243" s="244">
        <v>3.6339999999999999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397</v>
      </c>
      <c r="AU243" s="250" t="s">
        <v>84</v>
      </c>
      <c r="AV243" s="14" t="s">
        <v>84</v>
      </c>
      <c r="AW243" s="14" t="s">
        <v>35</v>
      </c>
      <c r="AX243" s="14" t="s">
        <v>74</v>
      </c>
      <c r="AY243" s="250" t="s">
        <v>378</v>
      </c>
    </row>
    <row r="244" s="14" customFormat="1">
      <c r="A244" s="14"/>
      <c r="B244" s="240"/>
      <c r="C244" s="241"/>
      <c r="D244" s="231" t="s">
        <v>397</v>
      </c>
      <c r="E244" s="242" t="s">
        <v>28</v>
      </c>
      <c r="F244" s="243" t="s">
        <v>408</v>
      </c>
      <c r="G244" s="241"/>
      <c r="H244" s="244">
        <v>5.4509999999999996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397</v>
      </c>
      <c r="AU244" s="250" t="s">
        <v>84</v>
      </c>
      <c r="AV244" s="14" t="s">
        <v>84</v>
      </c>
      <c r="AW244" s="14" t="s">
        <v>35</v>
      </c>
      <c r="AX244" s="14" t="s">
        <v>74</v>
      </c>
      <c r="AY244" s="250" t="s">
        <v>378</v>
      </c>
    </row>
    <row r="245" s="14" customFormat="1">
      <c r="A245" s="14"/>
      <c r="B245" s="240"/>
      <c r="C245" s="241"/>
      <c r="D245" s="231" t="s">
        <v>397</v>
      </c>
      <c r="E245" s="242" t="s">
        <v>28</v>
      </c>
      <c r="F245" s="243" t="s">
        <v>411</v>
      </c>
      <c r="G245" s="241"/>
      <c r="H245" s="244">
        <v>60.371000000000002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397</v>
      </c>
      <c r="AU245" s="250" t="s">
        <v>84</v>
      </c>
      <c r="AV245" s="14" t="s">
        <v>84</v>
      </c>
      <c r="AW245" s="14" t="s">
        <v>35</v>
      </c>
      <c r="AX245" s="14" t="s">
        <v>74</v>
      </c>
      <c r="AY245" s="250" t="s">
        <v>378</v>
      </c>
    </row>
    <row r="246" s="14" customFormat="1">
      <c r="A246" s="14"/>
      <c r="B246" s="240"/>
      <c r="C246" s="241"/>
      <c r="D246" s="231" t="s">
        <v>397</v>
      </c>
      <c r="E246" s="242" t="s">
        <v>28</v>
      </c>
      <c r="F246" s="243" t="s">
        <v>414</v>
      </c>
      <c r="G246" s="241"/>
      <c r="H246" s="244">
        <v>90.557000000000002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397</v>
      </c>
      <c r="AU246" s="250" t="s">
        <v>84</v>
      </c>
      <c r="AV246" s="14" t="s">
        <v>84</v>
      </c>
      <c r="AW246" s="14" t="s">
        <v>35</v>
      </c>
      <c r="AX246" s="14" t="s">
        <v>74</v>
      </c>
      <c r="AY246" s="250" t="s">
        <v>378</v>
      </c>
    </row>
    <row r="247" s="14" customFormat="1">
      <c r="A247" s="14"/>
      <c r="B247" s="240"/>
      <c r="C247" s="241"/>
      <c r="D247" s="231" t="s">
        <v>397</v>
      </c>
      <c r="E247" s="242" t="s">
        <v>28</v>
      </c>
      <c r="F247" s="243" t="s">
        <v>519</v>
      </c>
      <c r="G247" s="241"/>
      <c r="H247" s="244">
        <v>141.684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397</v>
      </c>
      <c r="AU247" s="250" t="s">
        <v>84</v>
      </c>
      <c r="AV247" s="14" t="s">
        <v>84</v>
      </c>
      <c r="AW247" s="14" t="s">
        <v>35</v>
      </c>
      <c r="AX247" s="14" t="s">
        <v>74</v>
      </c>
      <c r="AY247" s="250" t="s">
        <v>378</v>
      </c>
    </row>
    <row r="248" s="14" customFormat="1">
      <c r="A248" s="14"/>
      <c r="B248" s="240"/>
      <c r="C248" s="241"/>
      <c r="D248" s="231" t="s">
        <v>397</v>
      </c>
      <c r="E248" s="242" t="s">
        <v>28</v>
      </c>
      <c r="F248" s="243" t="s">
        <v>473</v>
      </c>
      <c r="G248" s="241"/>
      <c r="H248" s="244">
        <v>5.8090000000000002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397</v>
      </c>
      <c r="AU248" s="250" t="s">
        <v>84</v>
      </c>
      <c r="AV248" s="14" t="s">
        <v>84</v>
      </c>
      <c r="AW248" s="14" t="s">
        <v>35</v>
      </c>
      <c r="AX248" s="14" t="s">
        <v>74</v>
      </c>
      <c r="AY248" s="250" t="s">
        <v>378</v>
      </c>
    </row>
    <row r="249" s="14" customFormat="1">
      <c r="A249" s="14"/>
      <c r="B249" s="240"/>
      <c r="C249" s="241"/>
      <c r="D249" s="231" t="s">
        <v>397</v>
      </c>
      <c r="E249" s="242" t="s">
        <v>28</v>
      </c>
      <c r="F249" s="243" t="s">
        <v>527</v>
      </c>
      <c r="G249" s="241"/>
      <c r="H249" s="244">
        <v>8.7140000000000004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397</v>
      </c>
      <c r="AU249" s="250" t="s">
        <v>84</v>
      </c>
      <c r="AV249" s="14" t="s">
        <v>84</v>
      </c>
      <c r="AW249" s="14" t="s">
        <v>35</v>
      </c>
      <c r="AX249" s="14" t="s">
        <v>74</v>
      </c>
      <c r="AY249" s="250" t="s">
        <v>378</v>
      </c>
    </row>
    <row r="250" s="16" customFormat="1">
      <c r="A250" s="16"/>
      <c r="B250" s="262"/>
      <c r="C250" s="263"/>
      <c r="D250" s="231" t="s">
        <v>397</v>
      </c>
      <c r="E250" s="264" t="s">
        <v>517</v>
      </c>
      <c r="F250" s="265" t="s">
        <v>618</v>
      </c>
      <c r="G250" s="263"/>
      <c r="H250" s="266">
        <v>570.50599999999997</v>
      </c>
      <c r="I250" s="267"/>
      <c r="J250" s="263"/>
      <c r="K250" s="263"/>
      <c r="L250" s="268"/>
      <c r="M250" s="269"/>
      <c r="N250" s="270"/>
      <c r="O250" s="270"/>
      <c r="P250" s="270"/>
      <c r="Q250" s="270"/>
      <c r="R250" s="270"/>
      <c r="S250" s="270"/>
      <c r="T250" s="271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2" t="s">
        <v>397</v>
      </c>
      <c r="AU250" s="272" t="s">
        <v>84</v>
      </c>
      <c r="AV250" s="16" t="s">
        <v>432</v>
      </c>
      <c r="AW250" s="16" t="s">
        <v>35</v>
      </c>
      <c r="AX250" s="16" t="s">
        <v>74</v>
      </c>
      <c r="AY250" s="272" t="s">
        <v>378</v>
      </c>
    </row>
    <row r="251" s="14" customFormat="1">
      <c r="A251" s="14"/>
      <c r="B251" s="240"/>
      <c r="C251" s="241"/>
      <c r="D251" s="231" t="s">
        <v>397</v>
      </c>
      <c r="E251" s="242" t="s">
        <v>28</v>
      </c>
      <c r="F251" s="243" t="s">
        <v>625</v>
      </c>
      <c r="G251" s="241"/>
      <c r="H251" s="244">
        <v>-347.63900000000001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397</v>
      </c>
      <c r="AU251" s="250" t="s">
        <v>84</v>
      </c>
      <c r="AV251" s="14" t="s">
        <v>84</v>
      </c>
      <c r="AW251" s="14" t="s">
        <v>35</v>
      </c>
      <c r="AX251" s="14" t="s">
        <v>74</v>
      </c>
      <c r="AY251" s="250" t="s">
        <v>378</v>
      </c>
    </row>
    <row r="252" s="14" customFormat="1">
      <c r="A252" s="14"/>
      <c r="B252" s="240"/>
      <c r="C252" s="241"/>
      <c r="D252" s="231" t="s">
        <v>397</v>
      </c>
      <c r="E252" s="242" t="s">
        <v>28</v>
      </c>
      <c r="F252" s="243" t="s">
        <v>626</v>
      </c>
      <c r="G252" s="241"/>
      <c r="H252" s="244">
        <v>-61.100000000000001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397</v>
      </c>
      <c r="AU252" s="250" t="s">
        <v>84</v>
      </c>
      <c r="AV252" s="14" t="s">
        <v>84</v>
      </c>
      <c r="AW252" s="14" t="s">
        <v>35</v>
      </c>
      <c r="AX252" s="14" t="s">
        <v>74</v>
      </c>
      <c r="AY252" s="250" t="s">
        <v>378</v>
      </c>
    </row>
    <row r="253" s="15" customFormat="1">
      <c r="A253" s="15"/>
      <c r="B253" s="251"/>
      <c r="C253" s="252"/>
      <c r="D253" s="231" t="s">
        <v>397</v>
      </c>
      <c r="E253" s="253" t="s">
        <v>514</v>
      </c>
      <c r="F253" s="254" t="s">
        <v>416</v>
      </c>
      <c r="G253" s="252"/>
      <c r="H253" s="255">
        <v>161.767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1" t="s">
        <v>397</v>
      </c>
      <c r="AU253" s="261" t="s">
        <v>84</v>
      </c>
      <c r="AV253" s="15" t="s">
        <v>390</v>
      </c>
      <c r="AW253" s="15" t="s">
        <v>35</v>
      </c>
      <c r="AX253" s="15" t="s">
        <v>82</v>
      </c>
      <c r="AY253" s="261" t="s">
        <v>378</v>
      </c>
    </row>
    <row r="254" s="2" customFormat="1" ht="44.25" customHeight="1">
      <c r="A254" s="41"/>
      <c r="B254" s="42"/>
      <c r="C254" s="211" t="s">
        <v>7</v>
      </c>
      <c r="D254" s="211" t="s">
        <v>385</v>
      </c>
      <c r="E254" s="212" t="s">
        <v>627</v>
      </c>
      <c r="F254" s="213" t="s">
        <v>628</v>
      </c>
      <c r="G254" s="214" t="s">
        <v>388</v>
      </c>
      <c r="H254" s="215">
        <v>408.73899999999998</v>
      </c>
      <c r="I254" s="216"/>
      <c r="J254" s="217">
        <f>ROUND(I254*H254,2)</f>
        <v>0</v>
      </c>
      <c r="K254" s="213" t="s">
        <v>389</v>
      </c>
      <c r="L254" s="47"/>
      <c r="M254" s="218" t="s">
        <v>28</v>
      </c>
      <c r="N254" s="219" t="s">
        <v>45</v>
      </c>
      <c r="O254" s="87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2" t="s">
        <v>390</v>
      </c>
      <c r="AT254" s="222" t="s">
        <v>385</v>
      </c>
      <c r="AU254" s="222" t="s">
        <v>84</v>
      </c>
      <c r="AY254" s="20" t="s">
        <v>378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20" t="s">
        <v>82</v>
      </c>
      <c r="BK254" s="223">
        <f>ROUND(I254*H254,2)</f>
        <v>0</v>
      </c>
      <c r="BL254" s="20" t="s">
        <v>390</v>
      </c>
      <c r="BM254" s="222" t="s">
        <v>629</v>
      </c>
    </row>
    <row r="255" s="2" customFormat="1">
      <c r="A255" s="41"/>
      <c r="B255" s="42"/>
      <c r="C255" s="43"/>
      <c r="D255" s="224" t="s">
        <v>394</v>
      </c>
      <c r="E255" s="43"/>
      <c r="F255" s="225" t="s">
        <v>630</v>
      </c>
      <c r="G255" s="43"/>
      <c r="H255" s="43"/>
      <c r="I255" s="226"/>
      <c r="J255" s="43"/>
      <c r="K255" s="43"/>
      <c r="L255" s="47"/>
      <c r="M255" s="227"/>
      <c r="N255" s="228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394</v>
      </c>
      <c r="AU255" s="20" t="s">
        <v>84</v>
      </c>
    </row>
    <row r="256" s="14" customFormat="1">
      <c r="A256" s="14"/>
      <c r="B256" s="240"/>
      <c r="C256" s="241"/>
      <c r="D256" s="231" t="s">
        <v>397</v>
      </c>
      <c r="E256" s="242" t="s">
        <v>28</v>
      </c>
      <c r="F256" s="243" t="s">
        <v>508</v>
      </c>
      <c r="G256" s="241"/>
      <c r="H256" s="244">
        <v>408.73899999999998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397</v>
      </c>
      <c r="AU256" s="250" t="s">
        <v>84</v>
      </c>
      <c r="AV256" s="14" t="s">
        <v>84</v>
      </c>
      <c r="AW256" s="14" t="s">
        <v>35</v>
      </c>
      <c r="AX256" s="14" t="s">
        <v>82</v>
      </c>
      <c r="AY256" s="250" t="s">
        <v>378</v>
      </c>
    </row>
    <row r="257" s="2" customFormat="1" ht="44.25" customHeight="1">
      <c r="A257" s="41"/>
      <c r="B257" s="42"/>
      <c r="C257" s="211" t="s">
        <v>631</v>
      </c>
      <c r="D257" s="211" t="s">
        <v>385</v>
      </c>
      <c r="E257" s="212" t="s">
        <v>632</v>
      </c>
      <c r="F257" s="213" t="s">
        <v>633</v>
      </c>
      <c r="G257" s="214" t="s">
        <v>634</v>
      </c>
      <c r="H257" s="215">
        <v>161.767</v>
      </c>
      <c r="I257" s="216"/>
      <c r="J257" s="217">
        <f>ROUND(I257*H257,2)</f>
        <v>0</v>
      </c>
      <c r="K257" s="213" t="s">
        <v>389</v>
      </c>
      <c r="L257" s="47"/>
      <c r="M257" s="218" t="s">
        <v>28</v>
      </c>
      <c r="N257" s="219" t="s">
        <v>45</v>
      </c>
      <c r="O257" s="87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2" t="s">
        <v>390</v>
      </c>
      <c r="AT257" s="222" t="s">
        <v>385</v>
      </c>
      <c r="AU257" s="222" t="s">
        <v>84</v>
      </c>
      <c r="AY257" s="20" t="s">
        <v>378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20" t="s">
        <v>82</v>
      </c>
      <c r="BK257" s="223">
        <f>ROUND(I257*H257,2)</f>
        <v>0</v>
      </c>
      <c r="BL257" s="20" t="s">
        <v>390</v>
      </c>
      <c r="BM257" s="222" t="s">
        <v>635</v>
      </c>
    </row>
    <row r="258" s="2" customFormat="1">
      <c r="A258" s="41"/>
      <c r="B258" s="42"/>
      <c r="C258" s="43"/>
      <c r="D258" s="224" t="s">
        <v>394</v>
      </c>
      <c r="E258" s="43"/>
      <c r="F258" s="225" t="s">
        <v>636</v>
      </c>
      <c r="G258" s="43"/>
      <c r="H258" s="43"/>
      <c r="I258" s="226"/>
      <c r="J258" s="43"/>
      <c r="K258" s="43"/>
      <c r="L258" s="47"/>
      <c r="M258" s="227"/>
      <c r="N258" s="228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394</v>
      </c>
      <c r="AU258" s="20" t="s">
        <v>84</v>
      </c>
    </row>
    <row r="259" s="14" customFormat="1">
      <c r="A259" s="14"/>
      <c r="B259" s="240"/>
      <c r="C259" s="241"/>
      <c r="D259" s="231" t="s">
        <v>397</v>
      </c>
      <c r="E259" s="242" t="s">
        <v>28</v>
      </c>
      <c r="F259" s="243" t="s">
        <v>514</v>
      </c>
      <c r="G259" s="241"/>
      <c r="H259" s="244">
        <v>161.767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397</v>
      </c>
      <c r="AU259" s="250" t="s">
        <v>84</v>
      </c>
      <c r="AV259" s="14" t="s">
        <v>84</v>
      </c>
      <c r="AW259" s="14" t="s">
        <v>35</v>
      </c>
      <c r="AX259" s="14" t="s">
        <v>82</v>
      </c>
      <c r="AY259" s="250" t="s">
        <v>378</v>
      </c>
    </row>
    <row r="260" s="2" customFormat="1" ht="37.8" customHeight="1">
      <c r="A260" s="41"/>
      <c r="B260" s="42"/>
      <c r="C260" s="211" t="s">
        <v>637</v>
      </c>
      <c r="D260" s="211" t="s">
        <v>385</v>
      </c>
      <c r="E260" s="212" t="s">
        <v>638</v>
      </c>
      <c r="F260" s="213" t="s">
        <v>639</v>
      </c>
      <c r="G260" s="214" t="s">
        <v>388</v>
      </c>
      <c r="H260" s="215">
        <v>570.50599999999997</v>
      </c>
      <c r="I260" s="216"/>
      <c r="J260" s="217">
        <f>ROUND(I260*H260,2)</f>
        <v>0</v>
      </c>
      <c r="K260" s="213" t="s">
        <v>389</v>
      </c>
      <c r="L260" s="47"/>
      <c r="M260" s="218" t="s">
        <v>28</v>
      </c>
      <c r="N260" s="219" t="s">
        <v>45</v>
      </c>
      <c r="O260" s="87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2" t="s">
        <v>390</v>
      </c>
      <c r="AT260" s="222" t="s">
        <v>385</v>
      </c>
      <c r="AU260" s="222" t="s">
        <v>84</v>
      </c>
      <c r="AY260" s="20" t="s">
        <v>378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20" t="s">
        <v>82</v>
      </c>
      <c r="BK260" s="223">
        <f>ROUND(I260*H260,2)</f>
        <v>0</v>
      </c>
      <c r="BL260" s="20" t="s">
        <v>390</v>
      </c>
      <c r="BM260" s="222" t="s">
        <v>640</v>
      </c>
    </row>
    <row r="261" s="2" customFormat="1">
      <c r="A261" s="41"/>
      <c r="B261" s="42"/>
      <c r="C261" s="43"/>
      <c r="D261" s="224" t="s">
        <v>394</v>
      </c>
      <c r="E261" s="43"/>
      <c r="F261" s="225" t="s">
        <v>641</v>
      </c>
      <c r="G261" s="43"/>
      <c r="H261" s="43"/>
      <c r="I261" s="226"/>
      <c r="J261" s="43"/>
      <c r="K261" s="43"/>
      <c r="L261" s="47"/>
      <c r="M261" s="227"/>
      <c r="N261" s="228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394</v>
      </c>
      <c r="AU261" s="20" t="s">
        <v>84</v>
      </c>
    </row>
    <row r="262" s="14" customFormat="1">
      <c r="A262" s="14"/>
      <c r="B262" s="240"/>
      <c r="C262" s="241"/>
      <c r="D262" s="231" t="s">
        <v>397</v>
      </c>
      <c r="E262" s="242" t="s">
        <v>28</v>
      </c>
      <c r="F262" s="243" t="s">
        <v>517</v>
      </c>
      <c r="G262" s="241"/>
      <c r="H262" s="244">
        <v>570.50599999999997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397</v>
      </c>
      <c r="AU262" s="250" t="s">
        <v>84</v>
      </c>
      <c r="AV262" s="14" t="s">
        <v>84</v>
      </c>
      <c r="AW262" s="14" t="s">
        <v>35</v>
      </c>
      <c r="AX262" s="14" t="s">
        <v>82</v>
      </c>
      <c r="AY262" s="250" t="s">
        <v>378</v>
      </c>
    </row>
    <row r="263" s="2" customFormat="1" ht="44.25" customHeight="1">
      <c r="A263" s="41"/>
      <c r="B263" s="42"/>
      <c r="C263" s="211" t="s">
        <v>642</v>
      </c>
      <c r="D263" s="211" t="s">
        <v>385</v>
      </c>
      <c r="E263" s="212" t="s">
        <v>643</v>
      </c>
      <c r="F263" s="213" t="s">
        <v>644</v>
      </c>
      <c r="G263" s="214" t="s">
        <v>388</v>
      </c>
      <c r="H263" s="215">
        <v>61.100000000000001</v>
      </c>
      <c r="I263" s="216"/>
      <c r="J263" s="217">
        <f>ROUND(I263*H263,2)</f>
        <v>0</v>
      </c>
      <c r="K263" s="213" t="s">
        <v>389</v>
      </c>
      <c r="L263" s="47"/>
      <c r="M263" s="218" t="s">
        <v>28</v>
      </c>
      <c r="N263" s="219" t="s">
        <v>45</v>
      </c>
      <c r="O263" s="87"/>
      <c r="P263" s="220">
        <f>O263*H263</f>
        <v>0</v>
      </c>
      <c r="Q263" s="220">
        <v>0</v>
      </c>
      <c r="R263" s="220">
        <f>Q263*H263</f>
        <v>0</v>
      </c>
      <c r="S263" s="220">
        <v>0</v>
      </c>
      <c r="T263" s="221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2" t="s">
        <v>390</v>
      </c>
      <c r="AT263" s="222" t="s">
        <v>385</v>
      </c>
      <c r="AU263" s="222" t="s">
        <v>84</v>
      </c>
      <c r="AY263" s="20" t="s">
        <v>378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20" t="s">
        <v>82</v>
      </c>
      <c r="BK263" s="223">
        <f>ROUND(I263*H263,2)</f>
        <v>0</v>
      </c>
      <c r="BL263" s="20" t="s">
        <v>390</v>
      </c>
      <c r="BM263" s="222" t="s">
        <v>645</v>
      </c>
    </row>
    <row r="264" s="2" customFormat="1">
      <c r="A264" s="41"/>
      <c r="B264" s="42"/>
      <c r="C264" s="43"/>
      <c r="D264" s="224" t="s">
        <v>394</v>
      </c>
      <c r="E264" s="43"/>
      <c r="F264" s="225" t="s">
        <v>646</v>
      </c>
      <c r="G264" s="43"/>
      <c r="H264" s="43"/>
      <c r="I264" s="226"/>
      <c r="J264" s="43"/>
      <c r="K264" s="43"/>
      <c r="L264" s="47"/>
      <c r="M264" s="227"/>
      <c r="N264" s="228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394</v>
      </c>
      <c r="AU264" s="20" t="s">
        <v>84</v>
      </c>
    </row>
    <row r="265" s="13" customFormat="1">
      <c r="A265" s="13"/>
      <c r="B265" s="229"/>
      <c r="C265" s="230"/>
      <c r="D265" s="231" t="s">
        <v>397</v>
      </c>
      <c r="E265" s="232" t="s">
        <v>28</v>
      </c>
      <c r="F265" s="233" t="s">
        <v>398</v>
      </c>
      <c r="G265" s="230"/>
      <c r="H265" s="232" t="s">
        <v>28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397</v>
      </c>
      <c r="AU265" s="239" t="s">
        <v>84</v>
      </c>
      <c r="AV265" s="13" t="s">
        <v>82</v>
      </c>
      <c r="AW265" s="13" t="s">
        <v>35</v>
      </c>
      <c r="AX265" s="13" t="s">
        <v>74</v>
      </c>
      <c r="AY265" s="239" t="s">
        <v>378</v>
      </c>
    </row>
    <row r="266" s="14" customFormat="1">
      <c r="A266" s="14"/>
      <c r="B266" s="240"/>
      <c r="C266" s="241"/>
      <c r="D266" s="231" t="s">
        <v>397</v>
      </c>
      <c r="E266" s="242" t="s">
        <v>28</v>
      </c>
      <c r="F266" s="243" t="s">
        <v>647</v>
      </c>
      <c r="G266" s="241"/>
      <c r="H266" s="244">
        <v>15.686999999999999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397</v>
      </c>
      <c r="AU266" s="250" t="s">
        <v>84</v>
      </c>
      <c r="AV266" s="14" t="s">
        <v>84</v>
      </c>
      <c r="AW266" s="14" t="s">
        <v>35</v>
      </c>
      <c r="AX266" s="14" t="s">
        <v>74</v>
      </c>
      <c r="AY266" s="250" t="s">
        <v>378</v>
      </c>
    </row>
    <row r="267" s="14" customFormat="1">
      <c r="A267" s="14"/>
      <c r="B267" s="240"/>
      <c r="C267" s="241"/>
      <c r="D267" s="231" t="s">
        <v>397</v>
      </c>
      <c r="E267" s="242" t="s">
        <v>28</v>
      </c>
      <c r="F267" s="243" t="s">
        <v>648</v>
      </c>
      <c r="G267" s="241"/>
      <c r="H267" s="244">
        <v>16.573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397</v>
      </c>
      <c r="AU267" s="250" t="s">
        <v>84</v>
      </c>
      <c r="AV267" s="14" t="s">
        <v>84</v>
      </c>
      <c r="AW267" s="14" t="s">
        <v>35</v>
      </c>
      <c r="AX267" s="14" t="s">
        <v>74</v>
      </c>
      <c r="AY267" s="250" t="s">
        <v>378</v>
      </c>
    </row>
    <row r="268" s="14" customFormat="1">
      <c r="A268" s="14"/>
      <c r="B268" s="240"/>
      <c r="C268" s="241"/>
      <c r="D268" s="231" t="s">
        <v>397</v>
      </c>
      <c r="E268" s="242" t="s">
        <v>28</v>
      </c>
      <c r="F268" s="243" t="s">
        <v>649</v>
      </c>
      <c r="G268" s="241"/>
      <c r="H268" s="244">
        <v>7.8399999999999999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397</v>
      </c>
      <c r="AU268" s="250" t="s">
        <v>84</v>
      </c>
      <c r="AV268" s="14" t="s">
        <v>84</v>
      </c>
      <c r="AW268" s="14" t="s">
        <v>35</v>
      </c>
      <c r="AX268" s="14" t="s">
        <v>74</v>
      </c>
      <c r="AY268" s="250" t="s">
        <v>378</v>
      </c>
    </row>
    <row r="269" s="14" customFormat="1">
      <c r="A269" s="14"/>
      <c r="B269" s="240"/>
      <c r="C269" s="241"/>
      <c r="D269" s="231" t="s">
        <v>397</v>
      </c>
      <c r="E269" s="242" t="s">
        <v>28</v>
      </c>
      <c r="F269" s="243" t="s">
        <v>650</v>
      </c>
      <c r="G269" s="241"/>
      <c r="H269" s="244">
        <v>2.2400000000000002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397</v>
      </c>
      <c r="AU269" s="250" t="s">
        <v>84</v>
      </c>
      <c r="AV269" s="14" t="s">
        <v>84</v>
      </c>
      <c r="AW269" s="14" t="s">
        <v>35</v>
      </c>
      <c r="AX269" s="14" t="s">
        <v>74</v>
      </c>
      <c r="AY269" s="250" t="s">
        <v>378</v>
      </c>
    </row>
    <row r="270" s="14" customFormat="1">
      <c r="A270" s="14"/>
      <c r="B270" s="240"/>
      <c r="C270" s="241"/>
      <c r="D270" s="231" t="s">
        <v>397</v>
      </c>
      <c r="E270" s="242" t="s">
        <v>28</v>
      </c>
      <c r="F270" s="243" t="s">
        <v>651</v>
      </c>
      <c r="G270" s="241"/>
      <c r="H270" s="244">
        <v>18.760000000000002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397</v>
      </c>
      <c r="AU270" s="250" t="s">
        <v>84</v>
      </c>
      <c r="AV270" s="14" t="s">
        <v>84</v>
      </c>
      <c r="AW270" s="14" t="s">
        <v>35</v>
      </c>
      <c r="AX270" s="14" t="s">
        <v>74</v>
      </c>
      <c r="AY270" s="250" t="s">
        <v>378</v>
      </c>
    </row>
    <row r="271" s="15" customFormat="1">
      <c r="A271" s="15"/>
      <c r="B271" s="251"/>
      <c r="C271" s="252"/>
      <c r="D271" s="231" t="s">
        <v>397</v>
      </c>
      <c r="E271" s="253" t="s">
        <v>531</v>
      </c>
      <c r="F271" s="254" t="s">
        <v>416</v>
      </c>
      <c r="G271" s="252"/>
      <c r="H271" s="255">
        <v>61.100000000000001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1" t="s">
        <v>397</v>
      </c>
      <c r="AU271" s="261" t="s">
        <v>84</v>
      </c>
      <c r="AV271" s="15" t="s">
        <v>390</v>
      </c>
      <c r="AW271" s="15" t="s">
        <v>35</v>
      </c>
      <c r="AX271" s="15" t="s">
        <v>82</v>
      </c>
      <c r="AY271" s="261" t="s">
        <v>378</v>
      </c>
    </row>
    <row r="272" s="2" customFormat="1" ht="44.25" customHeight="1">
      <c r="A272" s="41"/>
      <c r="B272" s="42"/>
      <c r="C272" s="211" t="s">
        <v>652</v>
      </c>
      <c r="D272" s="211" t="s">
        <v>385</v>
      </c>
      <c r="E272" s="212" t="s">
        <v>653</v>
      </c>
      <c r="F272" s="213" t="s">
        <v>654</v>
      </c>
      <c r="G272" s="214" t="s">
        <v>388</v>
      </c>
      <c r="H272" s="215">
        <v>347.63900000000001</v>
      </c>
      <c r="I272" s="216"/>
      <c r="J272" s="217">
        <f>ROUND(I272*H272,2)</f>
        <v>0</v>
      </c>
      <c r="K272" s="213" t="s">
        <v>389</v>
      </c>
      <c r="L272" s="47"/>
      <c r="M272" s="218" t="s">
        <v>28</v>
      </c>
      <c r="N272" s="219" t="s">
        <v>45</v>
      </c>
      <c r="O272" s="87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2" t="s">
        <v>390</v>
      </c>
      <c r="AT272" s="222" t="s">
        <v>385</v>
      </c>
      <c r="AU272" s="222" t="s">
        <v>84</v>
      </c>
      <c r="AY272" s="20" t="s">
        <v>378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20" t="s">
        <v>82</v>
      </c>
      <c r="BK272" s="223">
        <f>ROUND(I272*H272,2)</f>
        <v>0</v>
      </c>
      <c r="BL272" s="20" t="s">
        <v>390</v>
      </c>
      <c r="BM272" s="222" t="s">
        <v>655</v>
      </c>
    </row>
    <row r="273" s="2" customFormat="1">
      <c r="A273" s="41"/>
      <c r="B273" s="42"/>
      <c r="C273" s="43"/>
      <c r="D273" s="224" t="s">
        <v>394</v>
      </c>
      <c r="E273" s="43"/>
      <c r="F273" s="225" t="s">
        <v>656</v>
      </c>
      <c r="G273" s="43"/>
      <c r="H273" s="43"/>
      <c r="I273" s="226"/>
      <c r="J273" s="43"/>
      <c r="K273" s="43"/>
      <c r="L273" s="47"/>
      <c r="M273" s="227"/>
      <c r="N273" s="228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394</v>
      </c>
      <c r="AU273" s="20" t="s">
        <v>84</v>
      </c>
    </row>
    <row r="274" s="14" customFormat="1">
      <c r="A274" s="14"/>
      <c r="B274" s="240"/>
      <c r="C274" s="241"/>
      <c r="D274" s="231" t="s">
        <v>397</v>
      </c>
      <c r="E274" s="242" t="s">
        <v>28</v>
      </c>
      <c r="F274" s="243" t="s">
        <v>657</v>
      </c>
      <c r="G274" s="241"/>
      <c r="H274" s="244">
        <v>347.63900000000001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397</v>
      </c>
      <c r="AU274" s="250" t="s">
        <v>84</v>
      </c>
      <c r="AV274" s="14" t="s">
        <v>84</v>
      </c>
      <c r="AW274" s="14" t="s">
        <v>35</v>
      </c>
      <c r="AX274" s="14" t="s">
        <v>74</v>
      </c>
      <c r="AY274" s="250" t="s">
        <v>378</v>
      </c>
    </row>
    <row r="275" s="15" customFormat="1">
      <c r="A275" s="15"/>
      <c r="B275" s="251"/>
      <c r="C275" s="252"/>
      <c r="D275" s="231" t="s">
        <v>397</v>
      </c>
      <c r="E275" s="253" t="s">
        <v>529</v>
      </c>
      <c r="F275" s="254" t="s">
        <v>416</v>
      </c>
      <c r="G275" s="252"/>
      <c r="H275" s="255">
        <v>347.63900000000001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1" t="s">
        <v>397</v>
      </c>
      <c r="AU275" s="261" t="s">
        <v>84</v>
      </c>
      <c r="AV275" s="15" t="s">
        <v>390</v>
      </c>
      <c r="AW275" s="15" t="s">
        <v>35</v>
      </c>
      <c r="AX275" s="15" t="s">
        <v>82</v>
      </c>
      <c r="AY275" s="261" t="s">
        <v>378</v>
      </c>
    </row>
    <row r="276" s="2" customFormat="1" ht="33" customHeight="1">
      <c r="A276" s="41"/>
      <c r="B276" s="42"/>
      <c r="C276" s="211" t="s">
        <v>658</v>
      </c>
      <c r="D276" s="211" t="s">
        <v>385</v>
      </c>
      <c r="E276" s="212" t="s">
        <v>659</v>
      </c>
      <c r="F276" s="213" t="s">
        <v>660</v>
      </c>
      <c r="G276" s="214" t="s">
        <v>572</v>
      </c>
      <c r="H276" s="215">
        <v>285.94400000000002</v>
      </c>
      <c r="I276" s="216"/>
      <c r="J276" s="217">
        <f>ROUND(I276*H276,2)</f>
        <v>0</v>
      </c>
      <c r="K276" s="213" t="s">
        <v>389</v>
      </c>
      <c r="L276" s="47"/>
      <c r="M276" s="218" t="s">
        <v>28</v>
      </c>
      <c r="N276" s="219" t="s">
        <v>45</v>
      </c>
      <c r="O276" s="87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2" t="s">
        <v>390</v>
      </c>
      <c r="AT276" s="222" t="s">
        <v>385</v>
      </c>
      <c r="AU276" s="222" t="s">
        <v>84</v>
      </c>
      <c r="AY276" s="20" t="s">
        <v>378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20" t="s">
        <v>82</v>
      </c>
      <c r="BK276" s="223">
        <f>ROUND(I276*H276,2)</f>
        <v>0</v>
      </c>
      <c r="BL276" s="20" t="s">
        <v>390</v>
      </c>
      <c r="BM276" s="222" t="s">
        <v>661</v>
      </c>
    </row>
    <row r="277" s="2" customFormat="1">
      <c r="A277" s="41"/>
      <c r="B277" s="42"/>
      <c r="C277" s="43"/>
      <c r="D277" s="224" t="s">
        <v>394</v>
      </c>
      <c r="E277" s="43"/>
      <c r="F277" s="225" t="s">
        <v>662</v>
      </c>
      <c r="G277" s="43"/>
      <c r="H277" s="43"/>
      <c r="I277" s="226"/>
      <c r="J277" s="43"/>
      <c r="K277" s="43"/>
      <c r="L277" s="47"/>
      <c r="M277" s="227"/>
      <c r="N277" s="228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394</v>
      </c>
      <c r="AU277" s="20" t="s">
        <v>84</v>
      </c>
    </row>
    <row r="278" s="13" customFormat="1">
      <c r="A278" s="13"/>
      <c r="B278" s="229"/>
      <c r="C278" s="230"/>
      <c r="D278" s="231" t="s">
        <v>397</v>
      </c>
      <c r="E278" s="232" t="s">
        <v>28</v>
      </c>
      <c r="F278" s="233" t="s">
        <v>398</v>
      </c>
      <c r="G278" s="230"/>
      <c r="H278" s="232" t="s">
        <v>28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397</v>
      </c>
      <c r="AU278" s="239" t="s">
        <v>84</v>
      </c>
      <c r="AV278" s="13" t="s">
        <v>82</v>
      </c>
      <c r="AW278" s="13" t="s">
        <v>35</v>
      </c>
      <c r="AX278" s="13" t="s">
        <v>74</v>
      </c>
      <c r="AY278" s="239" t="s">
        <v>378</v>
      </c>
    </row>
    <row r="279" s="14" customFormat="1">
      <c r="A279" s="14"/>
      <c r="B279" s="240"/>
      <c r="C279" s="241"/>
      <c r="D279" s="231" t="s">
        <v>397</v>
      </c>
      <c r="E279" s="242" t="s">
        <v>28</v>
      </c>
      <c r="F279" s="243" t="s">
        <v>663</v>
      </c>
      <c r="G279" s="241"/>
      <c r="H279" s="244">
        <v>25.667999999999999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397</v>
      </c>
      <c r="AU279" s="250" t="s">
        <v>84</v>
      </c>
      <c r="AV279" s="14" t="s">
        <v>84</v>
      </c>
      <c r="AW279" s="14" t="s">
        <v>35</v>
      </c>
      <c r="AX279" s="14" t="s">
        <v>74</v>
      </c>
      <c r="AY279" s="250" t="s">
        <v>378</v>
      </c>
    </row>
    <row r="280" s="14" customFormat="1">
      <c r="A280" s="14"/>
      <c r="B280" s="240"/>
      <c r="C280" s="241"/>
      <c r="D280" s="231" t="s">
        <v>397</v>
      </c>
      <c r="E280" s="242" t="s">
        <v>28</v>
      </c>
      <c r="F280" s="243" t="s">
        <v>664</v>
      </c>
      <c r="G280" s="241"/>
      <c r="H280" s="244">
        <v>250.07599999999999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397</v>
      </c>
      <c r="AU280" s="250" t="s">
        <v>84</v>
      </c>
      <c r="AV280" s="14" t="s">
        <v>84</v>
      </c>
      <c r="AW280" s="14" t="s">
        <v>35</v>
      </c>
      <c r="AX280" s="14" t="s">
        <v>74</v>
      </c>
      <c r="AY280" s="250" t="s">
        <v>378</v>
      </c>
    </row>
    <row r="281" s="14" customFormat="1">
      <c r="A281" s="14"/>
      <c r="B281" s="240"/>
      <c r="C281" s="241"/>
      <c r="D281" s="231" t="s">
        <v>397</v>
      </c>
      <c r="E281" s="242" t="s">
        <v>28</v>
      </c>
      <c r="F281" s="243" t="s">
        <v>665</v>
      </c>
      <c r="G281" s="241"/>
      <c r="H281" s="244">
        <v>10.199999999999999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397</v>
      </c>
      <c r="AU281" s="250" t="s">
        <v>84</v>
      </c>
      <c r="AV281" s="14" t="s">
        <v>84</v>
      </c>
      <c r="AW281" s="14" t="s">
        <v>35</v>
      </c>
      <c r="AX281" s="14" t="s">
        <v>74</v>
      </c>
      <c r="AY281" s="250" t="s">
        <v>378</v>
      </c>
    </row>
    <row r="282" s="15" customFormat="1">
      <c r="A282" s="15"/>
      <c r="B282" s="251"/>
      <c r="C282" s="252"/>
      <c r="D282" s="231" t="s">
        <v>397</v>
      </c>
      <c r="E282" s="253" t="s">
        <v>28</v>
      </c>
      <c r="F282" s="254" t="s">
        <v>416</v>
      </c>
      <c r="G282" s="252"/>
      <c r="H282" s="255">
        <v>285.94400000000002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1" t="s">
        <v>397</v>
      </c>
      <c r="AU282" s="261" t="s">
        <v>84</v>
      </c>
      <c r="AV282" s="15" t="s">
        <v>390</v>
      </c>
      <c r="AW282" s="15" t="s">
        <v>35</v>
      </c>
      <c r="AX282" s="15" t="s">
        <v>82</v>
      </c>
      <c r="AY282" s="261" t="s">
        <v>378</v>
      </c>
    </row>
    <row r="283" s="12" customFormat="1" ht="22.8" customHeight="1">
      <c r="A283" s="12"/>
      <c r="B283" s="195"/>
      <c r="C283" s="196"/>
      <c r="D283" s="197" t="s">
        <v>73</v>
      </c>
      <c r="E283" s="209" t="s">
        <v>84</v>
      </c>
      <c r="F283" s="209" t="s">
        <v>666</v>
      </c>
      <c r="G283" s="196"/>
      <c r="H283" s="196"/>
      <c r="I283" s="199"/>
      <c r="J283" s="210">
        <f>BK283</f>
        <v>0</v>
      </c>
      <c r="K283" s="196"/>
      <c r="L283" s="201"/>
      <c r="M283" s="202"/>
      <c r="N283" s="203"/>
      <c r="O283" s="203"/>
      <c r="P283" s="204">
        <f>SUM(P284:P406)</f>
        <v>0</v>
      </c>
      <c r="Q283" s="203"/>
      <c r="R283" s="204">
        <f>SUM(R284:R406)</f>
        <v>275.59421311999995</v>
      </c>
      <c r="S283" s="203"/>
      <c r="T283" s="205">
        <f>SUM(T284:T406)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6" t="s">
        <v>82</v>
      </c>
      <c r="AT283" s="207" t="s">
        <v>73</v>
      </c>
      <c r="AU283" s="207" t="s">
        <v>82</v>
      </c>
      <c r="AY283" s="206" t="s">
        <v>378</v>
      </c>
      <c r="BK283" s="208">
        <f>SUM(BK284:BK406)</f>
        <v>0</v>
      </c>
    </row>
    <row r="284" s="2" customFormat="1" ht="37.8" customHeight="1">
      <c r="A284" s="41"/>
      <c r="B284" s="42"/>
      <c r="C284" s="211" t="s">
        <v>148</v>
      </c>
      <c r="D284" s="211" t="s">
        <v>385</v>
      </c>
      <c r="E284" s="212" t="s">
        <v>667</v>
      </c>
      <c r="F284" s="213" t="s">
        <v>668</v>
      </c>
      <c r="G284" s="214" t="s">
        <v>388</v>
      </c>
      <c r="H284" s="215">
        <v>5.4089999999999998</v>
      </c>
      <c r="I284" s="216"/>
      <c r="J284" s="217">
        <f>ROUND(I284*H284,2)</f>
        <v>0</v>
      </c>
      <c r="K284" s="213" t="s">
        <v>389</v>
      </c>
      <c r="L284" s="47"/>
      <c r="M284" s="218" t="s">
        <v>28</v>
      </c>
      <c r="N284" s="219" t="s">
        <v>45</v>
      </c>
      <c r="O284" s="87"/>
      <c r="P284" s="220">
        <f>O284*H284</f>
        <v>0</v>
      </c>
      <c r="Q284" s="220">
        <v>2.1600000000000001</v>
      </c>
      <c r="R284" s="220">
        <f>Q284*H284</f>
        <v>11.683440000000001</v>
      </c>
      <c r="S284" s="220">
        <v>0</v>
      </c>
      <c r="T284" s="221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2" t="s">
        <v>390</v>
      </c>
      <c r="AT284" s="222" t="s">
        <v>385</v>
      </c>
      <c r="AU284" s="222" t="s">
        <v>84</v>
      </c>
      <c r="AY284" s="20" t="s">
        <v>378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20" t="s">
        <v>82</v>
      </c>
      <c r="BK284" s="223">
        <f>ROUND(I284*H284,2)</f>
        <v>0</v>
      </c>
      <c r="BL284" s="20" t="s">
        <v>390</v>
      </c>
      <c r="BM284" s="222" t="s">
        <v>669</v>
      </c>
    </row>
    <row r="285" s="2" customFormat="1">
      <c r="A285" s="41"/>
      <c r="B285" s="42"/>
      <c r="C285" s="43"/>
      <c r="D285" s="224" t="s">
        <v>394</v>
      </c>
      <c r="E285" s="43"/>
      <c r="F285" s="225" t="s">
        <v>670</v>
      </c>
      <c r="G285" s="43"/>
      <c r="H285" s="43"/>
      <c r="I285" s="226"/>
      <c r="J285" s="43"/>
      <c r="K285" s="43"/>
      <c r="L285" s="47"/>
      <c r="M285" s="227"/>
      <c r="N285" s="228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394</v>
      </c>
      <c r="AU285" s="20" t="s">
        <v>84</v>
      </c>
    </row>
    <row r="286" s="13" customFormat="1">
      <c r="A286" s="13"/>
      <c r="B286" s="229"/>
      <c r="C286" s="230"/>
      <c r="D286" s="231" t="s">
        <v>397</v>
      </c>
      <c r="E286" s="232" t="s">
        <v>28</v>
      </c>
      <c r="F286" s="233" t="s">
        <v>398</v>
      </c>
      <c r="G286" s="230"/>
      <c r="H286" s="232" t="s">
        <v>28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397</v>
      </c>
      <c r="AU286" s="239" t="s">
        <v>84</v>
      </c>
      <c r="AV286" s="13" t="s">
        <v>82</v>
      </c>
      <c r="AW286" s="13" t="s">
        <v>35</v>
      </c>
      <c r="AX286" s="13" t="s">
        <v>74</v>
      </c>
      <c r="AY286" s="239" t="s">
        <v>378</v>
      </c>
    </row>
    <row r="287" s="14" customFormat="1">
      <c r="A287" s="14"/>
      <c r="B287" s="240"/>
      <c r="C287" s="241"/>
      <c r="D287" s="231" t="s">
        <v>397</v>
      </c>
      <c r="E287" s="242" t="s">
        <v>28</v>
      </c>
      <c r="F287" s="243" t="s">
        <v>671</v>
      </c>
      <c r="G287" s="241"/>
      <c r="H287" s="244">
        <v>1.7609999999999999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397</v>
      </c>
      <c r="AU287" s="250" t="s">
        <v>84</v>
      </c>
      <c r="AV287" s="14" t="s">
        <v>84</v>
      </c>
      <c r="AW287" s="14" t="s">
        <v>35</v>
      </c>
      <c r="AX287" s="14" t="s">
        <v>74</v>
      </c>
      <c r="AY287" s="250" t="s">
        <v>378</v>
      </c>
    </row>
    <row r="288" s="14" customFormat="1">
      <c r="A288" s="14"/>
      <c r="B288" s="240"/>
      <c r="C288" s="241"/>
      <c r="D288" s="231" t="s">
        <v>397</v>
      </c>
      <c r="E288" s="242" t="s">
        <v>28</v>
      </c>
      <c r="F288" s="243" t="s">
        <v>672</v>
      </c>
      <c r="G288" s="241"/>
      <c r="H288" s="244">
        <v>2.4980000000000002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397</v>
      </c>
      <c r="AU288" s="250" t="s">
        <v>84</v>
      </c>
      <c r="AV288" s="14" t="s">
        <v>84</v>
      </c>
      <c r="AW288" s="14" t="s">
        <v>35</v>
      </c>
      <c r="AX288" s="14" t="s">
        <v>74</v>
      </c>
      <c r="AY288" s="250" t="s">
        <v>378</v>
      </c>
    </row>
    <row r="289" s="16" customFormat="1">
      <c r="A289" s="16"/>
      <c r="B289" s="262"/>
      <c r="C289" s="263"/>
      <c r="D289" s="231" t="s">
        <v>397</v>
      </c>
      <c r="E289" s="264" t="s">
        <v>28</v>
      </c>
      <c r="F289" s="265" t="s">
        <v>618</v>
      </c>
      <c r="G289" s="263"/>
      <c r="H289" s="266">
        <v>4.2590000000000003</v>
      </c>
      <c r="I289" s="267"/>
      <c r="J289" s="263"/>
      <c r="K289" s="263"/>
      <c r="L289" s="268"/>
      <c r="M289" s="269"/>
      <c r="N289" s="270"/>
      <c r="O289" s="270"/>
      <c r="P289" s="270"/>
      <c r="Q289" s="270"/>
      <c r="R289" s="270"/>
      <c r="S289" s="270"/>
      <c r="T289" s="271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72" t="s">
        <v>397</v>
      </c>
      <c r="AU289" s="272" t="s">
        <v>84</v>
      </c>
      <c r="AV289" s="16" t="s">
        <v>432</v>
      </c>
      <c r="AW289" s="16" t="s">
        <v>35</v>
      </c>
      <c r="AX289" s="16" t="s">
        <v>74</v>
      </c>
      <c r="AY289" s="272" t="s">
        <v>378</v>
      </c>
    </row>
    <row r="290" s="13" customFormat="1">
      <c r="A290" s="13"/>
      <c r="B290" s="229"/>
      <c r="C290" s="230"/>
      <c r="D290" s="231" t="s">
        <v>397</v>
      </c>
      <c r="E290" s="232" t="s">
        <v>28</v>
      </c>
      <c r="F290" s="233" t="s">
        <v>410</v>
      </c>
      <c r="G290" s="230"/>
      <c r="H290" s="232" t="s">
        <v>28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397</v>
      </c>
      <c r="AU290" s="239" t="s">
        <v>84</v>
      </c>
      <c r="AV290" s="13" t="s">
        <v>82</v>
      </c>
      <c r="AW290" s="13" t="s">
        <v>35</v>
      </c>
      <c r="AX290" s="13" t="s">
        <v>74</v>
      </c>
      <c r="AY290" s="239" t="s">
        <v>378</v>
      </c>
    </row>
    <row r="291" s="14" customFormat="1">
      <c r="A291" s="14"/>
      <c r="B291" s="240"/>
      <c r="C291" s="241"/>
      <c r="D291" s="231" t="s">
        <v>397</v>
      </c>
      <c r="E291" s="242" t="s">
        <v>28</v>
      </c>
      <c r="F291" s="243" t="s">
        <v>673</v>
      </c>
      <c r="G291" s="241"/>
      <c r="H291" s="244">
        <v>1.1499999999999999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397</v>
      </c>
      <c r="AU291" s="250" t="s">
        <v>84</v>
      </c>
      <c r="AV291" s="14" t="s">
        <v>84</v>
      </c>
      <c r="AW291" s="14" t="s">
        <v>35</v>
      </c>
      <c r="AX291" s="14" t="s">
        <v>74</v>
      </c>
      <c r="AY291" s="250" t="s">
        <v>378</v>
      </c>
    </row>
    <row r="292" s="16" customFormat="1">
      <c r="A292" s="16"/>
      <c r="B292" s="262"/>
      <c r="C292" s="263"/>
      <c r="D292" s="231" t="s">
        <v>397</v>
      </c>
      <c r="E292" s="264" t="s">
        <v>326</v>
      </c>
      <c r="F292" s="265" t="s">
        <v>618</v>
      </c>
      <c r="G292" s="263"/>
      <c r="H292" s="266">
        <v>1.1499999999999999</v>
      </c>
      <c r="I292" s="267"/>
      <c r="J292" s="263"/>
      <c r="K292" s="263"/>
      <c r="L292" s="268"/>
      <c r="M292" s="269"/>
      <c r="N292" s="270"/>
      <c r="O292" s="270"/>
      <c r="P292" s="270"/>
      <c r="Q292" s="270"/>
      <c r="R292" s="270"/>
      <c r="S292" s="270"/>
      <c r="T292" s="271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72" t="s">
        <v>397</v>
      </c>
      <c r="AU292" s="272" t="s">
        <v>84</v>
      </c>
      <c r="AV292" s="16" t="s">
        <v>432</v>
      </c>
      <c r="AW292" s="16" t="s">
        <v>35</v>
      </c>
      <c r="AX292" s="16" t="s">
        <v>74</v>
      </c>
      <c r="AY292" s="272" t="s">
        <v>378</v>
      </c>
    </row>
    <row r="293" s="15" customFormat="1">
      <c r="A293" s="15"/>
      <c r="B293" s="251"/>
      <c r="C293" s="252"/>
      <c r="D293" s="231" t="s">
        <v>397</v>
      </c>
      <c r="E293" s="253" t="s">
        <v>28</v>
      </c>
      <c r="F293" s="254" t="s">
        <v>416</v>
      </c>
      <c r="G293" s="252"/>
      <c r="H293" s="255">
        <v>5.4089999999999998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1" t="s">
        <v>397</v>
      </c>
      <c r="AU293" s="261" t="s">
        <v>84</v>
      </c>
      <c r="AV293" s="15" t="s">
        <v>390</v>
      </c>
      <c r="AW293" s="15" t="s">
        <v>35</v>
      </c>
      <c r="AX293" s="15" t="s">
        <v>82</v>
      </c>
      <c r="AY293" s="261" t="s">
        <v>378</v>
      </c>
    </row>
    <row r="294" s="2" customFormat="1" ht="24.15" customHeight="1">
      <c r="A294" s="41"/>
      <c r="B294" s="42"/>
      <c r="C294" s="211" t="s">
        <v>674</v>
      </c>
      <c r="D294" s="211" t="s">
        <v>385</v>
      </c>
      <c r="E294" s="212" t="s">
        <v>675</v>
      </c>
      <c r="F294" s="213" t="s">
        <v>676</v>
      </c>
      <c r="G294" s="214" t="s">
        <v>388</v>
      </c>
      <c r="H294" s="215">
        <v>2.3650000000000002</v>
      </c>
      <c r="I294" s="216"/>
      <c r="J294" s="217">
        <f>ROUND(I294*H294,2)</f>
        <v>0</v>
      </c>
      <c r="K294" s="213" t="s">
        <v>389</v>
      </c>
      <c r="L294" s="47"/>
      <c r="M294" s="218" t="s">
        <v>28</v>
      </c>
      <c r="N294" s="219" t="s">
        <v>45</v>
      </c>
      <c r="O294" s="87"/>
      <c r="P294" s="220">
        <f>O294*H294</f>
        <v>0</v>
      </c>
      <c r="Q294" s="220">
        <v>2.3010199999999998</v>
      </c>
      <c r="R294" s="220">
        <f>Q294*H294</f>
        <v>5.4419123000000003</v>
      </c>
      <c r="S294" s="220">
        <v>0</v>
      </c>
      <c r="T294" s="221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2" t="s">
        <v>390</v>
      </c>
      <c r="AT294" s="222" t="s">
        <v>385</v>
      </c>
      <c r="AU294" s="222" t="s">
        <v>84</v>
      </c>
      <c r="AY294" s="20" t="s">
        <v>378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20" t="s">
        <v>82</v>
      </c>
      <c r="BK294" s="223">
        <f>ROUND(I294*H294,2)</f>
        <v>0</v>
      </c>
      <c r="BL294" s="20" t="s">
        <v>390</v>
      </c>
      <c r="BM294" s="222" t="s">
        <v>677</v>
      </c>
    </row>
    <row r="295" s="2" customFormat="1">
      <c r="A295" s="41"/>
      <c r="B295" s="42"/>
      <c r="C295" s="43"/>
      <c r="D295" s="224" t="s">
        <v>394</v>
      </c>
      <c r="E295" s="43"/>
      <c r="F295" s="225" t="s">
        <v>678</v>
      </c>
      <c r="G295" s="43"/>
      <c r="H295" s="43"/>
      <c r="I295" s="226"/>
      <c r="J295" s="43"/>
      <c r="K295" s="43"/>
      <c r="L295" s="47"/>
      <c r="M295" s="227"/>
      <c r="N295" s="228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394</v>
      </c>
      <c r="AU295" s="20" t="s">
        <v>84</v>
      </c>
    </row>
    <row r="296" s="13" customFormat="1">
      <c r="A296" s="13"/>
      <c r="B296" s="229"/>
      <c r="C296" s="230"/>
      <c r="D296" s="231" t="s">
        <v>397</v>
      </c>
      <c r="E296" s="232" t="s">
        <v>28</v>
      </c>
      <c r="F296" s="233" t="s">
        <v>398</v>
      </c>
      <c r="G296" s="230"/>
      <c r="H296" s="232" t="s">
        <v>28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397</v>
      </c>
      <c r="AU296" s="239" t="s">
        <v>84</v>
      </c>
      <c r="AV296" s="13" t="s">
        <v>82</v>
      </c>
      <c r="AW296" s="13" t="s">
        <v>35</v>
      </c>
      <c r="AX296" s="13" t="s">
        <v>74</v>
      </c>
      <c r="AY296" s="239" t="s">
        <v>378</v>
      </c>
    </row>
    <row r="297" s="14" customFormat="1">
      <c r="A297" s="14"/>
      <c r="B297" s="240"/>
      <c r="C297" s="241"/>
      <c r="D297" s="231" t="s">
        <v>397</v>
      </c>
      <c r="E297" s="242" t="s">
        <v>28</v>
      </c>
      <c r="F297" s="243" t="s">
        <v>679</v>
      </c>
      <c r="G297" s="241"/>
      <c r="H297" s="244">
        <v>1.2150000000000001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397</v>
      </c>
      <c r="AU297" s="250" t="s">
        <v>84</v>
      </c>
      <c r="AV297" s="14" t="s">
        <v>84</v>
      </c>
      <c r="AW297" s="14" t="s">
        <v>35</v>
      </c>
      <c r="AX297" s="14" t="s">
        <v>74</v>
      </c>
      <c r="AY297" s="250" t="s">
        <v>378</v>
      </c>
    </row>
    <row r="298" s="13" customFormat="1">
      <c r="A298" s="13"/>
      <c r="B298" s="229"/>
      <c r="C298" s="230"/>
      <c r="D298" s="231" t="s">
        <v>397</v>
      </c>
      <c r="E298" s="232" t="s">
        <v>28</v>
      </c>
      <c r="F298" s="233" t="s">
        <v>410</v>
      </c>
      <c r="G298" s="230"/>
      <c r="H298" s="232" t="s">
        <v>28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397</v>
      </c>
      <c r="AU298" s="239" t="s">
        <v>84</v>
      </c>
      <c r="AV298" s="13" t="s">
        <v>82</v>
      </c>
      <c r="AW298" s="13" t="s">
        <v>35</v>
      </c>
      <c r="AX298" s="13" t="s">
        <v>74</v>
      </c>
      <c r="AY298" s="239" t="s">
        <v>378</v>
      </c>
    </row>
    <row r="299" s="14" customFormat="1">
      <c r="A299" s="14"/>
      <c r="B299" s="240"/>
      <c r="C299" s="241"/>
      <c r="D299" s="231" t="s">
        <v>397</v>
      </c>
      <c r="E299" s="242" t="s">
        <v>28</v>
      </c>
      <c r="F299" s="243" t="s">
        <v>326</v>
      </c>
      <c r="G299" s="241"/>
      <c r="H299" s="244">
        <v>1.1499999999999999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397</v>
      </c>
      <c r="AU299" s="250" t="s">
        <v>84</v>
      </c>
      <c r="AV299" s="14" t="s">
        <v>84</v>
      </c>
      <c r="AW299" s="14" t="s">
        <v>35</v>
      </c>
      <c r="AX299" s="14" t="s">
        <v>74</v>
      </c>
      <c r="AY299" s="250" t="s">
        <v>378</v>
      </c>
    </row>
    <row r="300" s="15" customFormat="1">
      <c r="A300" s="15"/>
      <c r="B300" s="251"/>
      <c r="C300" s="252"/>
      <c r="D300" s="231" t="s">
        <v>397</v>
      </c>
      <c r="E300" s="253" t="s">
        <v>28</v>
      </c>
      <c r="F300" s="254" t="s">
        <v>416</v>
      </c>
      <c r="G300" s="252"/>
      <c r="H300" s="255">
        <v>2.3650000000000002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1" t="s">
        <v>397</v>
      </c>
      <c r="AU300" s="261" t="s">
        <v>84</v>
      </c>
      <c r="AV300" s="15" t="s">
        <v>390</v>
      </c>
      <c r="AW300" s="15" t="s">
        <v>35</v>
      </c>
      <c r="AX300" s="15" t="s">
        <v>82</v>
      </c>
      <c r="AY300" s="261" t="s">
        <v>378</v>
      </c>
    </row>
    <row r="301" s="2" customFormat="1" ht="33" customHeight="1">
      <c r="A301" s="41"/>
      <c r="B301" s="42"/>
      <c r="C301" s="211" t="s">
        <v>680</v>
      </c>
      <c r="D301" s="211" t="s">
        <v>385</v>
      </c>
      <c r="E301" s="212" t="s">
        <v>681</v>
      </c>
      <c r="F301" s="213" t="s">
        <v>682</v>
      </c>
      <c r="G301" s="214" t="s">
        <v>388</v>
      </c>
      <c r="H301" s="215">
        <v>4.6909999999999998</v>
      </c>
      <c r="I301" s="216"/>
      <c r="J301" s="217">
        <f>ROUND(I301*H301,2)</f>
        <v>0</v>
      </c>
      <c r="K301" s="213" t="s">
        <v>389</v>
      </c>
      <c r="L301" s="47"/>
      <c r="M301" s="218" t="s">
        <v>28</v>
      </c>
      <c r="N301" s="219" t="s">
        <v>45</v>
      </c>
      <c r="O301" s="87"/>
      <c r="P301" s="220">
        <f>O301*H301</f>
        <v>0</v>
      </c>
      <c r="Q301" s="220">
        <v>2.3010199999999998</v>
      </c>
      <c r="R301" s="220">
        <f>Q301*H301</f>
        <v>10.794084819999998</v>
      </c>
      <c r="S301" s="220">
        <v>0</v>
      </c>
      <c r="T301" s="221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2" t="s">
        <v>390</v>
      </c>
      <c r="AT301" s="222" t="s">
        <v>385</v>
      </c>
      <c r="AU301" s="222" t="s">
        <v>84</v>
      </c>
      <c r="AY301" s="20" t="s">
        <v>378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20" t="s">
        <v>82</v>
      </c>
      <c r="BK301" s="223">
        <f>ROUND(I301*H301,2)</f>
        <v>0</v>
      </c>
      <c r="BL301" s="20" t="s">
        <v>390</v>
      </c>
      <c r="BM301" s="222" t="s">
        <v>683</v>
      </c>
    </row>
    <row r="302" s="2" customFormat="1">
      <c r="A302" s="41"/>
      <c r="B302" s="42"/>
      <c r="C302" s="43"/>
      <c r="D302" s="224" t="s">
        <v>394</v>
      </c>
      <c r="E302" s="43"/>
      <c r="F302" s="225" t="s">
        <v>684</v>
      </c>
      <c r="G302" s="43"/>
      <c r="H302" s="43"/>
      <c r="I302" s="226"/>
      <c r="J302" s="43"/>
      <c r="K302" s="43"/>
      <c r="L302" s="47"/>
      <c r="M302" s="227"/>
      <c r="N302" s="228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394</v>
      </c>
      <c r="AU302" s="20" t="s">
        <v>84</v>
      </c>
    </row>
    <row r="303" s="13" customFormat="1">
      <c r="A303" s="13"/>
      <c r="B303" s="229"/>
      <c r="C303" s="230"/>
      <c r="D303" s="231" t="s">
        <v>397</v>
      </c>
      <c r="E303" s="232" t="s">
        <v>28</v>
      </c>
      <c r="F303" s="233" t="s">
        <v>398</v>
      </c>
      <c r="G303" s="230"/>
      <c r="H303" s="232" t="s">
        <v>28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397</v>
      </c>
      <c r="AU303" s="239" t="s">
        <v>84</v>
      </c>
      <c r="AV303" s="13" t="s">
        <v>82</v>
      </c>
      <c r="AW303" s="13" t="s">
        <v>35</v>
      </c>
      <c r="AX303" s="13" t="s">
        <v>74</v>
      </c>
      <c r="AY303" s="239" t="s">
        <v>378</v>
      </c>
    </row>
    <row r="304" s="14" customFormat="1">
      <c r="A304" s="14"/>
      <c r="B304" s="240"/>
      <c r="C304" s="241"/>
      <c r="D304" s="231" t="s">
        <v>397</v>
      </c>
      <c r="E304" s="242" t="s">
        <v>28</v>
      </c>
      <c r="F304" s="243" t="s">
        <v>685</v>
      </c>
      <c r="G304" s="241"/>
      <c r="H304" s="244">
        <v>2.0249999999999999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397</v>
      </c>
      <c r="AU304" s="250" t="s">
        <v>84</v>
      </c>
      <c r="AV304" s="14" t="s">
        <v>84</v>
      </c>
      <c r="AW304" s="14" t="s">
        <v>35</v>
      </c>
      <c r="AX304" s="14" t="s">
        <v>74</v>
      </c>
      <c r="AY304" s="250" t="s">
        <v>378</v>
      </c>
    </row>
    <row r="305" s="14" customFormat="1">
      <c r="A305" s="14"/>
      <c r="B305" s="240"/>
      <c r="C305" s="241"/>
      <c r="D305" s="231" t="s">
        <v>397</v>
      </c>
      <c r="E305" s="242" t="s">
        <v>28</v>
      </c>
      <c r="F305" s="243" t="s">
        <v>686</v>
      </c>
      <c r="G305" s="241"/>
      <c r="H305" s="244">
        <v>2.3159999999999998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397</v>
      </c>
      <c r="AU305" s="250" t="s">
        <v>84</v>
      </c>
      <c r="AV305" s="14" t="s">
        <v>84</v>
      </c>
      <c r="AW305" s="14" t="s">
        <v>35</v>
      </c>
      <c r="AX305" s="14" t="s">
        <v>74</v>
      </c>
      <c r="AY305" s="250" t="s">
        <v>378</v>
      </c>
    </row>
    <row r="306" s="14" customFormat="1">
      <c r="A306" s="14"/>
      <c r="B306" s="240"/>
      <c r="C306" s="241"/>
      <c r="D306" s="231" t="s">
        <v>397</v>
      </c>
      <c r="E306" s="242" t="s">
        <v>28</v>
      </c>
      <c r="F306" s="243" t="s">
        <v>687</v>
      </c>
      <c r="G306" s="241"/>
      <c r="H306" s="244">
        <v>0.124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397</v>
      </c>
      <c r="AU306" s="250" t="s">
        <v>84</v>
      </c>
      <c r="AV306" s="14" t="s">
        <v>84</v>
      </c>
      <c r="AW306" s="14" t="s">
        <v>35</v>
      </c>
      <c r="AX306" s="14" t="s">
        <v>74</v>
      </c>
      <c r="AY306" s="250" t="s">
        <v>378</v>
      </c>
    </row>
    <row r="307" s="14" customFormat="1">
      <c r="A307" s="14"/>
      <c r="B307" s="240"/>
      <c r="C307" s="241"/>
      <c r="D307" s="231" t="s">
        <v>397</v>
      </c>
      <c r="E307" s="242" t="s">
        <v>28</v>
      </c>
      <c r="F307" s="243" t="s">
        <v>688</v>
      </c>
      <c r="G307" s="241"/>
      <c r="H307" s="244">
        <v>0.22600000000000001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397</v>
      </c>
      <c r="AU307" s="250" t="s">
        <v>84</v>
      </c>
      <c r="AV307" s="14" t="s">
        <v>84</v>
      </c>
      <c r="AW307" s="14" t="s">
        <v>35</v>
      </c>
      <c r="AX307" s="14" t="s">
        <v>74</v>
      </c>
      <c r="AY307" s="250" t="s">
        <v>378</v>
      </c>
    </row>
    <row r="308" s="15" customFormat="1">
      <c r="A308" s="15"/>
      <c r="B308" s="251"/>
      <c r="C308" s="252"/>
      <c r="D308" s="231" t="s">
        <v>397</v>
      </c>
      <c r="E308" s="253" t="s">
        <v>28</v>
      </c>
      <c r="F308" s="254" t="s">
        <v>416</v>
      </c>
      <c r="G308" s="252"/>
      <c r="H308" s="255">
        <v>4.6909999999999998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1" t="s">
        <v>397</v>
      </c>
      <c r="AU308" s="261" t="s">
        <v>84</v>
      </c>
      <c r="AV308" s="15" t="s">
        <v>390</v>
      </c>
      <c r="AW308" s="15" t="s">
        <v>35</v>
      </c>
      <c r="AX308" s="15" t="s">
        <v>82</v>
      </c>
      <c r="AY308" s="261" t="s">
        <v>378</v>
      </c>
    </row>
    <row r="309" s="2" customFormat="1" ht="33" customHeight="1">
      <c r="A309" s="41"/>
      <c r="B309" s="42"/>
      <c r="C309" s="211" t="s">
        <v>392</v>
      </c>
      <c r="D309" s="211" t="s">
        <v>385</v>
      </c>
      <c r="E309" s="212" t="s">
        <v>689</v>
      </c>
      <c r="F309" s="213" t="s">
        <v>690</v>
      </c>
      <c r="G309" s="214" t="s">
        <v>388</v>
      </c>
      <c r="H309" s="215">
        <v>5.2169999999999996</v>
      </c>
      <c r="I309" s="216"/>
      <c r="J309" s="217">
        <f>ROUND(I309*H309,2)</f>
        <v>0</v>
      </c>
      <c r="K309" s="213" t="s">
        <v>389</v>
      </c>
      <c r="L309" s="47"/>
      <c r="M309" s="218" t="s">
        <v>28</v>
      </c>
      <c r="N309" s="219" t="s">
        <v>45</v>
      </c>
      <c r="O309" s="87"/>
      <c r="P309" s="220">
        <f>O309*H309</f>
        <v>0</v>
      </c>
      <c r="Q309" s="220">
        <v>2.5018699999999998</v>
      </c>
      <c r="R309" s="220">
        <f>Q309*H309</f>
        <v>13.052255789999999</v>
      </c>
      <c r="S309" s="220">
        <v>0</v>
      </c>
      <c r="T309" s="221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2" t="s">
        <v>390</v>
      </c>
      <c r="AT309" s="222" t="s">
        <v>385</v>
      </c>
      <c r="AU309" s="222" t="s">
        <v>84</v>
      </c>
      <c r="AY309" s="20" t="s">
        <v>378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20" t="s">
        <v>82</v>
      </c>
      <c r="BK309" s="223">
        <f>ROUND(I309*H309,2)</f>
        <v>0</v>
      </c>
      <c r="BL309" s="20" t="s">
        <v>390</v>
      </c>
      <c r="BM309" s="222" t="s">
        <v>691</v>
      </c>
    </row>
    <row r="310" s="2" customFormat="1">
      <c r="A310" s="41"/>
      <c r="B310" s="42"/>
      <c r="C310" s="43"/>
      <c r="D310" s="224" t="s">
        <v>394</v>
      </c>
      <c r="E310" s="43"/>
      <c r="F310" s="225" t="s">
        <v>692</v>
      </c>
      <c r="G310" s="43"/>
      <c r="H310" s="43"/>
      <c r="I310" s="226"/>
      <c r="J310" s="43"/>
      <c r="K310" s="43"/>
      <c r="L310" s="47"/>
      <c r="M310" s="227"/>
      <c r="N310" s="228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394</v>
      </c>
      <c r="AU310" s="20" t="s">
        <v>84</v>
      </c>
    </row>
    <row r="311" s="13" customFormat="1">
      <c r="A311" s="13"/>
      <c r="B311" s="229"/>
      <c r="C311" s="230"/>
      <c r="D311" s="231" t="s">
        <v>397</v>
      </c>
      <c r="E311" s="232" t="s">
        <v>28</v>
      </c>
      <c r="F311" s="233" t="s">
        <v>398</v>
      </c>
      <c r="G311" s="230"/>
      <c r="H311" s="232" t="s">
        <v>28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397</v>
      </c>
      <c r="AU311" s="239" t="s">
        <v>84</v>
      </c>
      <c r="AV311" s="13" t="s">
        <v>82</v>
      </c>
      <c r="AW311" s="13" t="s">
        <v>35</v>
      </c>
      <c r="AX311" s="13" t="s">
        <v>74</v>
      </c>
      <c r="AY311" s="239" t="s">
        <v>378</v>
      </c>
    </row>
    <row r="312" s="14" customFormat="1">
      <c r="A312" s="14"/>
      <c r="B312" s="240"/>
      <c r="C312" s="241"/>
      <c r="D312" s="231" t="s">
        <v>397</v>
      </c>
      <c r="E312" s="242" t="s">
        <v>28</v>
      </c>
      <c r="F312" s="243" t="s">
        <v>693</v>
      </c>
      <c r="G312" s="241"/>
      <c r="H312" s="244">
        <v>3.2480000000000002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397</v>
      </c>
      <c r="AU312" s="250" t="s">
        <v>84</v>
      </c>
      <c r="AV312" s="14" t="s">
        <v>84</v>
      </c>
      <c r="AW312" s="14" t="s">
        <v>35</v>
      </c>
      <c r="AX312" s="14" t="s">
        <v>74</v>
      </c>
      <c r="AY312" s="250" t="s">
        <v>378</v>
      </c>
    </row>
    <row r="313" s="13" customFormat="1">
      <c r="A313" s="13"/>
      <c r="B313" s="229"/>
      <c r="C313" s="230"/>
      <c r="D313" s="231" t="s">
        <v>397</v>
      </c>
      <c r="E313" s="232" t="s">
        <v>28</v>
      </c>
      <c r="F313" s="233" t="s">
        <v>410</v>
      </c>
      <c r="G313" s="230"/>
      <c r="H313" s="232" t="s">
        <v>28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397</v>
      </c>
      <c r="AU313" s="239" t="s">
        <v>84</v>
      </c>
      <c r="AV313" s="13" t="s">
        <v>82</v>
      </c>
      <c r="AW313" s="13" t="s">
        <v>35</v>
      </c>
      <c r="AX313" s="13" t="s">
        <v>74</v>
      </c>
      <c r="AY313" s="239" t="s">
        <v>378</v>
      </c>
    </row>
    <row r="314" s="14" customFormat="1">
      <c r="A314" s="14"/>
      <c r="B314" s="240"/>
      <c r="C314" s="241"/>
      <c r="D314" s="231" t="s">
        <v>397</v>
      </c>
      <c r="E314" s="242" t="s">
        <v>28</v>
      </c>
      <c r="F314" s="243" t="s">
        <v>694</v>
      </c>
      <c r="G314" s="241"/>
      <c r="H314" s="244">
        <v>1.2030000000000001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397</v>
      </c>
      <c r="AU314" s="250" t="s">
        <v>84</v>
      </c>
      <c r="AV314" s="14" t="s">
        <v>84</v>
      </c>
      <c r="AW314" s="14" t="s">
        <v>35</v>
      </c>
      <c r="AX314" s="14" t="s">
        <v>74</v>
      </c>
      <c r="AY314" s="250" t="s">
        <v>378</v>
      </c>
    </row>
    <row r="315" s="14" customFormat="1">
      <c r="A315" s="14"/>
      <c r="B315" s="240"/>
      <c r="C315" s="241"/>
      <c r="D315" s="231" t="s">
        <v>397</v>
      </c>
      <c r="E315" s="242" t="s">
        <v>28</v>
      </c>
      <c r="F315" s="243" t="s">
        <v>695</v>
      </c>
      <c r="G315" s="241"/>
      <c r="H315" s="244">
        <v>0.76600000000000001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397</v>
      </c>
      <c r="AU315" s="250" t="s">
        <v>84</v>
      </c>
      <c r="AV315" s="14" t="s">
        <v>84</v>
      </c>
      <c r="AW315" s="14" t="s">
        <v>35</v>
      </c>
      <c r="AX315" s="14" t="s">
        <v>74</v>
      </c>
      <c r="AY315" s="250" t="s">
        <v>378</v>
      </c>
    </row>
    <row r="316" s="15" customFormat="1">
      <c r="A316" s="15"/>
      <c r="B316" s="251"/>
      <c r="C316" s="252"/>
      <c r="D316" s="231" t="s">
        <v>397</v>
      </c>
      <c r="E316" s="253" t="s">
        <v>28</v>
      </c>
      <c r="F316" s="254" t="s">
        <v>416</v>
      </c>
      <c r="G316" s="252"/>
      <c r="H316" s="255">
        <v>5.2169999999999996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1" t="s">
        <v>397</v>
      </c>
      <c r="AU316" s="261" t="s">
        <v>84</v>
      </c>
      <c r="AV316" s="15" t="s">
        <v>390</v>
      </c>
      <c r="AW316" s="15" t="s">
        <v>35</v>
      </c>
      <c r="AX316" s="15" t="s">
        <v>82</v>
      </c>
      <c r="AY316" s="261" t="s">
        <v>378</v>
      </c>
    </row>
    <row r="317" s="2" customFormat="1" ht="16.5" customHeight="1">
      <c r="A317" s="41"/>
      <c r="B317" s="42"/>
      <c r="C317" s="211" t="s">
        <v>696</v>
      </c>
      <c r="D317" s="211" t="s">
        <v>385</v>
      </c>
      <c r="E317" s="212" t="s">
        <v>697</v>
      </c>
      <c r="F317" s="213" t="s">
        <v>698</v>
      </c>
      <c r="G317" s="214" t="s">
        <v>572</v>
      </c>
      <c r="H317" s="215">
        <v>13.865</v>
      </c>
      <c r="I317" s="216"/>
      <c r="J317" s="217">
        <f>ROUND(I317*H317,2)</f>
        <v>0</v>
      </c>
      <c r="K317" s="213" t="s">
        <v>389</v>
      </c>
      <c r="L317" s="47"/>
      <c r="M317" s="218" t="s">
        <v>28</v>
      </c>
      <c r="N317" s="219" t="s">
        <v>45</v>
      </c>
      <c r="O317" s="87"/>
      <c r="P317" s="220">
        <f>O317*H317</f>
        <v>0</v>
      </c>
      <c r="Q317" s="220">
        <v>0.0029399999999999999</v>
      </c>
      <c r="R317" s="220">
        <f>Q317*H317</f>
        <v>0.040763099999999997</v>
      </c>
      <c r="S317" s="220">
        <v>0</v>
      </c>
      <c r="T317" s="221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2" t="s">
        <v>390</v>
      </c>
      <c r="AT317" s="222" t="s">
        <v>385</v>
      </c>
      <c r="AU317" s="222" t="s">
        <v>84</v>
      </c>
      <c r="AY317" s="20" t="s">
        <v>378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20" t="s">
        <v>82</v>
      </c>
      <c r="BK317" s="223">
        <f>ROUND(I317*H317,2)</f>
        <v>0</v>
      </c>
      <c r="BL317" s="20" t="s">
        <v>390</v>
      </c>
      <c r="BM317" s="222" t="s">
        <v>699</v>
      </c>
    </row>
    <row r="318" s="2" customFormat="1">
      <c r="A318" s="41"/>
      <c r="B318" s="42"/>
      <c r="C318" s="43"/>
      <c r="D318" s="224" t="s">
        <v>394</v>
      </c>
      <c r="E318" s="43"/>
      <c r="F318" s="225" t="s">
        <v>700</v>
      </c>
      <c r="G318" s="43"/>
      <c r="H318" s="43"/>
      <c r="I318" s="226"/>
      <c r="J318" s="43"/>
      <c r="K318" s="43"/>
      <c r="L318" s="47"/>
      <c r="M318" s="227"/>
      <c r="N318" s="228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394</v>
      </c>
      <c r="AU318" s="20" t="s">
        <v>84</v>
      </c>
    </row>
    <row r="319" s="13" customFormat="1">
      <c r="A319" s="13"/>
      <c r="B319" s="229"/>
      <c r="C319" s="230"/>
      <c r="D319" s="231" t="s">
        <v>397</v>
      </c>
      <c r="E319" s="232" t="s">
        <v>28</v>
      </c>
      <c r="F319" s="233" t="s">
        <v>398</v>
      </c>
      <c r="G319" s="230"/>
      <c r="H319" s="232" t="s">
        <v>28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397</v>
      </c>
      <c r="AU319" s="239" t="s">
        <v>84</v>
      </c>
      <c r="AV319" s="13" t="s">
        <v>82</v>
      </c>
      <c r="AW319" s="13" t="s">
        <v>35</v>
      </c>
      <c r="AX319" s="13" t="s">
        <v>74</v>
      </c>
      <c r="AY319" s="239" t="s">
        <v>378</v>
      </c>
    </row>
    <row r="320" s="14" customFormat="1">
      <c r="A320" s="14"/>
      <c r="B320" s="240"/>
      <c r="C320" s="241"/>
      <c r="D320" s="231" t="s">
        <v>397</v>
      </c>
      <c r="E320" s="242" t="s">
        <v>28</v>
      </c>
      <c r="F320" s="243" t="s">
        <v>701</v>
      </c>
      <c r="G320" s="241"/>
      <c r="H320" s="244">
        <v>1.3799999999999999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397</v>
      </c>
      <c r="AU320" s="250" t="s">
        <v>84</v>
      </c>
      <c r="AV320" s="14" t="s">
        <v>84</v>
      </c>
      <c r="AW320" s="14" t="s">
        <v>35</v>
      </c>
      <c r="AX320" s="14" t="s">
        <v>74</v>
      </c>
      <c r="AY320" s="250" t="s">
        <v>378</v>
      </c>
    </row>
    <row r="321" s="16" customFormat="1">
      <c r="A321" s="16"/>
      <c r="B321" s="262"/>
      <c r="C321" s="263"/>
      <c r="D321" s="231" t="s">
        <v>397</v>
      </c>
      <c r="E321" s="264" t="s">
        <v>28</v>
      </c>
      <c r="F321" s="265" t="s">
        <v>618</v>
      </c>
      <c r="G321" s="263"/>
      <c r="H321" s="266">
        <v>1.3799999999999999</v>
      </c>
      <c r="I321" s="267"/>
      <c r="J321" s="263"/>
      <c r="K321" s="263"/>
      <c r="L321" s="268"/>
      <c r="M321" s="269"/>
      <c r="N321" s="270"/>
      <c r="O321" s="270"/>
      <c r="P321" s="270"/>
      <c r="Q321" s="270"/>
      <c r="R321" s="270"/>
      <c r="S321" s="270"/>
      <c r="T321" s="271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72" t="s">
        <v>397</v>
      </c>
      <c r="AU321" s="272" t="s">
        <v>84</v>
      </c>
      <c r="AV321" s="16" t="s">
        <v>432</v>
      </c>
      <c r="AW321" s="16" t="s">
        <v>35</v>
      </c>
      <c r="AX321" s="16" t="s">
        <v>74</v>
      </c>
      <c r="AY321" s="272" t="s">
        <v>378</v>
      </c>
    </row>
    <row r="322" s="14" customFormat="1">
      <c r="A322" s="14"/>
      <c r="B322" s="240"/>
      <c r="C322" s="241"/>
      <c r="D322" s="231" t="s">
        <v>397</v>
      </c>
      <c r="E322" s="242" t="s">
        <v>28</v>
      </c>
      <c r="F322" s="243" t="s">
        <v>702</v>
      </c>
      <c r="G322" s="241"/>
      <c r="H322" s="244">
        <v>6.1790000000000003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397</v>
      </c>
      <c r="AU322" s="250" t="s">
        <v>84</v>
      </c>
      <c r="AV322" s="14" t="s">
        <v>84</v>
      </c>
      <c r="AW322" s="14" t="s">
        <v>35</v>
      </c>
      <c r="AX322" s="14" t="s">
        <v>74</v>
      </c>
      <c r="AY322" s="250" t="s">
        <v>378</v>
      </c>
    </row>
    <row r="323" s="14" customFormat="1">
      <c r="A323" s="14"/>
      <c r="B323" s="240"/>
      <c r="C323" s="241"/>
      <c r="D323" s="231" t="s">
        <v>397</v>
      </c>
      <c r="E323" s="242" t="s">
        <v>28</v>
      </c>
      <c r="F323" s="243" t="s">
        <v>703</v>
      </c>
      <c r="G323" s="241"/>
      <c r="H323" s="244">
        <v>1.0800000000000001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397</v>
      </c>
      <c r="AU323" s="250" t="s">
        <v>84</v>
      </c>
      <c r="AV323" s="14" t="s">
        <v>84</v>
      </c>
      <c r="AW323" s="14" t="s">
        <v>35</v>
      </c>
      <c r="AX323" s="14" t="s">
        <v>74</v>
      </c>
      <c r="AY323" s="250" t="s">
        <v>378</v>
      </c>
    </row>
    <row r="324" s="16" customFormat="1">
      <c r="A324" s="16"/>
      <c r="B324" s="262"/>
      <c r="C324" s="263"/>
      <c r="D324" s="231" t="s">
        <v>397</v>
      </c>
      <c r="E324" s="264" t="s">
        <v>109</v>
      </c>
      <c r="F324" s="265" t="s">
        <v>618</v>
      </c>
      <c r="G324" s="263"/>
      <c r="H324" s="266">
        <v>7.2590000000000003</v>
      </c>
      <c r="I324" s="267"/>
      <c r="J324" s="263"/>
      <c r="K324" s="263"/>
      <c r="L324" s="268"/>
      <c r="M324" s="269"/>
      <c r="N324" s="270"/>
      <c r="O324" s="270"/>
      <c r="P324" s="270"/>
      <c r="Q324" s="270"/>
      <c r="R324" s="270"/>
      <c r="S324" s="270"/>
      <c r="T324" s="271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72" t="s">
        <v>397</v>
      </c>
      <c r="AU324" s="272" t="s">
        <v>84</v>
      </c>
      <c r="AV324" s="16" t="s">
        <v>432</v>
      </c>
      <c r="AW324" s="16" t="s">
        <v>35</v>
      </c>
      <c r="AX324" s="16" t="s">
        <v>74</v>
      </c>
      <c r="AY324" s="272" t="s">
        <v>378</v>
      </c>
    </row>
    <row r="325" s="13" customFormat="1">
      <c r="A325" s="13"/>
      <c r="B325" s="229"/>
      <c r="C325" s="230"/>
      <c r="D325" s="231" t="s">
        <v>397</v>
      </c>
      <c r="E325" s="232" t="s">
        <v>28</v>
      </c>
      <c r="F325" s="233" t="s">
        <v>410</v>
      </c>
      <c r="G325" s="230"/>
      <c r="H325" s="232" t="s">
        <v>28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397</v>
      </c>
      <c r="AU325" s="239" t="s">
        <v>84</v>
      </c>
      <c r="AV325" s="13" t="s">
        <v>82</v>
      </c>
      <c r="AW325" s="13" t="s">
        <v>35</v>
      </c>
      <c r="AX325" s="13" t="s">
        <v>74</v>
      </c>
      <c r="AY325" s="239" t="s">
        <v>378</v>
      </c>
    </row>
    <row r="326" s="14" customFormat="1">
      <c r="A326" s="14"/>
      <c r="B326" s="240"/>
      <c r="C326" s="241"/>
      <c r="D326" s="231" t="s">
        <v>397</v>
      </c>
      <c r="E326" s="242" t="s">
        <v>28</v>
      </c>
      <c r="F326" s="243" t="s">
        <v>704</v>
      </c>
      <c r="G326" s="241"/>
      <c r="H326" s="244">
        <v>1.988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397</v>
      </c>
      <c r="AU326" s="250" t="s">
        <v>84</v>
      </c>
      <c r="AV326" s="14" t="s">
        <v>84</v>
      </c>
      <c r="AW326" s="14" t="s">
        <v>35</v>
      </c>
      <c r="AX326" s="14" t="s">
        <v>74</v>
      </c>
      <c r="AY326" s="250" t="s">
        <v>378</v>
      </c>
    </row>
    <row r="327" s="14" customFormat="1">
      <c r="A327" s="14"/>
      <c r="B327" s="240"/>
      <c r="C327" s="241"/>
      <c r="D327" s="231" t="s">
        <v>397</v>
      </c>
      <c r="E327" s="242" t="s">
        <v>28</v>
      </c>
      <c r="F327" s="243" t="s">
        <v>705</v>
      </c>
      <c r="G327" s="241"/>
      <c r="H327" s="244">
        <v>3.238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397</v>
      </c>
      <c r="AU327" s="250" t="s">
        <v>84</v>
      </c>
      <c r="AV327" s="14" t="s">
        <v>84</v>
      </c>
      <c r="AW327" s="14" t="s">
        <v>35</v>
      </c>
      <c r="AX327" s="14" t="s">
        <v>74</v>
      </c>
      <c r="AY327" s="250" t="s">
        <v>378</v>
      </c>
    </row>
    <row r="328" s="16" customFormat="1">
      <c r="A328" s="16"/>
      <c r="B328" s="262"/>
      <c r="C328" s="263"/>
      <c r="D328" s="231" t="s">
        <v>397</v>
      </c>
      <c r="E328" s="264" t="s">
        <v>111</v>
      </c>
      <c r="F328" s="265" t="s">
        <v>618</v>
      </c>
      <c r="G328" s="263"/>
      <c r="H328" s="266">
        <v>5.226</v>
      </c>
      <c r="I328" s="267"/>
      <c r="J328" s="263"/>
      <c r="K328" s="263"/>
      <c r="L328" s="268"/>
      <c r="M328" s="269"/>
      <c r="N328" s="270"/>
      <c r="O328" s="270"/>
      <c r="P328" s="270"/>
      <c r="Q328" s="270"/>
      <c r="R328" s="270"/>
      <c r="S328" s="270"/>
      <c r="T328" s="271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72" t="s">
        <v>397</v>
      </c>
      <c r="AU328" s="272" t="s">
        <v>84</v>
      </c>
      <c r="AV328" s="16" t="s">
        <v>432</v>
      </c>
      <c r="AW328" s="16" t="s">
        <v>35</v>
      </c>
      <c r="AX328" s="16" t="s">
        <v>74</v>
      </c>
      <c r="AY328" s="272" t="s">
        <v>378</v>
      </c>
    </row>
    <row r="329" s="15" customFormat="1">
      <c r="A329" s="15"/>
      <c r="B329" s="251"/>
      <c r="C329" s="252"/>
      <c r="D329" s="231" t="s">
        <v>397</v>
      </c>
      <c r="E329" s="253" t="s">
        <v>106</v>
      </c>
      <c r="F329" s="254" t="s">
        <v>416</v>
      </c>
      <c r="G329" s="252"/>
      <c r="H329" s="255">
        <v>13.865</v>
      </c>
      <c r="I329" s="256"/>
      <c r="J329" s="252"/>
      <c r="K329" s="252"/>
      <c r="L329" s="257"/>
      <c r="M329" s="258"/>
      <c r="N329" s="259"/>
      <c r="O329" s="259"/>
      <c r="P329" s="259"/>
      <c r="Q329" s="259"/>
      <c r="R329" s="259"/>
      <c r="S329" s="259"/>
      <c r="T329" s="260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1" t="s">
        <v>397</v>
      </c>
      <c r="AU329" s="261" t="s">
        <v>84</v>
      </c>
      <c r="AV329" s="15" t="s">
        <v>390</v>
      </c>
      <c r="AW329" s="15" t="s">
        <v>35</v>
      </c>
      <c r="AX329" s="15" t="s">
        <v>82</v>
      </c>
      <c r="AY329" s="261" t="s">
        <v>378</v>
      </c>
    </row>
    <row r="330" s="2" customFormat="1" ht="16.5" customHeight="1">
      <c r="A330" s="41"/>
      <c r="B330" s="42"/>
      <c r="C330" s="211" t="s">
        <v>706</v>
      </c>
      <c r="D330" s="211" t="s">
        <v>385</v>
      </c>
      <c r="E330" s="212" t="s">
        <v>707</v>
      </c>
      <c r="F330" s="213" t="s">
        <v>708</v>
      </c>
      <c r="G330" s="214" t="s">
        <v>572</v>
      </c>
      <c r="H330" s="215">
        <v>13.865</v>
      </c>
      <c r="I330" s="216"/>
      <c r="J330" s="217">
        <f>ROUND(I330*H330,2)</f>
        <v>0</v>
      </c>
      <c r="K330" s="213" t="s">
        <v>389</v>
      </c>
      <c r="L330" s="47"/>
      <c r="M330" s="218" t="s">
        <v>28</v>
      </c>
      <c r="N330" s="219" t="s">
        <v>45</v>
      </c>
      <c r="O330" s="87"/>
      <c r="P330" s="220">
        <f>O330*H330</f>
        <v>0</v>
      </c>
      <c r="Q330" s="220">
        <v>0</v>
      </c>
      <c r="R330" s="220">
        <f>Q330*H330</f>
        <v>0</v>
      </c>
      <c r="S330" s="220">
        <v>0</v>
      </c>
      <c r="T330" s="221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2" t="s">
        <v>390</v>
      </c>
      <c r="AT330" s="222" t="s">
        <v>385</v>
      </c>
      <c r="AU330" s="222" t="s">
        <v>84</v>
      </c>
      <c r="AY330" s="20" t="s">
        <v>378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20" t="s">
        <v>82</v>
      </c>
      <c r="BK330" s="223">
        <f>ROUND(I330*H330,2)</f>
        <v>0</v>
      </c>
      <c r="BL330" s="20" t="s">
        <v>390</v>
      </c>
      <c r="BM330" s="222" t="s">
        <v>709</v>
      </c>
    </row>
    <row r="331" s="2" customFormat="1">
      <c r="A331" s="41"/>
      <c r="B331" s="42"/>
      <c r="C331" s="43"/>
      <c r="D331" s="224" t="s">
        <v>394</v>
      </c>
      <c r="E331" s="43"/>
      <c r="F331" s="225" t="s">
        <v>710</v>
      </c>
      <c r="G331" s="43"/>
      <c r="H331" s="43"/>
      <c r="I331" s="226"/>
      <c r="J331" s="43"/>
      <c r="K331" s="43"/>
      <c r="L331" s="47"/>
      <c r="M331" s="227"/>
      <c r="N331" s="228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394</v>
      </c>
      <c r="AU331" s="20" t="s">
        <v>84</v>
      </c>
    </row>
    <row r="332" s="14" customFormat="1">
      <c r="A332" s="14"/>
      <c r="B332" s="240"/>
      <c r="C332" s="241"/>
      <c r="D332" s="231" t="s">
        <v>397</v>
      </c>
      <c r="E332" s="242" t="s">
        <v>28</v>
      </c>
      <c r="F332" s="243" t="s">
        <v>106</v>
      </c>
      <c r="G332" s="241"/>
      <c r="H332" s="244">
        <v>13.865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397</v>
      </c>
      <c r="AU332" s="250" t="s">
        <v>84</v>
      </c>
      <c r="AV332" s="14" t="s">
        <v>84</v>
      </c>
      <c r="AW332" s="14" t="s">
        <v>35</v>
      </c>
      <c r="AX332" s="14" t="s">
        <v>82</v>
      </c>
      <c r="AY332" s="250" t="s">
        <v>378</v>
      </c>
    </row>
    <row r="333" s="2" customFormat="1" ht="24.15" customHeight="1">
      <c r="A333" s="41"/>
      <c r="B333" s="42"/>
      <c r="C333" s="211" t="s">
        <v>350</v>
      </c>
      <c r="D333" s="211" t="s">
        <v>385</v>
      </c>
      <c r="E333" s="212" t="s">
        <v>711</v>
      </c>
      <c r="F333" s="213" t="s">
        <v>712</v>
      </c>
      <c r="G333" s="214" t="s">
        <v>634</v>
      </c>
      <c r="H333" s="215">
        <v>0.51200000000000001</v>
      </c>
      <c r="I333" s="216"/>
      <c r="J333" s="217">
        <f>ROUND(I333*H333,2)</f>
        <v>0</v>
      </c>
      <c r="K333" s="213" t="s">
        <v>389</v>
      </c>
      <c r="L333" s="47"/>
      <c r="M333" s="218" t="s">
        <v>28</v>
      </c>
      <c r="N333" s="219" t="s">
        <v>45</v>
      </c>
      <c r="O333" s="87"/>
      <c r="P333" s="220">
        <f>O333*H333</f>
        <v>0</v>
      </c>
      <c r="Q333" s="220">
        <v>1.06277</v>
      </c>
      <c r="R333" s="220">
        <f>Q333*H333</f>
        <v>0.54413824</v>
      </c>
      <c r="S333" s="220">
        <v>0</v>
      </c>
      <c r="T333" s="221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2" t="s">
        <v>390</v>
      </c>
      <c r="AT333" s="222" t="s">
        <v>385</v>
      </c>
      <c r="AU333" s="222" t="s">
        <v>84</v>
      </c>
      <c r="AY333" s="20" t="s">
        <v>378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20" t="s">
        <v>82</v>
      </c>
      <c r="BK333" s="223">
        <f>ROUND(I333*H333,2)</f>
        <v>0</v>
      </c>
      <c r="BL333" s="20" t="s">
        <v>390</v>
      </c>
      <c r="BM333" s="222" t="s">
        <v>713</v>
      </c>
    </row>
    <row r="334" s="2" customFormat="1">
      <c r="A334" s="41"/>
      <c r="B334" s="42"/>
      <c r="C334" s="43"/>
      <c r="D334" s="224" t="s">
        <v>394</v>
      </c>
      <c r="E334" s="43"/>
      <c r="F334" s="225" t="s">
        <v>714</v>
      </c>
      <c r="G334" s="43"/>
      <c r="H334" s="43"/>
      <c r="I334" s="226"/>
      <c r="J334" s="43"/>
      <c r="K334" s="43"/>
      <c r="L334" s="47"/>
      <c r="M334" s="227"/>
      <c r="N334" s="228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394</v>
      </c>
      <c r="AU334" s="20" t="s">
        <v>84</v>
      </c>
    </row>
    <row r="335" s="13" customFormat="1">
      <c r="A335" s="13"/>
      <c r="B335" s="229"/>
      <c r="C335" s="230"/>
      <c r="D335" s="231" t="s">
        <v>397</v>
      </c>
      <c r="E335" s="232" t="s">
        <v>28</v>
      </c>
      <c r="F335" s="233" t="s">
        <v>398</v>
      </c>
      <c r="G335" s="230"/>
      <c r="H335" s="232" t="s">
        <v>28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397</v>
      </c>
      <c r="AU335" s="239" t="s">
        <v>84</v>
      </c>
      <c r="AV335" s="13" t="s">
        <v>82</v>
      </c>
      <c r="AW335" s="13" t="s">
        <v>35</v>
      </c>
      <c r="AX335" s="13" t="s">
        <v>74</v>
      </c>
      <c r="AY335" s="239" t="s">
        <v>378</v>
      </c>
    </row>
    <row r="336" s="14" customFormat="1">
      <c r="A336" s="14"/>
      <c r="B336" s="240"/>
      <c r="C336" s="241"/>
      <c r="D336" s="231" t="s">
        <v>397</v>
      </c>
      <c r="E336" s="242" t="s">
        <v>28</v>
      </c>
      <c r="F336" s="243" t="s">
        <v>715</v>
      </c>
      <c r="G336" s="241"/>
      <c r="H336" s="244">
        <v>0.22500000000000001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397</v>
      </c>
      <c r="AU336" s="250" t="s">
        <v>84</v>
      </c>
      <c r="AV336" s="14" t="s">
        <v>84</v>
      </c>
      <c r="AW336" s="14" t="s">
        <v>35</v>
      </c>
      <c r="AX336" s="14" t="s">
        <v>74</v>
      </c>
      <c r="AY336" s="250" t="s">
        <v>378</v>
      </c>
    </row>
    <row r="337" s="14" customFormat="1">
      <c r="A337" s="14"/>
      <c r="B337" s="240"/>
      <c r="C337" s="241"/>
      <c r="D337" s="231" t="s">
        <v>397</v>
      </c>
      <c r="E337" s="242" t="s">
        <v>28</v>
      </c>
      <c r="F337" s="243" t="s">
        <v>716</v>
      </c>
      <c r="G337" s="241"/>
      <c r="H337" s="244">
        <v>0.052999999999999998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397</v>
      </c>
      <c r="AU337" s="250" t="s">
        <v>84</v>
      </c>
      <c r="AV337" s="14" t="s">
        <v>84</v>
      </c>
      <c r="AW337" s="14" t="s">
        <v>35</v>
      </c>
      <c r="AX337" s="14" t="s">
        <v>74</v>
      </c>
      <c r="AY337" s="250" t="s">
        <v>378</v>
      </c>
    </row>
    <row r="338" s="14" customFormat="1">
      <c r="A338" s="14"/>
      <c r="B338" s="240"/>
      <c r="C338" s="241"/>
      <c r="D338" s="231" t="s">
        <v>397</v>
      </c>
      <c r="E338" s="242" t="s">
        <v>28</v>
      </c>
      <c r="F338" s="243" t="s">
        <v>717</v>
      </c>
      <c r="G338" s="241"/>
      <c r="H338" s="244">
        <v>0.060999999999999999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397</v>
      </c>
      <c r="AU338" s="250" t="s">
        <v>84</v>
      </c>
      <c r="AV338" s="14" t="s">
        <v>84</v>
      </c>
      <c r="AW338" s="14" t="s">
        <v>35</v>
      </c>
      <c r="AX338" s="14" t="s">
        <v>74</v>
      </c>
      <c r="AY338" s="250" t="s">
        <v>378</v>
      </c>
    </row>
    <row r="339" s="14" customFormat="1">
      <c r="A339" s="14"/>
      <c r="B339" s="240"/>
      <c r="C339" s="241"/>
      <c r="D339" s="231" t="s">
        <v>397</v>
      </c>
      <c r="E339" s="242" t="s">
        <v>28</v>
      </c>
      <c r="F339" s="243" t="s">
        <v>718</v>
      </c>
      <c r="G339" s="241"/>
      <c r="H339" s="244">
        <v>0.0030000000000000001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397</v>
      </c>
      <c r="AU339" s="250" t="s">
        <v>84</v>
      </c>
      <c r="AV339" s="14" t="s">
        <v>84</v>
      </c>
      <c r="AW339" s="14" t="s">
        <v>35</v>
      </c>
      <c r="AX339" s="14" t="s">
        <v>74</v>
      </c>
      <c r="AY339" s="250" t="s">
        <v>378</v>
      </c>
    </row>
    <row r="340" s="14" customFormat="1">
      <c r="A340" s="14"/>
      <c r="B340" s="240"/>
      <c r="C340" s="241"/>
      <c r="D340" s="231" t="s">
        <v>397</v>
      </c>
      <c r="E340" s="242" t="s">
        <v>28</v>
      </c>
      <c r="F340" s="243" t="s">
        <v>719</v>
      </c>
      <c r="G340" s="241"/>
      <c r="H340" s="244">
        <v>0.0060000000000000001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397</v>
      </c>
      <c r="AU340" s="250" t="s">
        <v>84</v>
      </c>
      <c r="AV340" s="14" t="s">
        <v>84</v>
      </c>
      <c r="AW340" s="14" t="s">
        <v>35</v>
      </c>
      <c r="AX340" s="14" t="s">
        <v>74</v>
      </c>
      <c r="AY340" s="250" t="s">
        <v>378</v>
      </c>
    </row>
    <row r="341" s="13" customFormat="1">
      <c r="A341" s="13"/>
      <c r="B341" s="229"/>
      <c r="C341" s="230"/>
      <c r="D341" s="231" t="s">
        <v>397</v>
      </c>
      <c r="E341" s="232" t="s">
        <v>28</v>
      </c>
      <c r="F341" s="233" t="s">
        <v>410</v>
      </c>
      <c r="G341" s="230"/>
      <c r="H341" s="232" t="s">
        <v>28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397</v>
      </c>
      <c r="AU341" s="239" t="s">
        <v>84</v>
      </c>
      <c r="AV341" s="13" t="s">
        <v>82</v>
      </c>
      <c r="AW341" s="13" t="s">
        <v>35</v>
      </c>
      <c r="AX341" s="13" t="s">
        <v>74</v>
      </c>
      <c r="AY341" s="239" t="s">
        <v>378</v>
      </c>
    </row>
    <row r="342" s="14" customFormat="1">
      <c r="A342" s="14"/>
      <c r="B342" s="240"/>
      <c r="C342" s="241"/>
      <c r="D342" s="231" t="s">
        <v>397</v>
      </c>
      <c r="E342" s="242" t="s">
        <v>28</v>
      </c>
      <c r="F342" s="243" t="s">
        <v>720</v>
      </c>
      <c r="G342" s="241"/>
      <c r="H342" s="244">
        <v>0.10000000000000001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397</v>
      </c>
      <c r="AU342" s="250" t="s">
        <v>84</v>
      </c>
      <c r="AV342" s="14" t="s">
        <v>84</v>
      </c>
      <c r="AW342" s="14" t="s">
        <v>35</v>
      </c>
      <c r="AX342" s="14" t="s">
        <v>74</v>
      </c>
      <c r="AY342" s="250" t="s">
        <v>378</v>
      </c>
    </row>
    <row r="343" s="14" customFormat="1">
      <c r="A343" s="14"/>
      <c r="B343" s="240"/>
      <c r="C343" s="241"/>
      <c r="D343" s="231" t="s">
        <v>397</v>
      </c>
      <c r="E343" s="242" t="s">
        <v>28</v>
      </c>
      <c r="F343" s="243" t="s">
        <v>721</v>
      </c>
      <c r="G343" s="241"/>
      <c r="H343" s="244">
        <v>0.064000000000000001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397</v>
      </c>
      <c r="AU343" s="250" t="s">
        <v>84</v>
      </c>
      <c r="AV343" s="14" t="s">
        <v>84</v>
      </c>
      <c r="AW343" s="14" t="s">
        <v>35</v>
      </c>
      <c r="AX343" s="14" t="s">
        <v>74</v>
      </c>
      <c r="AY343" s="250" t="s">
        <v>378</v>
      </c>
    </row>
    <row r="344" s="15" customFormat="1">
      <c r="A344" s="15"/>
      <c r="B344" s="251"/>
      <c r="C344" s="252"/>
      <c r="D344" s="231" t="s">
        <v>397</v>
      </c>
      <c r="E344" s="253" t="s">
        <v>28</v>
      </c>
      <c r="F344" s="254" t="s">
        <v>416</v>
      </c>
      <c r="G344" s="252"/>
      <c r="H344" s="255">
        <v>0.51200000000000001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1" t="s">
        <v>397</v>
      </c>
      <c r="AU344" s="261" t="s">
        <v>84</v>
      </c>
      <c r="AV344" s="15" t="s">
        <v>390</v>
      </c>
      <c r="AW344" s="15" t="s">
        <v>35</v>
      </c>
      <c r="AX344" s="15" t="s">
        <v>82</v>
      </c>
      <c r="AY344" s="261" t="s">
        <v>378</v>
      </c>
    </row>
    <row r="345" s="2" customFormat="1" ht="24.15" customHeight="1">
      <c r="A345" s="41"/>
      <c r="B345" s="42"/>
      <c r="C345" s="211" t="s">
        <v>722</v>
      </c>
      <c r="D345" s="211" t="s">
        <v>385</v>
      </c>
      <c r="E345" s="212" t="s">
        <v>723</v>
      </c>
      <c r="F345" s="213" t="s">
        <v>724</v>
      </c>
      <c r="G345" s="214" t="s">
        <v>388</v>
      </c>
      <c r="H345" s="215">
        <v>8.3499999999999996</v>
      </c>
      <c r="I345" s="216"/>
      <c r="J345" s="217">
        <f>ROUND(I345*H345,2)</f>
        <v>0</v>
      </c>
      <c r="K345" s="213" t="s">
        <v>389</v>
      </c>
      <c r="L345" s="47"/>
      <c r="M345" s="218" t="s">
        <v>28</v>
      </c>
      <c r="N345" s="219" t="s">
        <v>45</v>
      </c>
      <c r="O345" s="87"/>
      <c r="P345" s="220">
        <f>O345*H345</f>
        <v>0</v>
      </c>
      <c r="Q345" s="220">
        <v>2.5018699999999998</v>
      </c>
      <c r="R345" s="220">
        <f>Q345*H345</f>
        <v>20.890614499999998</v>
      </c>
      <c r="S345" s="220">
        <v>0</v>
      </c>
      <c r="T345" s="221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2" t="s">
        <v>390</v>
      </c>
      <c r="AT345" s="222" t="s">
        <v>385</v>
      </c>
      <c r="AU345" s="222" t="s">
        <v>84</v>
      </c>
      <c r="AY345" s="20" t="s">
        <v>378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20" t="s">
        <v>82</v>
      </c>
      <c r="BK345" s="223">
        <f>ROUND(I345*H345,2)</f>
        <v>0</v>
      </c>
      <c r="BL345" s="20" t="s">
        <v>390</v>
      </c>
      <c r="BM345" s="222" t="s">
        <v>725</v>
      </c>
    </row>
    <row r="346" s="2" customFormat="1">
      <c r="A346" s="41"/>
      <c r="B346" s="42"/>
      <c r="C346" s="43"/>
      <c r="D346" s="224" t="s">
        <v>394</v>
      </c>
      <c r="E346" s="43"/>
      <c r="F346" s="225" t="s">
        <v>726</v>
      </c>
      <c r="G346" s="43"/>
      <c r="H346" s="43"/>
      <c r="I346" s="226"/>
      <c r="J346" s="43"/>
      <c r="K346" s="43"/>
      <c r="L346" s="47"/>
      <c r="M346" s="227"/>
      <c r="N346" s="228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394</v>
      </c>
      <c r="AU346" s="20" t="s">
        <v>84</v>
      </c>
    </row>
    <row r="347" s="13" customFormat="1">
      <c r="A347" s="13"/>
      <c r="B347" s="229"/>
      <c r="C347" s="230"/>
      <c r="D347" s="231" t="s">
        <v>397</v>
      </c>
      <c r="E347" s="232" t="s">
        <v>28</v>
      </c>
      <c r="F347" s="233" t="s">
        <v>398</v>
      </c>
      <c r="G347" s="230"/>
      <c r="H347" s="232" t="s">
        <v>28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397</v>
      </c>
      <c r="AU347" s="239" t="s">
        <v>84</v>
      </c>
      <c r="AV347" s="13" t="s">
        <v>82</v>
      </c>
      <c r="AW347" s="13" t="s">
        <v>35</v>
      </c>
      <c r="AX347" s="13" t="s">
        <v>74</v>
      </c>
      <c r="AY347" s="239" t="s">
        <v>378</v>
      </c>
    </row>
    <row r="348" s="14" customFormat="1">
      <c r="A348" s="14"/>
      <c r="B348" s="240"/>
      <c r="C348" s="241"/>
      <c r="D348" s="231" t="s">
        <v>397</v>
      </c>
      <c r="E348" s="242" t="s">
        <v>28</v>
      </c>
      <c r="F348" s="243" t="s">
        <v>727</v>
      </c>
      <c r="G348" s="241"/>
      <c r="H348" s="244">
        <v>3.9820000000000002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397</v>
      </c>
      <c r="AU348" s="250" t="s">
        <v>84</v>
      </c>
      <c r="AV348" s="14" t="s">
        <v>84</v>
      </c>
      <c r="AW348" s="14" t="s">
        <v>35</v>
      </c>
      <c r="AX348" s="14" t="s">
        <v>74</v>
      </c>
      <c r="AY348" s="250" t="s">
        <v>378</v>
      </c>
    </row>
    <row r="349" s="14" customFormat="1">
      <c r="A349" s="14"/>
      <c r="B349" s="240"/>
      <c r="C349" s="241"/>
      <c r="D349" s="231" t="s">
        <v>397</v>
      </c>
      <c r="E349" s="242" t="s">
        <v>28</v>
      </c>
      <c r="F349" s="243" t="s">
        <v>728</v>
      </c>
      <c r="G349" s="241"/>
      <c r="H349" s="244">
        <v>0.83799999999999997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397</v>
      </c>
      <c r="AU349" s="250" t="s">
        <v>84</v>
      </c>
      <c r="AV349" s="14" t="s">
        <v>84</v>
      </c>
      <c r="AW349" s="14" t="s">
        <v>35</v>
      </c>
      <c r="AX349" s="14" t="s">
        <v>74</v>
      </c>
      <c r="AY349" s="250" t="s">
        <v>378</v>
      </c>
    </row>
    <row r="350" s="14" customFormat="1">
      <c r="A350" s="14"/>
      <c r="B350" s="240"/>
      <c r="C350" s="241"/>
      <c r="D350" s="231" t="s">
        <v>397</v>
      </c>
      <c r="E350" s="242" t="s">
        <v>28</v>
      </c>
      <c r="F350" s="243" t="s">
        <v>729</v>
      </c>
      <c r="G350" s="241"/>
      <c r="H350" s="244">
        <v>0.61499999999999999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397</v>
      </c>
      <c r="AU350" s="250" t="s">
        <v>84</v>
      </c>
      <c r="AV350" s="14" t="s">
        <v>84</v>
      </c>
      <c r="AW350" s="14" t="s">
        <v>35</v>
      </c>
      <c r="AX350" s="14" t="s">
        <v>74</v>
      </c>
      <c r="AY350" s="250" t="s">
        <v>378</v>
      </c>
    </row>
    <row r="351" s="14" customFormat="1">
      <c r="A351" s="14"/>
      <c r="B351" s="240"/>
      <c r="C351" s="241"/>
      <c r="D351" s="231" t="s">
        <v>397</v>
      </c>
      <c r="E351" s="242" t="s">
        <v>28</v>
      </c>
      <c r="F351" s="243" t="s">
        <v>730</v>
      </c>
      <c r="G351" s="241"/>
      <c r="H351" s="244">
        <v>2.1539999999999999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397</v>
      </c>
      <c r="AU351" s="250" t="s">
        <v>84</v>
      </c>
      <c r="AV351" s="14" t="s">
        <v>84</v>
      </c>
      <c r="AW351" s="14" t="s">
        <v>35</v>
      </c>
      <c r="AX351" s="14" t="s">
        <v>74</v>
      </c>
      <c r="AY351" s="250" t="s">
        <v>378</v>
      </c>
    </row>
    <row r="352" s="14" customFormat="1">
      <c r="A352" s="14"/>
      <c r="B352" s="240"/>
      <c r="C352" s="241"/>
      <c r="D352" s="231" t="s">
        <v>397</v>
      </c>
      <c r="E352" s="242" t="s">
        <v>28</v>
      </c>
      <c r="F352" s="243" t="s">
        <v>731</v>
      </c>
      <c r="G352" s="241"/>
      <c r="H352" s="244">
        <v>0.76100000000000001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0" t="s">
        <v>397</v>
      </c>
      <c r="AU352" s="250" t="s">
        <v>84</v>
      </c>
      <c r="AV352" s="14" t="s">
        <v>84</v>
      </c>
      <c r="AW352" s="14" t="s">
        <v>35</v>
      </c>
      <c r="AX352" s="14" t="s">
        <v>74</v>
      </c>
      <c r="AY352" s="250" t="s">
        <v>378</v>
      </c>
    </row>
    <row r="353" s="15" customFormat="1">
      <c r="A353" s="15"/>
      <c r="B353" s="251"/>
      <c r="C353" s="252"/>
      <c r="D353" s="231" t="s">
        <v>397</v>
      </c>
      <c r="E353" s="253" t="s">
        <v>28</v>
      </c>
      <c r="F353" s="254" t="s">
        <v>416</v>
      </c>
      <c r="G353" s="252"/>
      <c r="H353" s="255">
        <v>8.3499999999999996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1" t="s">
        <v>397</v>
      </c>
      <c r="AU353" s="261" t="s">
        <v>84</v>
      </c>
      <c r="AV353" s="15" t="s">
        <v>390</v>
      </c>
      <c r="AW353" s="15" t="s">
        <v>35</v>
      </c>
      <c r="AX353" s="15" t="s">
        <v>82</v>
      </c>
      <c r="AY353" s="261" t="s">
        <v>378</v>
      </c>
    </row>
    <row r="354" s="2" customFormat="1" ht="33" customHeight="1">
      <c r="A354" s="41"/>
      <c r="B354" s="42"/>
      <c r="C354" s="211" t="s">
        <v>732</v>
      </c>
      <c r="D354" s="211" t="s">
        <v>385</v>
      </c>
      <c r="E354" s="212" t="s">
        <v>733</v>
      </c>
      <c r="F354" s="213" t="s">
        <v>734</v>
      </c>
      <c r="G354" s="214" t="s">
        <v>388</v>
      </c>
      <c r="H354" s="215">
        <v>69.950999999999993</v>
      </c>
      <c r="I354" s="216"/>
      <c r="J354" s="217">
        <f>ROUND(I354*H354,2)</f>
        <v>0</v>
      </c>
      <c r="K354" s="213" t="s">
        <v>389</v>
      </c>
      <c r="L354" s="47"/>
      <c r="M354" s="218" t="s">
        <v>28</v>
      </c>
      <c r="N354" s="219" t="s">
        <v>45</v>
      </c>
      <c r="O354" s="87"/>
      <c r="P354" s="220">
        <f>O354*H354</f>
        <v>0</v>
      </c>
      <c r="Q354" s="220">
        <v>2.5018699999999998</v>
      </c>
      <c r="R354" s="220">
        <f>Q354*H354</f>
        <v>175.00830836999998</v>
      </c>
      <c r="S354" s="220">
        <v>0</v>
      </c>
      <c r="T354" s="221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2" t="s">
        <v>390</v>
      </c>
      <c r="AT354" s="222" t="s">
        <v>385</v>
      </c>
      <c r="AU354" s="222" t="s">
        <v>84</v>
      </c>
      <c r="AY354" s="20" t="s">
        <v>378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20" t="s">
        <v>82</v>
      </c>
      <c r="BK354" s="223">
        <f>ROUND(I354*H354,2)</f>
        <v>0</v>
      </c>
      <c r="BL354" s="20" t="s">
        <v>390</v>
      </c>
      <c r="BM354" s="222" t="s">
        <v>735</v>
      </c>
    </row>
    <row r="355" s="2" customFormat="1">
      <c r="A355" s="41"/>
      <c r="B355" s="42"/>
      <c r="C355" s="43"/>
      <c r="D355" s="224" t="s">
        <v>394</v>
      </c>
      <c r="E355" s="43"/>
      <c r="F355" s="225" t="s">
        <v>736</v>
      </c>
      <c r="G355" s="43"/>
      <c r="H355" s="43"/>
      <c r="I355" s="226"/>
      <c r="J355" s="43"/>
      <c r="K355" s="43"/>
      <c r="L355" s="47"/>
      <c r="M355" s="227"/>
      <c r="N355" s="228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394</v>
      </c>
      <c r="AU355" s="20" t="s">
        <v>84</v>
      </c>
    </row>
    <row r="356" s="13" customFormat="1">
      <c r="A356" s="13"/>
      <c r="B356" s="229"/>
      <c r="C356" s="230"/>
      <c r="D356" s="231" t="s">
        <v>397</v>
      </c>
      <c r="E356" s="232" t="s">
        <v>28</v>
      </c>
      <c r="F356" s="233" t="s">
        <v>398</v>
      </c>
      <c r="G356" s="230"/>
      <c r="H356" s="232" t="s">
        <v>28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397</v>
      </c>
      <c r="AU356" s="239" t="s">
        <v>84</v>
      </c>
      <c r="AV356" s="13" t="s">
        <v>82</v>
      </c>
      <c r="AW356" s="13" t="s">
        <v>35</v>
      </c>
      <c r="AX356" s="13" t="s">
        <v>74</v>
      </c>
      <c r="AY356" s="239" t="s">
        <v>378</v>
      </c>
    </row>
    <row r="357" s="14" customFormat="1">
      <c r="A357" s="14"/>
      <c r="B357" s="240"/>
      <c r="C357" s="241"/>
      <c r="D357" s="231" t="s">
        <v>397</v>
      </c>
      <c r="E357" s="242" t="s">
        <v>28</v>
      </c>
      <c r="F357" s="243" t="s">
        <v>737</v>
      </c>
      <c r="G357" s="241"/>
      <c r="H357" s="244">
        <v>8.3550000000000004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397</v>
      </c>
      <c r="AU357" s="250" t="s">
        <v>84</v>
      </c>
      <c r="AV357" s="14" t="s">
        <v>84</v>
      </c>
      <c r="AW357" s="14" t="s">
        <v>35</v>
      </c>
      <c r="AX357" s="14" t="s">
        <v>74</v>
      </c>
      <c r="AY357" s="250" t="s">
        <v>378</v>
      </c>
    </row>
    <row r="358" s="14" customFormat="1">
      <c r="A358" s="14"/>
      <c r="B358" s="240"/>
      <c r="C358" s="241"/>
      <c r="D358" s="231" t="s">
        <v>397</v>
      </c>
      <c r="E358" s="242" t="s">
        <v>28</v>
      </c>
      <c r="F358" s="243" t="s">
        <v>738</v>
      </c>
      <c r="G358" s="241"/>
      <c r="H358" s="244">
        <v>15.677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397</v>
      </c>
      <c r="AU358" s="250" t="s">
        <v>84</v>
      </c>
      <c r="AV358" s="14" t="s">
        <v>84</v>
      </c>
      <c r="AW358" s="14" t="s">
        <v>35</v>
      </c>
      <c r="AX358" s="14" t="s">
        <v>74</v>
      </c>
      <c r="AY358" s="250" t="s">
        <v>378</v>
      </c>
    </row>
    <row r="359" s="14" customFormat="1">
      <c r="A359" s="14"/>
      <c r="B359" s="240"/>
      <c r="C359" s="241"/>
      <c r="D359" s="231" t="s">
        <v>397</v>
      </c>
      <c r="E359" s="242" t="s">
        <v>28</v>
      </c>
      <c r="F359" s="243" t="s">
        <v>739</v>
      </c>
      <c r="G359" s="241"/>
      <c r="H359" s="244">
        <v>6.7699999999999996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0" t="s">
        <v>397</v>
      </c>
      <c r="AU359" s="250" t="s">
        <v>84</v>
      </c>
      <c r="AV359" s="14" t="s">
        <v>84</v>
      </c>
      <c r="AW359" s="14" t="s">
        <v>35</v>
      </c>
      <c r="AX359" s="14" t="s">
        <v>74</v>
      </c>
      <c r="AY359" s="250" t="s">
        <v>378</v>
      </c>
    </row>
    <row r="360" s="16" customFormat="1">
      <c r="A360" s="16"/>
      <c r="B360" s="262"/>
      <c r="C360" s="263"/>
      <c r="D360" s="231" t="s">
        <v>397</v>
      </c>
      <c r="E360" s="264" t="s">
        <v>28</v>
      </c>
      <c r="F360" s="265" t="s">
        <v>618</v>
      </c>
      <c r="G360" s="263"/>
      <c r="H360" s="266">
        <v>30.802</v>
      </c>
      <c r="I360" s="267"/>
      <c r="J360" s="263"/>
      <c r="K360" s="263"/>
      <c r="L360" s="268"/>
      <c r="M360" s="269"/>
      <c r="N360" s="270"/>
      <c r="O360" s="270"/>
      <c r="P360" s="270"/>
      <c r="Q360" s="270"/>
      <c r="R360" s="270"/>
      <c r="S360" s="270"/>
      <c r="T360" s="271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72" t="s">
        <v>397</v>
      </c>
      <c r="AU360" s="272" t="s">
        <v>84</v>
      </c>
      <c r="AV360" s="16" t="s">
        <v>432</v>
      </c>
      <c r="AW360" s="16" t="s">
        <v>35</v>
      </c>
      <c r="AX360" s="16" t="s">
        <v>74</v>
      </c>
      <c r="AY360" s="272" t="s">
        <v>378</v>
      </c>
    </row>
    <row r="361" s="14" customFormat="1">
      <c r="A361" s="14"/>
      <c r="B361" s="240"/>
      <c r="C361" s="241"/>
      <c r="D361" s="231" t="s">
        <v>397</v>
      </c>
      <c r="E361" s="242" t="s">
        <v>28</v>
      </c>
      <c r="F361" s="243" t="s">
        <v>740</v>
      </c>
      <c r="G361" s="241"/>
      <c r="H361" s="244">
        <v>16.731999999999999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397</v>
      </c>
      <c r="AU361" s="250" t="s">
        <v>84</v>
      </c>
      <c r="AV361" s="14" t="s">
        <v>84</v>
      </c>
      <c r="AW361" s="14" t="s">
        <v>35</v>
      </c>
      <c r="AX361" s="14" t="s">
        <v>74</v>
      </c>
      <c r="AY361" s="250" t="s">
        <v>378</v>
      </c>
    </row>
    <row r="362" s="14" customFormat="1">
      <c r="A362" s="14"/>
      <c r="B362" s="240"/>
      <c r="C362" s="241"/>
      <c r="D362" s="231" t="s">
        <v>397</v>
      </c>
      <c r="E362" s="242" t="s">
        <v>28</v>
      </c>
      <c r="F362" s="243" t="s">
        <v>741</v>
      </c>
      <c r="G362" s="241"/>
      <c r="H362" s="244">
        <v>20.282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397</v>
      </c>
      <c r="AU362" s="250" t="s">
        <v>84</v>
      </c>
      <c r="AV362" s="14" t="s">
        <v>84</v>
      </c>
      <c r="AW362" s="14" t="s">
        <v>35</v>
      </c>
      <c r="AX362" s="14" t="s">
        <v>74</v>
      </c>
      <c r="AY362" s="250" t="s">
        <v>378</v>
      </c>
    </row>
    <row r="363" s="16" customFormat="1">
      <c r="A363" s="16"/>
      <c r="B363" s="262"/>
      <c r="C363" s="263"/>
      <c r="D363" s="231" t="s">
        <v>397</v>
      </c>
      <c r="E363" s="264" t="s">
        <v>28</v>
      </c>
      <c r="F363" s="265" t="s">
        <v>618</v>
      </c>
      <c r="G363" s="263"/>
      <c r="H363" s="266">
        <v>37.014000000000003</v>
      </c>
      <c r="I363" s="267"/>
      <c r="J363" s="263"/>
      <c r="K363" s="263"/>
      <c r="L363" s="268"/>
      <c r="M363" s="269"/>
      <c r="N363" s="270"/>
      <c r="O363" s="270"/>
      <c r="P363" s="270"/>
      <c r="Q363" s="270"/>
      <c r="R363" s="270"/>
      <c r="S363" s="270"/>
      <c r="T363" s="271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T363" s="272" t="s">
        <v>397</v>
      </c>
      <c r="AU363" s="272" t="s">
        <v>84</v>
      </c>
      <c r="AV363" s="16" t="s">
        <v>432</v>
      </c>
      <c r="AW363" s="16" t="s">
        <v>35</v>
      </c>
      <c r="AX363" s="16" t="s">
        <v>74</v>
      </c>
      <c r="AY363" s="272" t="s">
        <v>378</v>
      </c>
    </row>
    <row r="364" s="14" customFormat="1">
      <c r="A364" s="14"/>
      <c r="B364" s="240"/>
      <c r="C364" s="241"/>
      <c r="D364" s="231" t="s">
        <v>397</v>
      </c>
      <c r="E364" s="242" t="s">
        <v>28</v>
      </c>
      <c r="F364" s="243" t="s">
        <v>742</v>
      </c>
      <c r="G364" s="241"/>
      <c r="H364" s="244">
        <v>0.65200000000000002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397</v>
      </c>
      <c r="AU364" s="250" t="s">
        <v>84</v>
      </c>
      <c r="AV364" s="14" t="s">
        <v>84</v>
      </c>
      <c r="AW364" s="14" t="s">
        <v>35</v>
      </c>
      <c r="AX364" s="14" t="s">
        <v>74</v>
      </c>
      <c r="AY364" s="250" t="s">
        <v>378</v>
      </c>
    </row>
    <row r="365" s="14" customFormat="1">
      <c r="A365" s="14"/>
      <c r="B365" s="240"/>
      <c r="C365" s="241"/>
      <c r="D365" s="231" t="s">
        <v>397</v>
      </c>
      <c r="E365" s="242" t="s">
        <v>28</v>
      </c>
      <c r="F365" s="243" t="s">
        <v>743</v>
      </c>
      <c r="G365" s="241"/>
      <c r="H365" s="244">
        <v>1.4830000000000001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397</v>
      </c>
      <c r="AU365" s="250" t="s">
        <v>84</v>
      </c>
      <c r="AV365" s="14" t="s">
        <v>84</v>
      </c>
      <c r="AW365" s="14" t="s">
        <v>35</v>
      </c>
      <c r="AX365" s="14" t="s">
        <v>74</v>
      </c>
      <c r="AY365" s="250" t="s">
        <v>378</v>
      </c>
    </row>
    <row r="366" s="15" customFormat="1">
      <c r="A366" s="15"/>
      <c r="B366" s="251"/>
      <c r="C366" s="252"/>
      <c r="D366" s="231" t="s">
        <v>397</v>
      </c>
      <c r="E366" s="253" t="s">
        <v>28</v>
      </c>
      <c r="F366" s="254" t="s">
        <v>416</v>
      </c>
      <c r="G366" s="252"/>
      <c r="H366" s="255">
        <v>69.950999999999993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1" t="s">
        <v>397</v>
      </c>
      <c r="AU366" s="261" t="s">
        <v>84</v>
      </c>
      <c r="AV366" s="15" t="s">
        <v>390</v>
      </c>
      <c r="AW366" s="15" t="s">
        <v>35</v>
      </c>
      <c r="AX366" s="15" t="s">
        <v>82</v>
      </c>
      <c r="AY366" s="261" t="s">
        <v>378</v>
      </c>
    </row>
    <row r="367" s="2" customFormat="1" ht="16.5" customHeight="1">
      <c r="A367" s="41"/>
      <c r="B367" s="42"/>
      <c r="C367" s="211" t="s">
        <v>358</v>
      </c>
      <c r="D367" s="211" t="s">
        <v>385</v>
      </c>
      <c r="E367" s="212" t="s">
        <v>744</v>
      </c>
      <c r="F367" s="213" t="s">
        <v>745</v>
      </c>
      <c r="G367" s="214" t="s">
        <v>572</v>
      </c>
      <c r="H367" s="215">
        <v>228.29499999999999</v>
      </c>
      <c r="I367" s="216"/>
      <c r="J367" s="217">
        <f>ROUND(I367*H367,2)</f>
        <v>0</v>
      </c>
      <c r="K367" s="213" t="s">
        <v>389</v>
      </c>
      <c r="L367" s="47"/>
      <c r="M367" s="218" t="s">
        <v>28</v>
      </c>
      <c r="N367" s="219" t="s">
        <v>45</v>
      </c>
      <c r="O367" s="87"/>
      <c r="P367" s="220">
        <f>O367*H367</f>
        <v>0</v>
      </c>
      <c r="Q367" s="220">
        <v>0.0026900000000000001</v>
      </c>
      <c r="R367" s="220">
        <f>Q367*H367</f>
        <v>0.61411355000000001</v>
      </c>
      <c r="S367" s="220">
        <v>0</v>
      </c>
      <c r="T367" s="221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2" t="s">
        <v>390</v>
      </c>
      <c r="AT367" s="222" t="s">
        <v>385</v>
      </c>
      <c r="AU367" s="222" t="s">
        <v>84</v>
      </c>
      <c r="AY367" s="20" t="s">
        <v>378</v>
      </c>
      <c r="BE367" s="223">
        <f>IF(N367="základní",J367,0)</f>
        <v>0</v>
      </c>
      <c r="BF367" s="223">
        <f>IF(N367="snížená",J367,0)</f>
        <v>0</v>
      </c>
      <c r="BG367" s="223">
        <f>IF(N367="zákl. přenesená",J367,0)</f>
        <v>0</v>
      </c>
      <c r="BH367" s="223">
        <f>IF(N367="sníž. přenesená",J367,0)</f>
        <v>0</v>
      </c>
      <c r="BI367" s="223">
        <f>IF(N367="nulová",J367,0)</f>
        <v>0</v>
      </c>
      <c r="BJ367" s="20" t="s">
        <v>82</v>
      </c>
      <c r="BK367" s="223">
        <f>ROUND(I367*H367,2)</f>
        <v>0</v>
      </c>
      <c r="BL367" s="20" t="s">
        <v>390</v>
      </c>
      <c r="BM367" s="222" t="s">
        <v>746</v>
      </c>
    </row>
    <row r="368" s="2" customFormat="1">
      <c r="A368" s="41"/>
      <c r="B368" s="42"/>
      <c r="C368" s="43"/>
      <c r="D368" s="224" t="s">
        <v>394</v>
      </c>
      <c r="E368" s="43"/>
      <c r="F368" s="225" t="s">
        <v>747</v>
      </c>
      <c r="G368" s="43"/>
      <c r="H368" s="43"/>
      <c r="I368" s="226"/>
      <c r="J368" s="43"/>
      <c r="K368" s="43"/>
      <c r="L368" s="47"/>
      <c r="M368" s="227"/>
      <c r="N368" s="228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394</v>
      </c>
      <c r="AU368" s="20" t="s">
        <v>84</v>
      </c>
    </row>
    <row r="369" s="13" customFormat="1">
      <c r="A369" s="13"/>
      <c r="B369" s="229"/>
      <c r="C369" s="230"/>
      <c r="D369" s="231" t="s">
        <v>397</v>
      </c>
      <c r="E369" s="232" t="s">
        <v>28</v>
      </c>
      <c r="F369" s="233" t="s">
        <v>398</v>
      </c>
      <c r="G369" s="230"/>
      <c r="H369" s="232" t="s">
        <v>28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397</v>
      </c>
      <c r="AU369" s="239" t="s">
        <v>84</v>
      </c>
      <c r="AV369" s="13" t="s">
        <v>82</v>
      </c>
      <c r="AW369" s="13" t="s">
        <v>35</v>
      </c>
      <c r="AX369" s="13" t="s">
        <v>74</v>
      </c>
      <c r="AY369" s="239" t="s">
        <v>378</v>
      </c>
    </row>
    <row r="370" s="14" customFormat="1">
      <c r="A370" s="14"/>
      <c r="B370" s="240"/>
      <c r="C370" s="241"/>
      <c r="D370" s="231" t="s">
        <v>397</v>
      </c>
      <c r="E370" s="242" t="s">
        <v>28</v>
      </c>
      <c r="F370" s="243" t="s">
        <v>748</v>
      </c>
      <c r="G370" s="241"/>
      <c r="H370" s="244">
        <v>32.950000000000003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397</v>
      </c>
      <c r="AU370" s="250" t="s">
        <v>84</v>
      </c>
      <c r="AV370" s="14" t="s">
        <v>84</v>
      </c>
      <c r="AW370" s="14" t="s">
        <v>35</v>
      </c>
      <c r="AX370" s="14" t="s">
        <v>74</v>
      </c>
      <c r="AY370" s="250" t="s">
        <v>378</v>
      </c>
    </row>
    <row r="371" s="14" customFormat="1">
      <c r="A371" s="14"/>
      <c r="B371" s="240"/>
      <c r="C371" s="241"/>
      <c r="D371" s="231" t="s">
        <v>397</v>
      </c>
      <c r="E371" s="242" t="s">
        <v>28</v>
      </c>
      <c r="F371" s="243" t="s">
        <v>749</v>
      </c>
      <c r="G371" s="241"/>
      <c r="H371" s="244">
        <v>48.085000000000001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397</v>
      </c>
      <c r="AU371" s="250" t="s">
        <v>84</v>
      </c>
      <c r="AV371" s="14" t="s">
        <v>84</v>
      </c>
      <c r="AW371" s="14" t="s">
        <v>35</v>
      </c>
      <c r="AX371" s="14" t="s">
        <v>74</v>
      </c>
      <c r="AY371" s="250" t="s">
        <v>378</v>
      </c>
    </row>
    <row r="372" s="14" customFormat="1">
      <c r="A372" s="14"/>
      <c r="B372" s="240"/>
      <c r="C372" s="241"/>
      <c r="D372" s="231" t="s">
        <v>397</v>
      </c>
      <c r="E372" s="242" t="s">
        <v>28</v>
      </c>
      <c r="F372" s="243" t="s">
        <v>750</v>
      </c>
      <c r="G372" s="241"/>
      <c r="H372" s="244">
        <v>26.699999999999999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397</v>
      </c>
      <c r="AU372" s="250" t="s">
        <v>84</v>
      </c>
      <c r="AV372" s="14" t="s">
        <v>84</v>
      </c>
      <c r="AW372" s="14" t="s">
        <v>35</v>
      </c>
      <c r="AX372" s="14" t="s">
        <v>74</v>
      </c>
      <c r="AY372" s="250" t="s">
        <v>378</v>
      </c>
    </row>
    <row r="373" s="14" customFormat="1">
      <c r="A373" s="14"/>
      <c r="B373" s="240"/>
      <c r="C373" s="241"/>
      <c r="D373" s="231" t="s">
        <v>397</v>
      </c>
      <c r="E373" s="242" t="s">
        <v>28</v>
      </c>
      <c r="F373" s="243" t="s">
        <v>751</v>
      </c>
      <c r="G373" s="241"/>
      <c r="H373" s="244">
        <v>51.32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397</v>
      </c>
      <c r="AU373" s="250" t="s">
        <v>84</v>
      </c>
      <c r="AV373" s="14" t="s">
        <v>84</v>
      </c>
      <c r="AW373" s="14" t="s">
        <v>35</v>
      </c>
      <c r="AX373" s="14" t="s">
        <v>74</v>
      </c>
      <c r="AY373" s="250" t="s">
        <v>378</v>
      </c>
    </row>
    <row r="374" s="14" customFormat="1">
      <c r="A374" s="14"/>
      <c r="B374" s="240"/>
      <c r="C374" s="241"/>
      <c r="D374" s="231" t="s">
        <v>397</v>
      </c>
      <c r="E374" s="242" t="s">
        <v>28</v>
      </c>
      <c r="F374" s="243" t="s">
        <v>752</v>
      </c>
      <c r="G374" s="241"/>
      <c r="H374" s="244">
        <v>62.210000000000001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397</v>
      </c>
      <c r="AU374" s="250" t="s">
        <v>84</v>
      </c>
      <c r="AV374" s="14" t="s">
        <v>84</v>
      </c>
      <c r="AW374" s="14" t="s">
        <v>35</v>
      </c>
      <c r="AX374" s="14" t="s">
        <v>74</v>
      </c>
      <c r="AY374" s="250" t="s">
        <v>378</v>
      </c>
    </row>
    <row r="375" s="14" customFormat="1">
      <c r="A375" s="14"/>
      <c r="B375" s="240"/>
      <c r="C375" s="241"/>
      <c r="D375" s="231" t="s">
        <v>397</v>
      </c>
      <c r="E375" s="242" t="s">
        <v>28</v>
      </c>
      <c r="F375" s="243" t="s">
        <v>753</v>
      </c>
      <c r="G375" s="241"/>
      <c r="H375" s="244">
        <v>0.76500000000000001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397</v>
      </c>
      <c r="AU375" s="250" t="s">
        <v>84</v>
      </c>
      <c r="AV375" s="14" t="s">
        <v>84</v>
      </c>
      <c r="AW375" s="14" t="s">
        <v>35</v>
      </c>
      <c r="AX375" s="14" t="s">
        <v>74</v>
      </c>
      <c r="AY375" s="250" t="s">
        <v>378</v>
      </c>
    </row>
    <row r="376" s="14" customFormat="1">
      <c r="A376" s="14"/>
      <c r="B376" s="240"/>
      <c r="C376" s="241"/>
      <c r="D376" s="231" t="s">
        <v>397</v>
      </c>
      <c r="E376" s="242" t="s">
        <v>28</v>
      </c>
      <c r="F376" s="243" t="s">
        <v>754</v>
      </c>
      <c r="G376" s="241"/>
      <c r="H376" s="244">
        <v>2.5649999999999999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397</v>
      </c>
      <c r="AU376" s="250" t="s">
        <v>84</v>
      </c>
      <c r="AV376" s="14" t="s">
        <v>84</v>
      </c>
      <c r="AW376" s="14" t="s">
        <v>35</v>
      </c>
      <c r="AX376" s="14" t="s">
        <v>74</v>
      </c>
      <c r="AY376" s="250" t="s">
        <v>378</v>
      </c>
    </row>
    <row r="377" s="14" customFormat="1">
      <c r="A377" s="14"/>
      <c r="B377" s="240"/>
      <c r="C377" s="241"/>
      <c r="D377" s="231" t="s">
        <v>397</v>
      </c>
      <c r="E377" s="242" t="s">
        <v>28</v>
      </c>
      <c r="F377" s="243" t="s">
        <v>755</v>
      </c>
      <c r="G377" s="241"/>
      <c r="H377" s="244">
        <v>3.0699999999999998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397</v>
      </c>
      <c r="AU377" s="250" t="s">
        <v>84</v>
      </c>
      <c r="AV377" s="14" t="s">
        <v>84</v>
      </c>
      <c r="AW377" s="14" t="s">
        <v>35</v>
      </c>
      <c r="AX377" s="14" t="s">
        <v>74</v>
      </c>
      <c r="AY377" s="250" t="s">
        <v>378</v>
      </c>
    </row>
    <row r="378" s="14" customFormat="1">
      <c r="A378" s="14"/>
      <c r="B378" s="240"/>
      <c r="C378" s="241"/>
      <c r="D378" s="231" t="s">
        <v>397</v>
      </c>
      <c r="E378" s="242" t="s">
        <v>28</v>
      </c>
      <c r="F378" s="243" t="s">
        <v>756</v>
      </c>
      <c r="G378" s="241"/>
      <c r="H378" s="244">
        <v>0.63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397</v>
      </c>
      <c r="AU378" s="250" t="s">
        <v>84</v>
      </c>
      <c r="AV378" s="14" t="s">
        <v>84</v>
      </c>
      <c r="AW378" s="14" t="s">
        <v>35</v>
      </c>
      <c r="AX378" s="14" t="s">
        <v>74</v>
      </c>
      <c r="AY378" s="250" t="s">
        <v>378</v>
      </c>
    </row>
    <row r="379" s="15" customFormat="1">
      <c r="A379" s="15"/>
      <c r="B379" s="251"/>
      <c r="C379" s="252"/>
      <c r="D379" s="231" t="s">
        <v>397</v>
      </c>
      <c r="E379" s="253" t="s">
        <v>104</v>
      </c>
      <c r="F379" s="254" t="s">
        <v>416</v>
      </c>
      <c r="G379" s="252"/>
      <c r="H379" s="255">
        <v>228.29499999999999</v>
      </c>
      <c r="I379" s="256"/>
      <c r="J379" s="252"/>
      <c r="K379" s="252"/>
      <c r="L379" s="257"/>
      <c r="M379" s="258"/>
      <c r="N379" s="259"/>
      <c r="O379" s="259"/>
      <c r="P379" s="259"/>
      <c r="Q379" s="259"/>
      <c r="R379" s="259"/>
      <c r="S379" s="259"/>
      <c r="T379" s="26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1" t="s">
        <v>397</v>
      </c>
      <c r="AU379" s="261" t="s">
        <v>84</v>
      </c>
      <c r="AV379" s="15" t="s">
        <v>390</v>
      </c>
      <c r="AW379" s="15" t="s">
        <v>35</v>
      </c>
      <c r="AX379" s="15" t="s">
        <v>82</v>
      </c>
      <c r="AY379" s="261" t="s">
        <v>378</v>
      </c>
    </row>
    <row r="380" s="2" customFormat="1" ht="16.5" customHeight="1">
      <c r="A380" s="41"/>
      <c r="B380" s="42"/>
      <c r="C380" s="211" t="s">
        <v>757</v>
      </c>
      <c r="D380" s="211" t="s">
        <v>385</v>
      </c>
      <c r="E380" s="212" t="s">
        <v>758</v>
      </c>
      <c r="F380" s="213" t="s">
        <v>759</v>
      </c>
      <c r="G380" s="214" t="s">
        <v>572</v>
      </c>
      <c r="H380" s="215">
        <v>228.29499999999999</v>
      </c>
      <c r="I380" s="216"/>
      <c r="J380" s="217">
        <f>ROUND(I380*H380,2)</f>
        <v>0</v>
      </c>
      <c r="K380" s="213" t="s">
        <v>389</v>
      </c>
      <c r="L380" s="47"/>
      <c r="M380" s="218" t="s">
        <v>28</v>
      </c>
      <c r="N380" s="219" t="s">
        <v>45</v>
      </c>
      <c r="O380" s="87"/>
      <c r="P380" s="220">
        <f>O380*H380</f>
        <v>0</v>
      </c>
      <c r="Q380" s="220">
        <v>0</v>
      </c>
      <c r="R380" s="220">
        <f>Q380*H380</f>
        <v>0</v>
      </c>
      <c r="S380" s="220">
        <v>0</v>
      </c>
      <c r="T380" s="221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2" t="s">
        <v>390</v>
      </c>
      <c r="AT380" s="222" t="s">
        <v>385</v>
      </c>
      <c r="AU380" s="222" t="s">
        <v>84</v>
      </c>
      <c r="AY380" s="20" t="s">
        <v>378</v>
      </c>
      <c r="BE380" s="223">
        <f>IF(N380="základní",J380,0)</f>
        <v>0</v>
      </c>
      <c r="BF380" s="223">
        <f>IF(N380="snížená",J380,0)</f>
        <v>0</v>
      </c>
      <c r="BG380" s="223">
        <f>IF(N380="zákl. přenesená",J380,0)</f>
        <v>0</v>
      </c>
      <c r="BH380" s="223">
        <f>IF(N380="sníž. přenesená",J380,0)</f>
        <v>0</v>
      </c>
      <c r="BI380" s="223">
        <f>IF(N380="nulová",J380,0)</f>
        <v>0</v>
      </c>
      <c r="BJ380" s="20" t="s">
        <v>82</v>
      </c>
      <c r="BK380" s="223">
        <f>ROUND(I380*H380,2)</f>
        <v>0</v>
      </c>
      <c r="BL380" s="20" t="s">
        <v>390</v>
      </c>
      <c r="BM380" s="222" t="s">
        <v>760</v>
      </c>
    </row>
    <row r="381" s="2" customFormat="1">
      <c r="A381" s="41"/>
      <c r="B381" s="42"/>
      <c r="C381" s="43"/>
      <c r="D381" s="224" t="s">
        <v>394</v>
      </c>
      <c r="E381" s="43"/>
      <c r="F381" s="225" t="s">
        <v>761</v>
      </c>
      <c r="G381" s="43"/>
      <c r="H381" s="43"/>
      <c r="I381" s="226"/>
      <c r="J381" s="43"/>
      <c r="K381" s="43"/>
      <c r="L381" s="47"/>
      <c r="M381" s="227"/>
      <c r="N381" s="228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394</v>
      </c>
      <c r="AU381" s="20" t="s">
        <v>84</v>
      </c>
    </row>
    <row r="382" s="14" customFormat="1">
      <c r="A382" s="14"/>
      <c r="B382" s="240"/>
      <c r="C382" s="241"/>
      <c r="D382" s="231" t="s">
        <v>397</v>
      </c>
      <c r="E382" s="242" t="s">
        <v>28</v>
      </c>
      <c r="F382" s="243" t="s">
        <v>104</v>
      </c>
      <c r="G382" s="241"/>
      <c r="H382" s="244">
        <v>228.29499999999999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397</v>
      </c>
      <c r="AU382" s="250" t="s">
        <v>84</v>
      </c>
      <c r="AV382" s="14" t="s">
        <v>84</v>
      </c>
      <c r="AW382" s="14" t="s">
        <v>35</v>
      </c>
      <c r="AX382" s="14" t="s">
        <v>82</v>
      </c>
      <c r="AY382" s="250" t="s">
        <v>378</v>
      </c>
    </row>
    <row r="383" s="2" customFormat="1" ht="55.5" customHeight="1">
      <c r="A383" s="41"/>
      <c r="B383" s="42"/>
      <c r="C383" s="211" t="s">
        <v>138</v>
      </c>
      <c r="D383" s="211" t="s">
        <v>385</v>
      </c>
      <c r="E383" s="212" t="s">
        <v>762</v>
      </c>
      <c r="F383" s="213" t="s">
        <v>763</v>
      </c>
      <c r="G383" s="214" t="s">
        <v>764</v>
      </c>
      <c r="H383" s="215">
        <v>11</v>
      </c>
      <c r="I383" s="216"/>
      <c r="J383" s="217">
        <f>ROUND(I383*H383,2)</f>
        <v>0</v>
      </c>
      <c r="K383" s="213" t="s">
        <v>389</v>
      </c>
      <c r="L383" s="47"/>
      <c r="M383" s="218" t="s">
        <v>28</v>
      </c>
      <c r="N383" s="219" t="s">
        <v>45</v>
      </c>
      <c r="O383" s="87"/>
      <c r="P383" s="220">
        <f>O383*H383</f>
        <v>0</v>
      </c>
      <c r="Q383" s="220">
        <v>0.013509999999999999</v>
      </c>
      <c r="R383" s="220">
        <f>Q383*H383</f>
        <v>0.14860999999999999</v>
      </c>
      <c r="S383" s="220">
        <v>0</v>
      </c>
      <c r="T383" s="221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2" t="s">
        <v>390</v>
      </c>
      <c r="AT383" s="222" t="s">
        <v>385</v>
      </c>
      <c r="AU383" s="222" t="s">
        <v>84</v>
      </c>
      <c r="AY383" s="20" t="s">
        <v>378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20" t="s">
        <v>82</v>
      </c>
      <c r="BK383" s="223">
        <f>ROUND(I383*H383,2)</f>
        <v>0</v>
      </c>
      <c r="BL383" s="20" t="s">
        <v>390</v>
      </c>
      <c r="BM383" s="222" t="s">
        <v>765</v>
      </c>
    </row>
    <row r="384" s="2" customFormat="1">
      <c r="A384" s="41"/>
      <c r="B384" s="42"/>
      <c r="C384" s="43"/>
      <c r="D384" s="224" t="s">
        <v>394</v>
      </c>
      <c r="E384" s="43"/>
      <c r="F384" s="225" t="s">
        <v>766</v>
      </c>
      <c r="G384" s="43"/>
      <c r="H384" s="43"/>
      <c r="I384" s="226"/>
      <c r="J384" s="43"/>
      <c r="K384" s="43"/>
      <c r="L384" s="47"/>
      <c r="M384" s="227"/>
      <c r="N384" s="228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394</v>
      </c>
      <c r="AU384" s="20" t="s">
        <v>84</v>
      </c>
    </row>
    <row r="385" s="13" customFormat="1">
      <c r="A385" s="13"/>
      <c r="B385" s="229"/>
      <c r="C385" s="230"/>
      <c r="D385" s="231" t="s">
        <v>397</v>
      </c>
      <c r="E385" s="232" t="s">
        <v>28</v>
      </c>
      <c r="F385" s="233" t="s">
        <v>767</v>
      </c>
      <c r="G385" s="230"/>
      <c r="H385" s="232" t="s">
        <v>28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397</v>
      </c>
      <c r="AU385" s="239" t="s">
        <v>84</v>
      </c>
      <c r="AV385" s="13" t="s">
        <v>82</v>
      </c>
      <c r="AW385" s="13" t="s">
        <v>35</v>
      </c>
      <c r="AX385" s="13" t="s">
        <v>74</v>
      </c>
      <c r="AY385" s="239" t="s">
        <v>378</v>
      </c>
    </row>
    <row r="386" s="13" customFormat="1">
      <c r="A386" s="13"/>
      <c r="B386" s="229"/>
      <c r="C386" s="230"/>
      <c r="D386" s="231" t="s">
        <v>397</v>
      </c>
      <c r="E386" s="232" t="s">
        <v>28</v>
      </c>
      <c r="F386" s="233" t="s">
        <v>768</v>
      </c>
      <c r="G386" s="230"/>
      <c r="H386" s="232" t="s">
        <v>28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397</v>
      </c>
      <c r="AU386" s="239" t="s">
        <v>84</v>
      </c>
      <c r="AV386" s="13" t="s">
        <v>82</v>
      </c>
      <c r="AW386" s="13" t="s">
        <v>35</v>
      </c>
      <c r="AX386" s="13" t="s">
        <v>74</v>
      </c>
      <c r="AY386" s="239" t="s">
        <v>378</v>
      </c>
    </row>
    <row r="387" s="14" customFormat="1">
      <c r="A387" s="14"/>
      <c r="B387" s="240"/>
      <c r="C387" s="241"/>
      <c r="D387" s="231" t="s">
        <v>397</v>
      </c>
      <c r="E387" s="242" t="s">
        <v>28</v>
      </c>
      <c r="F387" s="243" t="s">
        <v>769</v>
      </c>
      <c r="G387" s="241"/>
      <c r="H387" s="244">
        <v>11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397</v>
      </c>
      <c r="AU387" s="250" t="s">
        <v>84</v>
      </c>
      <c r="AV387" s="14" t="s">
        <v>84</v>
      </c>
      <c r="AW387" s="14" t="s">
        <v>35</v>
      </c>
      <c r="AX387" s="14" t="s">
        <v>82</v>
      </c>
      <c r="AY387" s="250" t="s">
        <v>378</v>
      </c>
    </row>
    <row r="388" s="2" customFormat="1" ht="55.5" customHeight="1">
      <c r="A388" s="41"/>
      <c r="B388" s="42"/>
      <c r="C388" s="211" t="s">
        <v>770</v>
      </c>
      <c r="D388" s="211" t="s">
        <v>385</v>
      </c>
      <c r="E388" s="212" t="s">
        <v>771</v>
      </c>
      <c r="F388" s="213" t="s">
        <v>772</v>
      </c>
      <c r="G388" s="214" t="s">
        <v>764</v>
      </c>
      <c r="H388" s="215">
        <v>5</v>
      </c>
      <c r="I388" s="216"/>
      <c r="J388" s="217">
        <f>ROUND(I388*H388,2)</f>
        <v>0</v>
      </c>
      <c r="K388" s="213" t="s">
        <v>389</v>
      </c>
      <c r="L388" s="47"/>
      <c r="M388" s="218" t="s">
        <v>28</v>
      </c>
      <c r="N388" s="219" t="s">
        <v>45</v>
      </c>
      <c r="O388" s="87"/>
      <c r="P388" s="220">
        <f>O388*H388</f>
        <v>0</v>
      </c>
      <c r="Q388" s="220">
        <v>0.018270000000000002</v>
      </c>
      <c r="R388" s="220">
        <f>Q388*H388</f>
        <v>0.091350000000000015</v>
      </c>
      <c r="S388" s="220">
        <v>0</v>
      </c>
      <c r="T388" s="221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2" t="s">
        <v>390</v>
      </c>
      <c r="AT388" s="222" t="s">
        <v>385</v>
      </c>
      <c r="AU388" s="222" t="s">
        <v>84</v>
      </c>
      <c r="AY388" s="20" t="s">
        <v>378</v>
      </c>
      <c r="BE388" s="223">
        <f>IF(N388="základní",J388,0)</f>
        <v>0</v>
      </c>
      <c r="BF388" s="223">
        <f>IF(N388="snížená",J388,0)</f>
        <v>0</v>
      </c>
      <c r="BG388" s="223">
        <f>IF(N388="zákl. přenesená",J388,0)</f>
        <v>0</v>
      </c>
      <c r="BH388" s="223">
        <f>IF(N388="sníž. přenesená",J388,0)</f>
        <v>0</v>
      </c>
      <c r="BI388" s="223">
        <f>IF(N388="nulová",J388,0)</f>
        <v>0</v>
      </c>
      <c r="BJ388" s="20" t="s">
        <v>82</v>
      </c>
      <c r="BK388" s="223">
        <f>ROUND(I388*H388,2)</f>
        <v>0</v>
      </c>
      <c r="BL388" s="20" t="s">
        <v>390</v>
      </c>
      <c r="BM388" s="222" t="s">
        <v>773</v>
      </c>
    </row>
    <row r="389" s="2" customFormat="1">
      <c r="A389" s="41"/>
      <c r="B389" s="42"/>
      <c r="C389" s="43"/>
      <c r="D389" s="224" t="s">
        <v>394</v>
      </c>
      <c r="E389" s="43"/>
      <c r="F389" s="225" t="s">
        <v>774</v>
      </c>
      <c r="G389" s="43"/>
      <c r="H389" s="43"/>
      <c r="I389" s="226"/>
      <c r="J389" s="43"/>
      <c r="K389" s="43"/>
      <c r="L389" s="47"/>
      <c r="M389" s="227"/>
      <c r="N389" s="228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394</v>
      </c>
      <c r="AU389" s="20" t="s">
        <v>84</v>
      </c>
    </row>
    <row r="390" s="13" customFormat="1">
      <c r="A390" s="13"/>
      <c r="B390" s="229"/>
      <c r="C390" s="230"/>
      <c r="D390" s="231" t="s">
        <v>397</v>
      </c>
      <c r="E390" s="232" t="s">
        <v>28</v>
      </c>
      <c r="F390" s="233" t="s">
        <v>767</v>
      </c>
      <c r="G390" s="230"/>
      <c r="H390" s="232" t="s">
        <v>28</v>
      </c>
      <c r="I390" s="234"/>
      <c r="J390" s="230"/>
      <c r="K390" s="230"/>
      <c r="L390" s="235"/>
      <c r="M390" s="236"/>
      <c r="N390" s="237"/>
      <c r="O390" s="237"/>
      <c r="P390" s="237"/>
      <c r="Q390" s="237"/>
      <c r="R390" s="237"/>
      <c r="S390" s="237"/>
      <c r="T390" s="23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9" t="s">
        <v>397</v>
      </c>
      <c r="AU390" s="239" t="s">
        <v>84</v>
      </c>
      <c r="AV390" s="13" t="s">
        <v>82</v>
      </c>
      <c r="AW390" s="13" t="s">
        <v>35</v>
      </c>
      <c r="AX390" s="13" t="s">
        <v>74</v>
      </c>
      <c r="AY390" s="239" t="s">
        <v>378</v>
      </c>
    </row>
    <row r="391" s="13" customFormat="1">
      <c r="A391" s="13"/>
      <c r="B391" s="229"/>
      <c r="C391" s="230"/>
      <c r="D391" s="231" t="s">
        <v>397</v>
      </c>
      <c r="E391" s="232" t="s">
        <v>28</v>
      </c>
      <c r="F391" s="233" t="s">
        <v>775</v>
      </c>
      <c r="G391" s="230"/>
      <c r="H391" s="232" t="s">
        <v>28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397</v>
      </c>
      <c r="AU391" s="239" t="s">
        <v>84</v>
      </c>
      <c r="AV391" s="13" t="s">
        <v>82</v>
      </c>
      <c r="AW391" s="13" t="s">
        <v>35</v>
      </c>
      <c r="AX391" s="13" t="s">
        <v>74</v>
      </c>
      <c r="AY391" s="239" t="s">
        <v>378</v>
      </c>
    </row>
    <row r="392" s="14" customFormat="1">
      <c r="A392" s="14"/>
      <c r="B392" s="240"/>
      <c r="C392" s="241"/>
      <c r="D392" s="231" t="s">
        <v>397</v>
      </c>
      <c r="E392" s="242" t="s">
        <v>28</v>
      </c>
      <c r="F392" s="243" t="s">
        <v>499</v>
      </c>
      <c r="G392" s="241"/>
      <c r="H392" s="244">
        <v>5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397</v>
      </c>
      <c r="AU392" s="250" t="s">
        <v>84</v>
      </c>
      <c r="AV392" s="14" t="s">
        <v>84</v>
      </c>
      <c r="AW392" s="14" t="s">
        <v>35</v>
      </c>
      <c r="AX392" s="14" t="s">
        <v>82</v>
      </c>
      <c r="AY392" s="250" t="s">
        <v>378</v>
      </c>
    </row>
    <row r="393" s="2" customFormat="1" ht="24.15" customHeight="1">
      <c r="A393" s="41"/>
      <c r="B393" s="42"/>
      <c r="C393" s="211" t="s">
        <v>776</v>
      </c>
      <c r="D393" s="211" t="s">
        <v>385</v>
      </c>
      <c r="E393" s="212" t="s">
        <v>777</v>
      </c>
      <c r="F393" s="213" t="s">
        <v>778</v>
      </c>
      <c r="G393" s="214" t="s">
        <v>634</v>
      </c>
      <c r="H393" s="215">
        <v>0.23000000000000001</v>
      </c>
      <c r="I393" s="216"/>
      <c r="J393" s="217">
        <f>ROUND(I393*H393,2)</f>
        <v>0</v>
      </c>
      <c r="K393" s="213" t="s">
        <v>389</v>
      </c>
      <c r="L393" s="47"/>
      <c r="M393" s="218" t="s">
        <v>28</v>
      </c>
      <c r="N393" s="219" t="s">
        <v>45</v>
      </c>
      <c r="O393" s="87"/>
      <c r="P393" s="220">
        <f>O393*H393</f>
        <v>0</v>
      </c>
      <c r="Q393" s="220">
        <v>1.06277</v>
      </c>
      <c r="R393" s="220">
        <f>Q393*H393</f>
        <v>0.24443710000000002</v>
      </c>
      <c r="S393" s="220">
        <v>0</v>
      </c>
      <c r="T393" s="221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2" t="s">
        <v>390</v>
      </c>
      <c r="AT393" s="222" t="s">
        <v>385</v>
      </c>
      <c r="AU393" s="222" t="s">
        <v>84</v>
      </c>
      <c r="AY393" s="20" t="s">
        <v>378</v>
      </c>
      <c r="BE393" s="223">
        <f>IF(N393="základní",J393,0)</f>
        <v>0</v>
      </c>
      <c r="BF393" s="223">
        <f>IF(N393="snížená",J393,0)</f>
        <v>0</v>
      </c>
      <c r="BG393" s="223">
        <f>IF(N393="zákl. přenesená",J393,0)</f>
        <v>0</v>
      </c>
      <c r="BH393" s="223">
        <f>IF(N393="sníž. přenesená",J393,0)</f>
        <v>0</v>
      </c>
      <c r="BI393" s="223">
        <f>IF(N393="nulová",J393,0)</f>
        <v>0</v>
      </c>
      <c r="BJ393" s="20" t="s">
        <v>82</v>
      </c>
      <c r="BK393" s="223">
        <f>ROUND(I393*H393,2)</f>
        <v>0</v>
      </c>
      <c r="BL393" s="20" t="s">
        <v>390</v>
      </c>
      <c r="BM393" s="222" t="s">
        <v>779</v>
      </c>
    </row>
    <row r="394" s="2" customFormat="1">
      <c r="A394" s="41"/>
      <c r="B394" s="42"/>
      <c r="C394" s="43"/>
      <c r="D394" s="224" t="s">
        <v>394</v>
      </c>
      <c r="E394" s="43"/>
      <c r="F394" s="225" t="s">
        <v>780</v>
      </c>
      <c r="G394" s="43"/>
      <c r="H394" s="43"/>
      <c r="I394" s="226"/>
      <c r="J394" s="43"/>
      <c r="K394" s="43"/>
      <c r="L394" s="47"/>
      <c r="M394" s="227"/>
      <c r="N394" s="228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394</v>
      </c>
      <c r="AU394" s="20" t="s">
        <v>84</v>
      </c>
    </row>
    <row r="395" s="13" customFormat="1">
      <c r="A395" s="13"/>
      <c r="B395" s="229"/>
      <c r="C395" s="230"/>
      <c r="D395" s="231" t="s">
        <v>397</v>
      </c>
      <c r="E395" s="232" t="s">
        <v>28</v>
      </c>
      <c r="F395" s="233" t="s">
        <v>398</v>
      </c>
      <c r="G395" s="230"/>
      <c r="H395" s="232" t="s">
        <v>28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397</v>
      </c>
      <c r="AU395" s="239" t="s">
        <v>84</v>
      </c>
      <c r="AV395" s="13" t="s">
        <v>82</v>
      </c>
      <c r="AW395" s="13" t="s">
        <v>35</v>
      </c>
      <c r="AX395" s="13" t="s">
        <v>74</v>
      </c>
      <c r="AY395" s="239" t="s">
        <v>378</v>
      </c>
    </row>
    <row r="396" s="14" customFormat="1">
      <c r="A396" s="14"/>
      <c r="B396" s="240"/>
      <c r="C396" s="241"/>
      <c r="D396" s="231" t="s">
        <v>397</v>
      </c>
      <c r="E396" s="242" t="s">
        <v>28</v>
      </c>
      <c r="F396" s="243" t="s">
        <v>781</v>
      </c>
      <c r="G396" s="241"/>
      <c r="H396" s="244">
        <v>0.034000000000000002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397</v>
      </c>
      <c r="AU396" s="250" t="s">
        <v>84</v>
      </c>
      <c r="AV396" s="14" t="s">
        <v>84</v>
      </c>
      <c r="AW396" s="14" t="s">
        <v>35</v>
      </c>
      <c r="AX396" s="14" t="s">
        <v>74</v>
      </c>
      <c r="AY396" s="250" t="s">
        <v>378</v>
      </c>
    </row>
    <row r="397" s="14" customFormat="1">
      <c r="A397" s="14"/>
      <c r="B397" s="240"/>
      <c r="C397" s="241"/>
      <c r="D397" s="231" t="s">
        <v>397</v>
      </c>
      <c r="E397" s="242" t="s">
        <v>28</v>
      </c>
      <c r="F397" s="243" t="s">
        <v>782</v>
      </c>
      <c r="G397" s="241"/>
      <c r="H397" s="244">
        <v>0.050000000000000003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397</v>
      </c>
      <c r="AU397" s="250" t="s">
        <v>84</v>
      </c>
      <c r="AV397" s="14" t="s">
        <v>84</v>
      </c>
      <c r="AW397" s="14" t="s">
        <v>35</v>
      </c>
      <c r="AX397" s="14" t="s">
        <v>74</v>
      </c>
      <c r="AY397" s="250" t="s">
        <v>378</v>
      </c>
    </row>
    <row r="398" s="14" customFormat="1">
      <c r="A398" s="14"/>
      <c r="B398" s="240"/>
      <c r="C398" s="241"/>
      <c r="D398" s="231" t="s">
        <v>397</v>
      </c>
      <c r="E398" s="242" t="s">
        <v>28</v>
      </c>
      <c r="F398" s="243" t="s">
        <v>783</v>
      </c>
      <c r="G398" s="241"/>
      <c r="H398" s="244">
        <v>0.028000000000000001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397</v>
      </c>
      <c r="AU398" s="250" t="s">
        <v>84</v>
      </c>
      <c r="AV398" s="14" t="s">
        <v>84</v>
      </c>
      <c r="AW398" s="14" t="s">
        <v>35</v>
      </c>
      <c r="AX398" s="14" t="s">
        <v>74</v>
      </c>
      <c r="AY398" s="250" t="s">
        <v>378</v>
      </c>
    </row>
    <row r="399" s="14" customFormat="1">
      <c r="A399" s="14"/>
      <c r="B399" s="240"/>
      <c r="C399" s="241"/>
      <c r="D399" s="231" t="s">
        <v>397</v>
      </c>
      <c r="E399" s="242" t="s">
        <v>28</v>
      </c>
      <c r="F399" s="243" t="s">
        <v>784</v>
      </c>
      <c r="G399" s="241"/>
      <c r="H399" s="244">
        <v>0.052999999999999998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0" t="s">
        <v>397</v>
      </c>
      <c r="AU399" s="250" t="s">
        <v>84</v>
      </c>
      <c r="AV399" s="14" t="s">
        <v>84</v>
      </c>
      <c r="AW399" s="14" t="s">
        <v>35</v>
      </c>
      <c r="AX399" s="14" t="s">
        <v>74</v>
      </c>
      <c r="AY399" s="250" t="s">
        <v>378</v>
      </c>
    </row>
    <row r="400" s="14" customFormat="1">
      <c r="A400" s="14"/>
      <c r="B400" s="240"/>
      <c r="C400" s="241"/>
      <c r="D400" s="231" t="s">
        <v>397</v>
      </c>
      <c r="E400" s="242" t="s">
        <v>28</v>
      </c>
      <c r="F400" s="243" t="s">
        <v>785</v>
      </c>
      <c r="G400" s="241"/>
      <c r="H400" s="244">
        <v>0.065000000000000002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397</v>
      </c>
      <c r="AU400" s="250" t="s">
        <v>84</v>
      </c>
      <c r="AV400" s="14" t="s">
        <v>84</v>
      </c>
      <c r="AW400" s="14" t="s">
        <v>35</v>
      </c>
      <c r="AX400" s="14" t="s">
        <v>74</v>
      </c>
      <c r="AY400" s="250" t="s">
        <v>378</v>
      </c>
    </row>
    <row r="401" s="15" customFormat="1">
      <c r="A401" s="15"/>
      <c r="B401" s="251"/>
      <c r="C401" s="252"/>
      <c r="D401" s="231" t="s">
        <v>397</v>
      </c>
      <c r="E401" s="253" t="s">
        <v>28</v>
      </c>
      <c r="F401" s="254" t="s">
        <v>416</v>
      </c>
      <c r="G401" s="252"/>
      <c r="H401" s="255">
        <v>0.23000000000000001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1" t="s">
        <v>397</v>
      </c>
      <c r="AU401" s="261" t="s">
        <v>84</v>
      </c>
      <c r="AV401" s="15" t="s">
        <v>390</v>
      </c>
      <c r="AW401" s="15" t="s">
        <v>35</v>
      </c>
      <c r="AX401" s="15" t="s">
        <v>82</v>
      </c>
      <c r="AY401" s="261" t="s">
        <v>378</v>
      </c>
    </row>
    <row r="402" s="2" customFormat="1" ht="44.25" customHeight="1">
      <c r="A402" s="41"/>
      <c r="B402" s="42"/>
      <c r="C402" s="211" t="s">
        <v>786</v>
      </c>
      <c r="D402" s="211" t="s">
        <v>385</v>
      </c>
      <c r="E402" s="212" t="s">
        <v>787</v>
      </c>
      <c r="F402" s="213" t="s">
        <v>788</v>
      </c>
      <c r="G402" s="214" t="s">
        <v>388</v>
      </c>
      <c r="H402" s="215">
        <v>14.523</v>
      </c>
      <c r="I402" s="216"/>
      <c r="J402" s="217">
        <f>ROUND(I402*H402,2)</f>
        <v>0</v>
      </c>
      <c r="K402" s="213" t="s">
        <v>389</v>
      </c>
      <c r="L402" s="47"/>
      <c r="M402" s="218" t="s">
        <v>28</v>
      </c>
      <c r="N402" s="219" t="s">
        <v>45</v>
      </c>
      <c r="O402" s="87"/>
      <c r="P402" s="220">
        <f>O402*H402</f>
        <v>0</v>
      </c>
      <c r="Q402" s="220">
        <v>2.5504500000000001</v>
      </c>
      <c r="R402" s="220">
        <f>Q402*H402</f>
        <v>37.040185350000002</v>
      </c>
      <c r="S402" s="220">
        <v>0</v>
      </c>
      <c r="T402" s="221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2" t="s">
        <v>390</v>
      </c>
      <c r="AT402" s="222" t="s">
        <v>385</v>
      </c>
      <c r="AU402" s="222" t="s">
        <v>84</v>
      </c>
      <c r="AY402" s="20" t="s">
        <v>378</v>
      </c>
      <c r="BE402" s="223">
        <f>IF(N402="základní",J402,0)</f>
        <v>0</v>
      </c>
      <c r="BF402" s="223">
        <f>IF(N402="snížená",J402,0)</f>
        <v>0</v>
      </c>
      <c r="BG402" s="223">
        <f>IF(N402="zákl. přenesená",J402,0)</f>
        <v>0</v>
      </c>
      <c r="BH402" s="223">
        <f>IF(N402="sníž. přenesená",J402,0)</f>
        <v>0</v>
      </c>
      <c r="BI402" s="223">
        <f>IF(N402="nulová",J402,0)</f>
        <v>0</v>
      </c>
      <c r="BJ402" s="20" t="s">
        <v>82</v>
      </c>
      <c r="BK402" s="223">
        <f>ROUND(I402*H402,2)</f>
        <v>0</v>
      </c>
      <c r="BL402" s="20" t="s">
        <v>390</v>
      </c>
      <c r="BM402" s="222" t="s">
        <v>789</v>
      </c>
    </row>
    <row r="403" s="2" customFormat="1">
      <c r="A403" s="41"/>
      <c r="B403" s="42"/>
      <c r="C403" s="43"/>
      <c r="D403" s="224" t="s">
        <v>394</v>
      </c>
      <c r="E403" s="43"/>
      <c r="F403" s="225" t="s">
        <v>790</v>
      </c>
      <c r="G403" s="43"/>
      <c r="H403" s="43"/>
      <c r="I403" s="226"/>
      <c r="J403" s="43"/>
      <c r="K403" s="43"/>
      <c r="L403" s="47"/>
      <c r="M403" s="227"/>
      <c r="N403" s="228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394</v>
      </c>
      <c r="AU403" s="20" t="s">
        <v>84</v>
      </c>
    </row>
    <row r="404" s="14" customFormat="1">
      <c r="A404" s="14"/>
      <c r="B404" s="240"/>
      <c r="C404" s="241"/>
      <c r="D404" s="231" t="s">
        <v>397</v>
      </c>
      <c r="E404" s="242" t="s">
        <v>28</v>
      </c>
      <c r="F404" s="243" t="s">
        <v>473</v>
      </c>
      <c r="G404" s="241"/>
      <c r="H404" s="244">
        <v>5.8090000000000002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397</v>
      </c>
      <c r="AU404" s="250" t="s">
        <v>84</v>
      </c>
      <c r="AV404" s="14" t="s">
        <v>84</v>
      </c>
      <c r="AW404" s="14" t="s">
        <v>35</v>
      </c>
      <c r="AX404" s="14" t="s">
        <v>74</v>
      </c>
      <c r="AY404" s="250" t="s">
        <v>378</v>
      </c>
    </row>
    <row r="405" s="14" customFormat="1">
      <c r="A405" s="14"/>
      <c r="B405" s="240"/>
      <c r="C405" s="241"/>
      <c r="D405" s="231" t="s">
        <v>397</v>
      </c>
      <c r="E405" s="242" t="s">
        <v>28</v>
      </c>
      <c r="F405" s="243" t="s">
        <v>527</v>
      </c>
      <c r="G405" s="241"/>
      <c r="H405" s="244">
        <v>8.7140000000000004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397</v>
      </c>
      <c r="AU405" s="250" t="s">
        <v>84</v>
      </c>
      <c r="AV405" s="14" t="s">
        <v>84</v>
      </c>
      <c r="AW405" s="14" t="s">
        <v>35</v>
      </c>
      <c r="AX405" s="14" t="s">
        <v>74</v>
      </c>
      <c r="AY405" s="250" t="s">
        <v>378</v>
      </c>
    </row>
    <row r="406" s="15" customFormat="1">
      <c r="A406" s="15"/>
      <c r="B406" s="251"/>
      <c r="C406" s="252"/>
      <c r="D406" s="231" t="s">
        <v>397</v>
      </c>
      <c r="E406" s="253" t="s">
        <v>28</v>
      </c>
      <c r="F406" s="254" t="s">
        <v>416</v>
      </c>
      <c r="G406" s="252"/>
      <c r="H406" s="255">
        <v>14.523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1" t="s">
        <v>397</v>
      </c>
      <c r="AU406" s="261" t="s">
        <v>84</v>
      </c>
      <c r="AV406" s="15" t="s">
        <v>390</v>
      </c>
      <c r="AW406" s="15" t="s">
        <v>35</v>
      </c>
      <c r="AX406" s="15" t="s">
        <v>82</v>
      </c>
      <c r="AY406" s="261" t="s">
        <v>378</v>
      </c>
    </row>
    <row r="407" s="12" customFormat="1" ht="22.8" customHeight="1">
      <c r="A407" s="12"/>
      <c r="B407" s="195"/>
      <c r="C407" s="196"/>
      <c r="D407" s="197" t="s">
        <v>73</v>
      </c>
      <c r="E407" s="209" t="s">
        <v>432</v>
      </c>
      <c r="F407" s="209" t="s">
        <v>791</v>
      </c>
      <c r="G407" s="196"/>
      <c r="H407" s="196"/>
      <c r="I407" s="199"/>
      <c r="J407" s="210">
        <f>BK407</f>
        <v>0</v>
      </c>
      <c r="K407" s="196"/>
      <c r="L407" s="201"/>
      <c r="M407" s="202"/>
      <c r="N407" s="203"/>
      <c r="O407" s="203"/>
      <c r="P407" s="204">
        <f>SUM(P408:P754)</f>
        <v>0</v>
      </c>
      <c r="Q407" s="203"/>
      <c r="R407" s="204">
        <f>SUM(R408:R754)</f>
        <v>651.82559378999974</v>
      </c>
      <c r="S407" s="203"/>
      <c r="T407" s="205">
        <f>SUM(T408:T754)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06" t="s">
        <v>82</v>
      </c>
      <c r="AT407" s="207" t="s">
        <v>73</v>
      </c>
      <c r="AU407" s="207" t="s">
        <v>82</v>
      </c>
      <c r="AY407" s="206" t="s">
        <v>378</v>
      </c>
      <c r="BK407" s="208">
        <f>SUM(BK408:BK754)</f>
        <v>0</v>
      </c>
    </row>
    <row r="408" s="2" customFormat="1" ht="37.8" customHeight="1">
      <c r="A408" s="41"/>
      <c r="B408" s="42"/>
      <c r="C408" s="211" t="s">
        <v>792</v>
      </c>
      <c r="D408" s="211" t="s">
        <v>385</v>
      </c>
      <c r="E408" s="212" t="s">
        <v>793</v>
      </c>
      <c r="F408" s="213" t="s">
        <v>794</v>
      </c>
      <c r="G408" s="214" t="s">
        <v>572</v>
      </c>
      <c r="H408" s="215">
        <v>231.80699999999999</v>
      </c>
      <c r="I408" s="216"/>
      <c r="J408" s="217">
        <f>ROUND(I408*H408,2)</f>
        <v>0</v>
      </c>
      <c r="K408" s="213" t="s">
        <v>389</v>
      </c>
      <c r="L408" s="47"/>
      <c r="M408" s="218" t="s">
        <v>28</v>
      </c>
      <c r="N408" s="219" t="s">
        <v>45</v>
      </c>
      <c r="O408" s="87"/>
      <c r="P408" s="220">
        <f>O408*H408</f>
        <v>0</v>
      </c>
      <c r="Q408" s="220">
        <v>0.19692000000000001</v>
      </c>
      <c r="R408" s="220">
        <f>Q408*H408</f>
        <v>45.647434439999998</v>
      </c>
      <c r="S408" s="220">
        <v>0</v>
      </c>
      <c r="T408" s="221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2" t="s">
        <v>390</v>
      </c>
      <c r="AT408" s="222" t="s">
        <v>385</v>
      </c>
      <c r="AU408" s="222" t="s">
        <v>84</v>
      </c>
      <c r="AY408" s="20" t="s">
        <v>378</v>
      </c>
      <c r="BE408" s="223">
        <f>IF(N408="základní",J408,0)</f>
        <v>0</v>
      </c>
      <c r="BF408" s="223">
        <f>IF(N408="snížená",J408,0)</f>
        <v>0</v>
      </c>
      <c r="BG408" s="223">
        <f>IF(N408="zákl. přenesená",J408,0)</f>
        <v>0</v>
      </c>
      <c r="BH408" s="223">
        <f>IF(N408="sníž. přenesená",J408,0)</f>
        <v>0</v>
      </c>
      <c r="BI408" s="223">
        <f>IF(N408="nulová",J408,0)</f>
        <v>0</v>
      </c>
      <c r="BJ408" s="20" t="s">
        <v>82</v>
      </c>
      <c r="BK408" s="223">
        <f>ROUND(I408*H408,2)</f>
        <v>0</v>
      </c>
      <c r="BL408" s="20" t="s">
        <v>390</v>
      </c>
      <c r="BM408" s="222" t="s">
        <v>795</v>
      </c>
    </row>
    <row r="409" s="2" customFormat="1">
      <c r="A409" s="41"/>
      <c r="B409" s="42"/>
      <c r="C409" s="43"/>
      <c r="D409" s="224" t="s">
        <v>394</v>
      </c>
      <c r="E409" s="43"/>
      <c r="F409" s="225" t="s">
        <v>796</v>
      </c>
      <c r="G409" s="43"/>
      <c r="H409" s="43"/>
      <c r="I409" s="226"/>
      <c r="J409" s="43"/>
      <c r="K409" s="43"/>
      <c r="L409" s="47"/>
      <c r="M409" s="227"/>
      <c r="N409" s="228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394</v>
      </c>
      <c r="AU409" s="20" t="s">
        <v>84</v>
      </c>
    </row>
    <row r="410" s="13" customFormat="1">
      <c r="A410" s="13"/>
      <c r="B410" s="229"/>
      <c r="C410" s="230"/>
      <c r="D410" s="231" t="s">
        <v>397</v>
      </c>
      <c r="E410" s="232" t="s">
        <v>28</v>
      </c>
      <c r="F410" s="233" t="s">
        <v>797</v>
      </c>
      <c r="G410" s="230"/>
      <c r="H410" s="232" t="s">
        <v>28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9" t="s">
        <v>397</v>
      </c>
      <c r="AU410" s="239" t="s">
        <v>84</v>
      </c>
      <c r="AV410" s="13" t="s">
        <v>82</v>
      </c>
      <c r="AW410" s="13" t="s">
        <v>35</v>
      </c>
      <c r="AX410" s="13" t="s">
        <v>74</v>
      </c>
      <c r="AY410" s="239" t="s">
        <v>378</v>
      </c>
    </row>
    <row r="411" s="14" customFormat="1">
      <c r="A411" s="14"/>
      <c r="B411" s="240"/>
      <c r="C411" s="241"/>
      <c r="D411" s="231" t="s">
        <v>397</v>
      </c>
      <c r="E411" s="242" t="s">
        <v>28</v>
      </c>
      <c r="F411" s="243" t="s">
        <v>798</v>
      </c>
      <c r="G411" s="241"/>
      <c r="H411" s="244">
        <v>12.685000000000001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0" t="s">
        <v>397</v>
      </c>
      <c r="AU411" s="250" t="s">
        <v>84</v>
      </c>
      <c r="AV411" s="14" t="s">
        <v>84</v>
      </c>
      <c r="AW411" s="14" t="s">
        <v>35</v>
      </c>
      <c r="AX411" s="14" t="s">
        <v>74</v>
      </c>
      <c r="AY411" s="250" t="s">
        <v>378</v>
      </c>
    </row>
    <row r="412" s="14" customFormat="1">
      <c r="A412" s="14"/>
      <c r="B412" s="240"/>
      <c r="C412" s="241"/>
      <c r="D412" s="231" t="s">
        <v>397</v>
      </c>
      <c r="E412" s="242" t="s">
        <v>28</v>
      </c>
      <c r="F412" s="243" t="s">
        <v>799</v>
      </c>
      <c r="G412" s="241"/>
      <c r="H412" s="244">
        <v>-2.7000000000000002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397</v>
      </c>
      <c r="AU412" s="250" t="s">
        <v>84</v>
      </c>
      <c r="AV412" s="14" t="s">
        <v>84</v>
      </c>
      <c r="AW412" s="14" t="s">
        <v>35</v>
      </c>
      <c r="AX412" s="14" t="s">
        <v>74</v>
      </c>
      <c r="AY412" s="250" t="s">
        <v>378</v>
      </c>
    </row>
    <row r="413" s="13" customFormat="1">
      <c r="A413" s="13"/>
      <c r="B413" s="229"/>
      <c r="C413" s="230"/>
      <c r="D413" s="231" t="s">
        <v>397</v>
      </c>
      <c r="E413" s="232" t="s">
        <v>28</v>
      </c>
      <c r="F413" s="233" t="s">
        <v>800</v>
      </c>
      <c r="G413" s="230"/>
      <c r="H413" s="232" t="s">
        <v>28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397</v>
      </c>
      <c r="AU413" s="239" t="s">
        <v>84</v>
      </c>
      <c r="AV413" s="13" t="s">
        <v>82</v>
      </c>
      <c r="AW413" s="13" t="s">
        <v>35</v>
      </c>
      <c r="AX413" s="13" t="s">
        <v>74</v>
      </c>
      <c r="AY413" s="239" t="s">
        <v>378</v>
      </c>
    </row>
    <row r="414" s="14" customFormat="1">
      <c r="A414" s="14"/>
      <c r="B414" s="240"/>
      <c r="C414" s="241"/>
      <c r="D414" s="231" t="s">
        <v>397</v>
      </c>
      <c r="E414" s="242" t="s">
        <v>28</v>
      </c>
      <c r="F414" s="243" t="s">
        <v>801</v>
      </c>
      <c r="G414" s="241"/>
      <c r="H414" s="244">
        <v>18.210999999999999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397</v>
      </c>
      <c r="AU414" s="250" t="s">
        <v>84</v>
      </c>
      <c r="AV414" s="14" t="s">
        <v>84</v>
      </c>
      <c r="AW414" s="14" t="s">
        <v>35</v>
      </c>
      <c r="AX414" s="14" t="s">
        <v>74</v>
      </c>
      <c r="AY414" s="250" t="s">
        <v>378</v>
      </c>
    </row>
    <row r="415" s="14" customFormat="1">
      <c r="A415" s="14"/>
      <c r="B415" s="240"/>
      <c r="C415" s="241"/>
      <c r="D415" s="231" t="s">
        <v>397</v>
      </c>
      <c r="E415" s="242" t="s">
        <v>28</v>
      </c>
      <c r="F415" s="243" t="s">
        <v>799</v>
      </c>
      <c r="G415" s="241"/>
      <c r="H415" s="244">
        <v>-2.7000000000000002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0" t="s">
        <v>397</v>
      </c>
      <c r="AU415" s="250" t="s">
        <v>84</v>
      </c>
      <c r="AV415" s="14" t="s">
        <v>84</v>
      </c>
      <c r="AW415" s="14" t="s">
        <v>35</v>
      </c>
      <c r="AX415" s="14" t="s">
        <v>74</v>
      </c>
      <c r="AY415" s="250" t="s">
        <v>378</v>
      </c>
    </row>
    <row r="416" s="13" customFormat="1">
      <c r="A416" s="13"/>
      <c r="B416" s="229"/>
      <c r="C416" s="230"/>
      <c r="D416" s="231" t="s">
        <v>397</v>
      </c>
      <c r="E416" s="232" t="s">
        <v>28</v>
      </c>
      <c r="F416" s="233" t="s">
        <v>802</v>
      </c>
      <c r="G416" s="230"/>
      <c r="H416" s="232" t="s">
        <v>28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397</v>
      </c>
      <c r="AU416" s="239" t="s">
        <v>84</v>
      </c>
      <c r="AV416" s="13" t="s">
        <v>82</v>
      </c>
      <c r="AW416" s="13" t="s">
        <v>35</v>
      </c>
      <c r="AX416" s="13" t="s">
        <v>74</v>
      </c>
      <c r="AY416" s="239" t="s">
        <v>378</v>
      </c>
    </row>
    <row r="417" s="14" customFormat="1">
      <c r="A417" s="14"/>
      <c r="B417" s="240"/>
      <c r="C417" s="241"/>
      <c r="D417" s="231" t="s">
        <v>397</v>
      </c>
      <c r="E417" s="242" t="s">
        <v>28</v>
      </c>
      <c r="F417" s="243" t="s">
        <v>803</v>
      </c>
      <c r="G417" s="241"/>
      <c r="H417" s="244">
        <v>18.059999999999999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397</v>
      </c>
      <c r="AU417" s="250" t="s">
        <v>84</v>
      </c>
      <c r="AV417" s="14" t="s">
        <v>84</v>
      </c>
      <c r="AW417" s="14" t="s">
        <v>35</v>
      </c>
      <c r="AX417" s="14" t="s">
        <v>74</v>
      </c>
      <c r="AY417" s="250" t="s">
        <v>378</v>
      </c>
    </row>
    <row r="418" s="14" customFormat="1">
      <c r="A418" s="14"/>
      <c r="B418" s="240"/>
      <c r="C418" s="241"/>
      <c r="D418" s="231" t="s">
        <v>397</v>
      </c>
      <c r="E418" s="242" t="s">
        <v>28</v>
      </c>
      <c r="F418" s="243" t="s">
        <v>799</v>
      </c>
      <c r="G418" s="241"/>
      <c r="H418" s="244">
        <v>-2.7000000000000002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397</v>
      </c>
      <c r="AU418" s="250" t="s">
        <v>84</v>
      </c>
      <c r="AV418" s="14" t="s">
        <v>84</v>
      </c>
      <c r="AW418" s="14" t="s">
        <v>35</v>
      </c>
      <c r="AX418" s="14" t="s">
        <v>74</v>
      </c>
      <c r="AY418" s="250" t="s">
        <v>378</v>
      </c>
    </row>
    <row r="419" s="13" customFormat="1">
      <c r="A419" s="13"/>
      <c r="B419" s="229"/>
      <c r="C419" s="230"/>
      <c r="D419" s="231" t="s">
        <v>397</v>
      </c>
      <c r="E419" s="232" t="s">
        <v>28</v>
      </c>
      <c r="F419" s="233" t="s">
        <v>804</v>
      </c>
      <c r="G419" s="230"/>
      <c r="H419" s="232" t="s">
        <v>28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397</v>
      </c>
      <c r="AU419" s="239" t="s">
        <v>84</v>
      </c>
      <c r="AV419" s="13" t="s">
        <v>82</v>
      </c>
      <c r="AW419" s="13" t="s">
        <v>35</v>
      </c>
      <c r="AX419" s="13" t="s">
        <v>74</v>
      </c>
      <c r="AY419" s="239" t="s">
        <v>378</v>
      </c>
    </row>
    <row r="420" s="14" customFormat="1">
      <c r="A420" s="14"/>
      <c r="B420" s="240"/>
      <c r="C420" s="241"/>
      <c r="D420" s="231" t="s">
        <v>397</v>
      </c>
      <c r="E420" s="242" t="s">
        <v>28</v>
      </c>
      <c r="F420" s="243" t="s">
        <v>805</v>
      </c>
      <c r="G420" s="241"/>
      <c r="H420" s="244">
        <v>89.438000000000002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397</v>
      </c>
      <c r="AU420" s="250" t="s">
        <v>84</v>
      </c>
      <c r="AV420" s="14" t="s">
        <v>84</v>
      </c>
      <c r="AW420" s="14" t="s">
        <v>35</v>
      </c>
      <c r="AX420" s="14" t="s">
        <v>74</v>
      </c>
      <c r="AY420" s="250" t="s">
        <v>378</v>
      </c>
    </row>
    <row r="421" s="14" customFormat="1">
      <c r="A421" s="14"/>
      <c r="B421" s="240"/>
      <c r="C421" s="241"/>
      <c r="D421" s="231" t="s">
        <v>397</v>
      </c>
      <c r="E421" s="242" t="s">
        <v>28</v>
      </c>
      <c r="F421" s="243" t="s">
        <v>806</v>
      </c>
      <c r="G421" s="241"/>
      <c r="H421" s="244">
        <v>-8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0" t="s">
        <v>397</v>
      </c>
      <c r="AU421" s="250" t="s">
        <v>84</v>
      </c>
      <c r="AV421" s="14" t="s">
        <v>84</v>
      </c>
      <c r="AW421" s="14" t="s">
        <v>35</v>
      </c>
      <c r="AX421" s="14" t="s">
        <v>74</v>
      </c>
      <c r="AY421" s="250" t="s">
        <v>378</v>
      </c>
    </row>
    <row r="422" s="13" customFormat="1">
      <c r="A422" s="13"/>
      <c r="B422" s="229"/>
      <c r="C422" s="230"/>
      <c r="D422" s="231" t="s">
        <v>397</v>
      </c>
      <c r="E422" s="232" t="s">
        <v>28</v>
      </c>
      <c r="F422" s="233" t="s">
        <v>807</v>
      </c>
      <c r="G422" s="230"/>
      <c r="H422" s="232" t="s">
        <v>28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397</v>
      </c>
      <c r="AU422" s="239" t="s">
        <v>84</v>
      </c>
      <c r="AV422" s="13" t="s">
        <v>82</v>
      </c>
      <c r="AW422" s="13" t="s">
        <v>35</v>
      </c>
      <c r="AX422" s="13" t="s">
        <v>74</v>
      </c>
      <c r="AY422" s="239" t="s">
        <v>378</v>
      </c>
    </row>
    <row r="423" s="14" customFormat="1">
      <c r="A423" s="14"/>
      <c r="B423" s="240"/>
      <c r="C423" s="241"/>
      <c r="D423" s="231" t="s">
        <v>397</v>
      </c>
      <c r="E423" s="242" t="s">
        <v>28</v>
      </c>
      <c r="F423" s="243" t="s">
        <v>808</v>
      </c>
      <c r="G423" s="241"/>
      <c r="H423" s="244">
        <v>113.813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397</v>
      </c>
      <c r="AU423" s="250" t="s">
        <v>84</v>
      </c>
      <c r="AV423" s="14" t="s">
        <v>84</v>
      </c>
      <c r="AW423" s="14" t="s">
        <v>35</v>
      </c>
      <c r="AX423" s="14" t="s">
        <v>74</v>
      </c>
      <c r="AY423" s="250" t="s">
        <v>378</v>
      </c>
    </row>
    <row r="424" s="14" customFormat="1">
      <c r="A424" s="14"/>
      <c r="B424" s="240"/>
      <c r="C424" s="241"/>
      <c r="D424" s="231" t="s">
        <v>397</v>
      </c>
      <c r="E424" s="242" t="s">
        <v>28</v>
      </c>
      <c r="F424" s="243" t="s">
        <v>809</v>
      </c>
      <c r="G424" s="241"/>
      <c r="H424" s="244">
        <v>-4.2999999999999998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397</v>
      </c>
      <c r="AU424" s="250" t="s">
        <v>84</v>
      </c>
      <c r="AV424" s="14" t="s">
        <v>84</v>
      </c>
      <c r="AW424" s="14" t="s">
        <v>35</v>
      </c>
      <c r="AX424" s="14" t="s">
        <v>74</v>
      </c>
      <c r="AY424" s="250" t="s">
        <v>378</v>
      </c>
    </row>
    <row r="425" s="15" customFormat="1">
      <c r="A425" s="15"/>
      <c r="B425" s="251"/>
      <c r="C425" s="252"/>
      <c r="D425" s="231" t="s">
        <v>397</v>
      </c>
      <c r="E425" s="253" t="s">
        <v>28</v>
      </c>
      <c r="F425" s="254" t="s">
        <v>416</v>
      </c>
      <c r="G425" s="252"/>
      <c r="H425" s="255">
        <v>231.80699999999999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1" t="s">
        <v>397</v>
      </c>
      <c r="AU425" s="261" t="s">
        <v>84</v>
      </c>
      <c r="AV425" s="15" t="s">
        <v>390</v>
      </c>
      <c r="AW425" s="15" t="s">
        <v>35</v>
      </c>
      <c r="AX425" s="15" t="s">
        <v>82</v>
      </c>
      <c r="AY425" s="261" t="s">
        <v>378</v>
      </c>
    </row>
    <row r="426" s="2" customFormat="1" ht="37.8" customHeight="1">
      <c r="A426" s="41"/>
      <c r="B426" s="42"/>
      <c r="C426" s="211" t="s">
        <v>810</v>
      </c>
      <c r="D426" s="211" t="s">
        <v>385</v>
      </c>
      <c r="E426" s="212" t="s">
        <v>811</v>
      </c>
      <c r="F426" s="213" t="s">
        <v>812</v>
      </c>
      <c r="G426" s="214" t="s">
        <v>572</v>
      </c>
      <c r="H426" s="215">
        <v>49.649999999999999</v>
      </c>
      <c r="I426" s="216"/>
      <c r="J426" s="217">
        <f>ROUND(I426*H426,2)</f>
        <v>0</v>
      </c>
      <c r="K426" s="213" t="s">
        <v>389</v>
      </c>
      <c r="L426" s="47"/>
      <c r="M426" s="218" t="s">
        <v>28</v>
      </c>
      <c r="N426" s="219" t="s">
        <v>45</v>
      </c>
      <c r="O426" s="87"/>
      <c r="P426" s="220">
        <f>O426*H426</f>
        <v>0</v>
      </c>
      <c r="Q426" s="220">
        <v>0.25862000000000002</v>
      </c>
      <c r="R426" s="220">
        <f>Q426*H426</f>
        <v>12.840483000000001</v>
      </c>
      <c r="S426" s="220">
        <v>0</v>
      </c>
      <c r="T426" s="221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2" t="s">
        <v>390</v>
      </c>
      <c r="AT426" s="222" t="s">
        <v>385</v>
      </c>
      <c r="AU426" s="222" t="s">
        <v>84</v>
      </c>
      <c r="AY426" s="20" t="s">
        <v>378</v>
      </c>
      <c r="BE426" s="223">
        <f>IF(N426="základní",J426,0)</f>
        <v>0</v>
      </c>
      <c r="BF426" s="223">
        <f>IF(N426="snížená",J426,0)</f>
        <v>0</v>
      </c>
      <c r="BG426" s="223">
        <f>IF(N426="zákl. přenesená",J426,0)</f>
        <v>0</v>
      </c>
      <c r="BH426" s="223">
        <f>IF(N426="sníž. přenesená",J426,0)</f>
        <v>0</v>
      </c>
      <c r="BI426" s="223">
        <f>IF(N426="nulová",J426,0)</f>
        <v>0</v>
      </c>
      <c r="BJ426" s="20" t="s">
        <v>82</v>
      </c>
      <c r="BK426" s="223">
        <f>ROUND(I426*H426,2)</f>
        <v>0</v>
      </c>
      <c r="BL426" s="20" t="s">
        <v>390</v>
      </c>
      <c r="BM426" s="222" t="s">
        <v>813</v>
      </c>
    </row>
    <row r="427" s="2" customFormat="1">
      <c r="A427" s="41"/>
      <c r="B427" s="42"/>
      <c r="C427" s="43"/>
      <c r="D427" s="224" t="s">
        <v>394</v>
      </c>
      <c r="E427" s="43"/>
      <c r="F427" s="225" t="s">
        <v>814</v>
      </c>
      <c r="G427" s="43"/>
      <c r="H427" s="43"/>
      <c r="I427" s="226"/>
      <c r="J427" s="43"/>
      <c r="K427" s="43"/>
      <c r="L427" s="47"/>
      <c r="M427" s="227"/>
      <c r="N427" s="228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394</v>
      </c>
      <c r="AU427" s="20" t="s">
        <v>84</v>
      </c>
    </row>
    <row r="428" s="13" customFormat="1">
      <c r="A428" s="13"/>
      <c r="B428" s="229"/>
      <c r="C428" s="230"/>
      <c r="D428" s="231" t="s">
        <v>397</v>
      </c>
      <c r="E428" s="232" t="s">
        <v>28</v>
      </c>
      <c r="F428" s="233" t="s">
        <v>804</v>
      </c>
      <c r="G428" s="230"/>
      <c r="H428" s="232" t="s">
        <v>28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397</v>
      </c>
      <c r="AU428" s="239" t="s">
        <v>84</v>
      </c>
      <c r="AV428" s="13" t="s">
        <v>82</v>
      </c>
      <c r="AW428" s="13" t="s">
        <v>35</v>
      </c>
      <c r="AX428" s="13" t="s">
        <v>74</v>
      </c>
      <c r="AY428" s="239" t="s">
        <v>378</v>
      </c>
    </row>
    <row r="429" s="14" customFormat="1">
      <c r="A429" s="14"/>
      <c r="B429" s="240"/>
      <c r="C429" s="241"/>
      <c r="D429" s="231" t="s">
        <v>397</v>
      </c>
      <c r="E429" s="242" t="s">
        <v>28</v>
      </c>
      <c r="F429" s="243" t="s">
        <v>815</v>
      </c>
      <c r="G429" s="241"/>
      <c r="H429" s="244">
        <v>45.75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397</v>
      </c>
      <c r="AU429" s="250" t="s">
        <v>84</v>
      </c>
      <c r="AV429" s="14" t="s">
        <v>84</v>
      </c>
      <c r="AW429" s="14" t="s">
        <v>35</v>
      </c>
      <c r="AX429" s="14" t="s">
        <v>74</v>
      </c>
      <c r="AY429" s="250" t="s">
        <v>378</v>
      </c>
    </row>
    <row r="430" s="14" customFormat="1">
      <c r="A430" s="14"/>
      <c r="B430" s="240"/>
      <c r="C430" s="241"/>
      <c r="D430" s="231" t="s">
        <v>397</v>
      </c>
      <c r="E430" s="242" t="s">
        <v>28</v>
      </c>
      <c r="F430" s="243" t="s">
        <v>816</v>
      </c>
      <c r="G430" s="241"/>
      <c r="H430" s="244">
        <v>-3.6000000000000001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397</v>
      </c>
      <c r="AU430" s="250" t="s">
        <v>84</v>
      </c>
      <c r="AV430" s="14" t="s">
        <v>84</v>
      </c>
      <c r="AW430" s="14" t="s">
        <v>35</v>
      </c>
      <c r="AX430" s="14" t="s">
        <v>74</v>
      </c>
      <c r="AY430" s="250" t="s">
        <v>378</v>
      </c>
    </row>
    <row r="431" s="13" customFormat="1">
      <c r="A431" s="13"/>
      <c r="B431" s="229"/>
      <c r="C431" s="230"/>
      <c r="D431" s="231" t="s">
        <v>397</v>
      </c>
      <c r="E431" s="232" t="s">
        <v>28</v>
      </c>
      <c r="F431" s="233" t="s">
        <v>807</v>
      </c>
      <c r="G431" s="230"/>
      <c r="H431" s="232" t="s">
        <v>28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397</v>
      </c>
      <c r="AU431" s="239" t="s">
        <v>84</v>
      </c>
      <c r="AV431" s="13" t="s">
        <v>82</v>
      </c>
      <c r="AW431" s="13" t="s">
        <v>35</v>
      </c>
      <c r="AX431" s="13" t="s">
        <v>74</v>
      </c>
      <c r="AY431" s="239" t="s">
        <v>378</v>
      </c>
    </row>
    <row r="432" s="14" customFormat="1">
      <c r="A432" s="14"/>
      <c r="B432" s="240"/>
      <c r="C432" s="241"/>
      <c r="D432" s="231" t="s">
        <v>397</v>
      </c>
      <c r="E432" s="242" t="s">
        <v>28</v>
      </c>
      <c r="F432" s="243" t="s">
        <v>817</v>
      </c>
      <c r="G432" s="241"/>
      <c r="H432" s="244">
        <v>7.5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397</v>
      </c>
      <c r="AU432" s="250" t="s">
        <v>84</v>
      </c>
      <c r="AV432" s="14" t="s">
        <v>84</v>
      </c>
      <c r="AW432" s="14" t="s">
        <v>35</v>
      </c>
      <c r="AX432" s="14" t="s">
        <v>74</v>
      </c>
      <c r="AY432" s="250" t="s">
        <v>378</v>
      </c>
    </row>
    <row r="433" s="15" customFormat="1">
      <c r="A433" s="15"/>
      <c r="B433" s="251"/>
      <c r="C433" s="252"/>
      <c r="D433" s="231" t="s">
        <v>397</v>
      </c>
      <c r="E433" s="253" t="s">
        <v>28</v>
      </c>
      <c r="F433" s="254" t="s">
        <v>416</v>
      </c>
      <c r="G433" s="252"/>
      <c r="H433" s="255">
        <v>49.649999999999999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1" t="s">
        <v>397</v>
      </c>
      <c r="AU433" s="261" t="s">
        <v>84</v>
      </c>
      <c r="AV433" s="15" t="s">
        <v>390</v>
      </c>
      <c r="AW433" s="15" t="s">
        <v>35</v>
      </c>
      <c r="AX433" s="15" t="s">
        <v>82</v>
      </c>
      <c r="AY433" s="261" t="s">
        <v>378</v>
      </c>
    </row>
    <row r="434" s="2" customFormat="1" ht="37.8" customHeight="1">
      <c r="A434" s="41"/>
      <c r="B434" s="42"/>
      <c r="C434" s="211" t="s">
        <v>818</v>
      </c>
      <c r="D434" s="211" t="s">
        <v>385</v>
      </c>
      <c r="E434" s="212" t="s">
        <v>819</v>
      </c>
      <c r="F434" s="213" t="s">
        <v>820</v>
      </c>
      <c r="G434" s="214" t="s">
        <v>572</v>
      </c>
      <c r="H434" s="215">
        <v>541.47299999999996</v>
      </c>
      <c r="I434" s="216"/>
      <c r="J434" s="217">
        <f>ROUND(I434*H434,2)</f>
        <v>0</v>
      </c>
      <c r="K434" s="213" t="s">
        <v>389</v>
      </c>
      <c r="L434" s="47"/>
      <c r="M434" s="218" t="s">
        <v>28</v>
      </c>
      <c r="N434" s="219" t="s">
        <v>45</v>
      </c>
      <c r="O434" s="87"/>
      <c r="P434" s="220">
        <f>O434*H434</f>
        <v>0</v>
      </c>
      <c r="Q434" s="220">
        <v>0.31672</v>
      </c>
      <c r="R434" s="220">
        <f>Q434*H434</f>
        <v>171.49532855999999</v>
      </c>
      <c r="S434" s="220">
        <v>0</v>
      </c>
      <c r="T434" s="221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2" t="s">
        <v>390</v>
      </c>
      <c r="AT434" s="222" t="s">
        <v>385</v>
      </c>
      <c r="AU434" s="222" t="s">
        <v>84</v>
      </c>
      <c r="AY434" s="20" t="s">
        <v>378</v>
      </c>
      <c r="BE434" s="223">
        <f>IF(N434="základní",J434,0)</f>
        <v>0</v>
      </c>
      <c r="BF434" s="223">
        <f>IF(N434="snížená",J434,0)</f>
        <v>0</v>
      </c>
      <c r="BG434" s="223">
        <f>IF(N434="zákl. přenesená",J434,0)</f>
        <v>0</v>
      </c>
      <c r="BH434" s="223">
        <f>IF(N434="sníž. přenesená",J434,0)</f>
        <v>0</v>
      </c>
      <c r="BI434" s="223">
        <f>IF(N434="nulová",J434,0)</f>
        <v>0</v>
      </c>
      <c r="BJ434" s="20" t="s">
        <v>82</v>
      </c>
      <c r="BK434" s="223">
        <f>ROUND(I434*H434,2)</f>
        <v>0</v>
      </c>
      <c r="BL434" s="20" t="s">
        <v>390</v>
      </c>
      <c r="BM434" s="222" t="s">
        <v>821</v>
      </c>
    </row>
    <row r="435" s="2" customFormat="1">
      <c r="A435" s="41"/>
      <c r="B435" s="42"/>
      <c r="C435" s="43"/>
      <c r="D435" s="224" t="s">
        <v>394</v>
      </c>
      <c r="E435" s="43"/>
      <c r="F435" s="225" t="s">
        <v>822</v>
      </c>
      <c r="G435" s="43"/>
      <c r="H435" s="43"/>
      <c r="I435" s="226"/>
      <c r="J435" s="43"/>
      <c r="K435" s="43"/>
      <c r="L435" s="47"/>
      <c r="M435" s="227"/>
      <c r="N435" s="228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394</v>
      </c>
      <c r="AU435" s="20" t="s">
        <v>84</v>
      </c>
    </row>
    <row r="436" s="13" customFormat="1">
      <c r="A436" s="13"/>
      <c r="B436" s="229"/>
      <c r="C436" s="230"/>
      <c r="D436" s="231" t="s">
        <v>397</v>
      </c>
      <c r="E436" s="232" t="s">
        <v>28</v>
      </c>
      <c r="F436" s="233" t="s">
        <v>797</v>
      </c>
      <c r="G436" s="230"/>
      <c r="H436" s="232" t="s">
        <v>28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397</v>
      </c>
      <c r="AU436" s="239" t="s">
        <v>84</v>
      </c>
      <c r="AV436" s="13" t="s">
        <v>82</v>
      </c>
      <c r="AW436" s="13" t="s">
        <v>35</v>
      </c>
      <c r="AX436" s="13" t="s">
        <v>74</v>
      </c>
      <c r="AY436" s="239" t="s">
        <v>378</v>
      </c>
    </row>
    <row r="437" s="14" customFormat="1">
      <c r="A437" s="14"/>
      <c r="B437" s="240"/>
      <c r="C437" s="241"/>
      <c r="D437" s="231" t="s">
        <v>397</v>
      </c>
      <c r="E437" s="242" t="s">
        <v>28</v>
      </c>
      <c r="F437" s="243" t="s">
        <v>823</v>
      </c>
      <c r="G437" s="241"/>
      <c r="H437" s="244">
        <v>6.5999999999999996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397</v>
      </c>
      <c r="AU437" s="250" t="s">
        <v>84</v>
      </c>
      <c r="AV437" s="14" t="s">
        <v>84</v>
      </c>
      <c r="AW437" s="14" t="s">
        <v>35</v>
      </c>
      <c r="AX437" s="14" t="s">
        <v>74</v>
      </c>
      <c r="AY437" s="250" t="s">
        <v>378</v>
      </c>
    </row>
    <row r="438" s="13" customFormat="1">
      <c r="A438" s="13"/>
      <c r="B438" s="229"/>
      <c r="C438" s="230"/>
      <c r="D438" s="231" t="s">
        <v>397</v>
      </c>
      <c r="E438" s="232" t="s">
        <v>28</v>
      </c>
      <c r="F438" s="233" t="s">
        <v>804</v>
      </c>
      <c r="G438" s="230"/>
      <c r="H438" s="232" t="s">
        <v>28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397</v>
      </c>
      <c r="AU438" s="239" t="s">
        <v>84</v>
      </c>
      <c r="AV438" s="13" t="s">
        <v>82</v>
      </c>
      <c r="AW438" s="13" t="s">
        <v>35</v>
      </c>
      <c r="AX438" s="13" t="s">
        <v>74</v>
      </c>
      <c r="AY438" s="239" t="s">
        <v>378</v>
      </c>
    </row>
    <row r="439" s="14" customFormat="1">
      <c r="A439" s="14"/>
      <c r="B439" s="240"/>
      <c r="C439" s="241"/>
      <c r="D439" s="231" t="s">
        <v>397</v>
      </c>
      <c r="E439" s="242" t="s">
        <v>28</v>
      </c>
      <c r="F439" s="243" t="s">
        <v>824</v>
      </c>
      <c r="G439" s="241"/>
      <c r="H439" s="244">
        <v>114.22499999999999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397</v>
      </c>
      <c r="AU439" s="250" t="s">
        <v>84</v>
      </c>
      <c r="AV439" s="14" t="s">
        <v>84</v>
      </c>
      <c r="AW439" s="14" t="s">
        <v>35</v>
      </c>
      <c r="AX439" s="14" t="s">
        <v>74</v>
      </c>
      <c r="AY439" s="250" t="s">
        <v>378</v>
      </c>
    </row>
    <row r="440" s="14" customFormat="1">
      <c r="A440" s="14"/>
      <c r="B440" s="240"/>
      <c r="C440" s="241"/>
      <c r="D440" s="231" t="s">
        <v>397</v>
      </c>
      <c r="E440" s="242" t="s">
        <v>28</v>
      </c>
      <c r="F440" s="243" t="s">
        <v>825</v>
      </c>
      <c r="G440" s="241"/>
      <c r="H440" s="244">
        <v>44.719000000000001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397</v>
      </c>
      <c r="AU440" s="250" t="s">
        <v>84</v>
      </c>
      <c r="AV440" s="14" t="s">
        <v>84</v>
      </c>
      <c r="AW440" s="14" t="s">
        <v>35</v>
      </c>
      <c r="AX440" s="14" t="s">
        <v>74</v>
      </c>
      <c r="AY440" s="250" t="s">
        <v>378</v>
      </c>
    </row>
    <row r="441" s="14" customFormat="1">
      <c r="A441" s="14"/>
      <c r="B441" s="240"/>
      <c r="C441" s="241"/>
      <c r="D441" s="231" t="s">
        <v>397</v>
      </c>
      <c r="E441" s="242" t="s">
        <v>28</v>
      </c>
      <c r="F441" s="243" t="s">
        <v>816</v>
      </c>
      <c r="G441" s="241"/>
      <c r="H441" s="244">
        <v>-3.6000000000000001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0" t="s">
        <v>397</v>
      </c>
      <c r="AU441" s="250" t="s">
        <v>84</v>
      </c>
      <c r="AV441" s="14" t="s">
        <v>84</v>
      </c>
      <c r="AW441" s="14" t="s">
        <v>35</v>
      </c>
      <c r="AX441" s="14" t="s">
        <v>74</v>
      </c>
      <c r="AY441" s="250" t="s">
        <v>378</v>
      </c>
    </row>
    <row r="442" s="13" customFormat="1">
      <c r="A442" s="13"/>
      <c r="B442" s="229"/>
      <c r="C442" s="230"/>
      <c r="D442" s="231" t="s">
        <v>397</v>
      </c>
      <c r="E442" s="232" t="s">
        <v>28</v>
      </c>
      <c r="F442" s="233" t="s">
        <v>807</v>
      </c>
      <c r="G442" s="230"/>
      <c r="H442" s="232" t="s">
        <v>28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397</v>
      </c>
      <c r="AU442" s="239" t="s">
        <v>84</v>
      </c>
      <c r="AV442" s="13" t="s">
        <v>82</v>
      </c>
      <c r="AW442" s="13" t="s">
        <v>35</v>
      </c>
      <c r="AX442" s="13" t="s">
        <v>74</v>
      </c>
      <c r="AY442" s="239" t="s">
        <v>378</v>
      </c>
    </row>
    <row r="443" s="14" customFormat="1">
      <c r="A443" s="14"/>
      <c r="B443" s="240"/>
      <c r="C443" s="241"/>
      <c r="D443" s="231" t="s">
        <v>397</v>
      </c>
      <c r="E443" s="242" t="s">
        <v>28</v>
      </c>
      <c r="F443" s="243" t="s">
        <v>826</v>
      </c>
      <c r="G443" s="241"/>
      <c r="H443" s="244">
        <v>170.381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397</v>
      </c>
      <c r="AU443" s="250" t="s">
        <v>84</v>
      </c>
      <c r="AV443" s="14" t="s">
        <v>84</v>
      </c>
      <c r="AW443" s="14" t="s">
        <v>35</v>
      </c>
      <c r="AX443" s="14" t="s">
        <v>74</v>
      </c>
      <c r="AY443" s="250" t="s">
        <v>378</v>
      </c>
    </row>
    <row r="444" s="14" customFormat="1">
      <c r="A444" s="14"/>
      <c r="B444" s="240"/>
      <c r="C444" s="241"/>
      <c r="D444" s="231" t="s">
        <v>397</v>
      </c>
      <c r="E444" s="242" t="s">
        <v>28</v>
      </c>
      <c r="F444" s="243" t="s">
        <v>827</v>
      </c>
      <c r="G444" s="241"/>
      <c r="H444" s="244">
        <v>-10.6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397</v>
      </c>
      <c r="AU444" s="250" t="s">
        <v>84</v>
      </c>
      <c r="AV444" s="14" t="s">
        <v>84</v>
      </c>
      <c r="AW444" s="14" t="s">
        <v>35</v>
      </c>
      <c r="AX444" s="14" t="s">
        <v>74</v>
      </c>
      <c r="AY444" s="250" t="s">
        <v>378</v>
      </c>
    </row>
    <row r="445" s="16" customFormat="1">
      <c r="A445" s="16"/>
      <c r="B445" s="262"/>
      <c r="C445" s="263"/>
      <c r="D445" s="231" t="s">
        <v>397</v>
      </c>
      <c r="E445" s="264" t="s">
        <v>28</v>
      </c>
      <c r="F445" s="265" t="s">
        <v>618</v>
      </c>
      <c r="G445" s="263"/>
      <c r="H445" s="266">
        <v>321.72500000000002</v>
      </c>
      <c r="I445" s="267"/>
      <c r="J445" s="263"/>
      <c r="K445" s="263"/>
      <c r="L445" s="268"/>
      <c r="M445" s="269"/>
      <c r="N445" s="270"/>
      <c r="O445" s="270"/>
      <c r="P445" s="270"/>
      <c r="Q445" s="270"/>
      <c r="R445" s="270"/>
      <c r="S445" s="270"/>
      <c r="T445" s="271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72" t="s">
        <v>397</v>
      </c>
      <c r="AU445" s="272" t="s">
        <v>84</v>
      </c>
      <c r="AV445" s="16" t="s">
        <v>432</v>
      </c>
      <c r="AW445" s="16" t="s">
        <v>35</v>
      </c>
      <c r="AX445" s="16" t="s">
        <v>74</v>
      </c>
      <c r="AY445" s="272" t="s">
        <v>378</v>
      </c>
    </row>
    <row r="446" s="13" customFormat="1">
      <c r="A446" s="13"/>
      <c r="B446" s="229"/>
      <c r="C446" s="230"/>
      <c r="D446" s="231" t="s">
        <v>397</v>
      </c>
      <c r="E446" s="232" t="s">
        <v>28</v>
      </c>
      <c r="F446" s="233" t="s">
        <v>828</v>
      </c>
      <c r="G446" s="230"/>
      <c r="H446" s="232" t="s">
        <v>28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9" t="s">
        <v>397</v>
      </c>
      <c r="AU446" s="239" t="s">
        <v>84</v>
      </c>
      <c r="AV446" s="13" t="s">
        <v>82</v>
      </c>
      <c r="AW446" s="13" t="s">
        <v>35</v>
      </c>
      <c r="AX446" s="13" t="s">
        <v>74</v>
      </c>
      <c r="AY446" s="239" t="s">
        <v>378</v>
      </c>
    </row>
    <row r="447" s="14" customFormat="1">
      <c r="A447" s="14"/>
      <c r="B447" s="240"/>
      <c r="C447" s="241"/>
      <c r="D447" s="231" t="s">
        <v>397</v>
      </c>
      <c r="E447" s="242" t="s">
        <v>28</v>
      </c>
      <c r="F447" s="243" t="s">
        <v>829</v>
      </c>
      <c r="G447" s="241"/>
      <c r="H447" s="244">
        <v>166.005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0" t="s">
        <v>397</v>
      </c>
      <c r="AU447" s="250" t="s">
        <v>84</v>
      </c>
      <c r="AV447" s="14" t="s">
        <v>84</v>
      </c>
      <c r="AW447" s="14" t="s">
        <v>35</v>
      </c>
      <c r="AX447" s="14" t="s">
        <v>74</v>
      </c>
      <c r="AY447" s="250" t="s">
        <v>378</v>
      </c>
    </row>
    <row r="448" s="14" customFormat="1">
      <c r="A448" s="14"/>
      <c r="B448" s="240"/>
      <c r="C448" s="241"/>
      <c r="D448" s="231" t="s">
        <v>397</v>
      </c>
      <c r="E448" s="242" t="s">
        <v>28</v>
      </c>
      <c r="F448" s="243" t="s">
        <v>830</v>
      </c>
      <c r="G448" s="241"/>
      <c r="H448" s="244">
        <v>53.743000000000002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397</v>
      </c>
      <c r="AU448" s="250" t="s">
        <v>84</v>
      </c>
      <c r="AV448" s="14" t="s">
        <v>84</v>
      </c>
      <c r="AW448" s="14" t="s">
        <v>35</v>
      </c>
      <c r="AX448" s="14" t="s">
        <v>74</v>
      </c>
      <c r="AY448" s="250" t="s">
        <v>378</v>
      </c>
    </row>
    <row r="449" s="16" customFormat="1">
      <c r="A449" s="16"/>
      <c r="B449" s="262"/>
      <c r="C449" s="263"/>
      <c r="D449" s="231" t="s">
        <v>397</v>
      </c>
      <c r="E449" s="264" t="s">
        <v>533</v>
      </c>
      <c r="F449" s="265" t="s">
        <v>618</v>
      </c>
      <c r="G449" s="263"/>
      <c r="H449" s="266">
        <v>219.74799999999999</v>
      </c>
      <c r="I449" s="267"/>
      <c r="J449" s="263"/>
      <c r="K449" s="263"/>
      <c r="L449" s="268"/>
      <c r="M449" s="269"/>
      <c r="N449" s="270"/>
      <c r="O449" s="270"/>
      <c r="P449" s="270"/>
      <c r="Q449" s="270"/>
      <c r="R449" s="270"/>
      <c r="S449" s="270"/>
      <c r="T449" s="271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T449" s="272" t="s">
        <v>397</v>
      </c>
      <c r="AU449" s="272" t="s">
        <v>84</v>
      </c>
      <c r="AV449" s="16" t="s">
        <v>432</v>
      </c>
      <c r="AW449" s="16" t="s">
        <v>35</v>
      </c>
      <c r="AX449" s="16" t="s">
        <v>74</v>
      </c>
      <c r="AY449" s="272" t="s">
        <v>378</v>
      </c>
    </row>
    <row r="450" s="15" customFormat="1">
      <c r="A450" s="15"/>
      <c r="B450" s="251"/>
      <c r="C450" s="252"/>
      <c r="D450" s="231" t="s">
        <v>397</v>
      </c>
      <c r="E450" s="253" t="s">
        <v>28</v>
      </c>
      <c r="F450" s="254" t="s">
        <v>416</v>
      </c>
      <c r="G450" s="252"/>
      <c r="H450" s="255">
        <v>541.47299999999996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1" t="s">
        <v>397</v>
      </c>
      <c r="AU450" s="261" t="s">
        <v>84</v>
      </c>
      <c r="AV450" s="15" t="s">
        <v>390</v>
      </c>
      <c r="AW450" s="15" t="s">
        <v>35</v>
      </c>
      <c r="AX450" s="15" t="s">
        <v>82</v>
      </c>
      <c r="AY450" s="261" t="s">
        <v>378</v>
      </c>
    </row>
    <row r="451" s="2" customFormat="1" ht="44.25" customHeight="1">
      <c r="A451" s="41"/>
      <c r="B451" s="42"/>
      <c r="C451" s="211" t="s">
        <v>831</v>
      </c>
      <c r="D451" s="211" t="s">
        <v>385</v>
      </c>
      <c r="E451" s="212" t="s">
        <v>832</v>
      </c>
      <c r="F451" s="213" t="s">
        <v>833</v>
      </c>
      <c r="G451" s="214" t="s">
        <v>572</v>
      </c>
      <c r="H451" s="215">
        <v>39.759999999999998</v>
      </c>
      <c r="I451" s="216"/>
      <c r="J451" s="217">
        <f>ROUND(I451*H451,2)</f>
        <v>0</v>
      </c>
      <c r="K451" s="213" t="s">
        <v>389</v>
      </c>
      <c r="L451" s="47"/>
      <c r="M451" s="218" t="s">
        <v>28</v>
      </c>
      <c r="N451" s="219" t="s">
        <v>45</v>
      </c>
      <c r="O451" s="87"/>
      <c r="P451" s="220">
        <f>O451*H451</f>
        <v>0</v>
      </c>
      <c r="Q451" s="220">
        <v>0.21224000000000001</v>
      </c>
      <c r="R451" s="220">
        <f>Q451*H451</f>
        <v>8.4386624000000001</v>
      </c>
      <c r="S451" s="220">
        <v>0</v>
      </c>
      <c r="T451" s="221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2" t="s">
        <v>390</v>
      </c>
      <c r="AT451" s="222" t="s">
        <v>385</v>
      </c>
      <c r="AU451" s="222" t="s">
        <v>84</v>
      </c>
      <c r="AY451" s="20" t="s">
        <v>378</v>
      </c>
      <c r="BE451" s="223">
        <f>IF(N451="základní",J451,0)</f>
        <v>0</v>
      </c>
      <c r="BF451" s="223">
        <f>IF(N451="snížená",J451,0)</f>
        <v>0</v>
      </c>
      <c r="BG451" s="223">
        <f>IF(N451="zákl. přenesená",J451,0)</f>
        <v>0</v>
      </c>
      <c r="BH451" s="223">
        <f>IF(N451="sníž. přenesená",J451,0)</f>
        <v>0</v>
      </c>
      <c r="BI451" s="223">
        <f>IF(N451="nulová",J451,0)</f>
        <v>0</v>
      </c>
      <c r="BJ451" s="20" t="s">
        <v>82</v>
      </c>
      <c r="BK451" s="223">
        <f>ROUND(I451*H451,2)</f>
        <v>0</v>
      </c>
      <c r="BL451" s="20" t="s">
        <v>390</v>
      </c>
      <c r="BM451" s="222" t="s">
        <v>834</v>
      </c>
    </row>
    <row r="452" s="2" customFormat="1">
      <c r="A452" s="41"/>
      <c r="B452" s="42"/>
      <c r="C452" s="43"/>
      <c r="D452" s="224" t="s">
        <v>394</v>
      </c>
      <c r="E452" s="43"/>
      <c r="F452" s="225" t="s">
        <v>835</v>
      </c>
      <c r="G452" s="43"/>
      <c r="H452" s="43"/>
      <c r="I452" s="226"/>
      <c r="J452" s="43"/>
      <c r="K452" s="43"/>
      <c r="L452" s="47"/>
      <c r="M452" s="227"/>
      <c r="N452" s="228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394</v>
      </c>
      <c r="AU452" s="20" t="s">
        <v>84</v>
      </c>
    </row>
    <row r="453" s="13" customFormat="1">
      <c r="A453" s="13"/>
      <c r="B453" s="229"/>
      <c r="C453" s="230"/>
      <c r="D453" s="231" t="s">
        <v>397</v>
      </c>
      <c r="E453" s="232" t="s">
        <v>28</v>
      </c>
      <c r="F453" s="233" t="s">
        <v>797</v>
      </c>
      <c r="G453" s="230"/>
      <c r="H453" s="232" t="s">
        <v>28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397</v>
      </c>
      <c r="AU453" s="239" t="s">
        <v>84</v>
      </c>
      <c r="AV453" s="13" t="s">
        <v>82</v>
      </c>
      <c r="AW453" s="13" t="s">
        <v>35</v>
      </c>
      <c r="AX453" s="13" t="s">
        <v>74</v>
      </c>
      <c r="AY453" s="239" t="s">
        <v>378</v>
      </c>
    </row>
    <row r="454" s="14" customFormat="1">
      <c r="A454" s="14"/>
      <c r="B454" s="240"/>
      <c r="C454" s="241"/>
      <c r="D454" s="231" t="s">
        <v>397</v>
      </c>
      <c r="E454" s="242" t="s">
        <v>28</v>
      </c>
      <c r="F454" s="243" t="s">
        <v>836</v>
      </c>
      <c r="G454" s="241"/>
      <c r="H454" s="244">
        <v>4.2779999999999996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397</v>
      </c>
      <c r="AU454" s="250" t="s">
        <v>84</v>
      </c>
      <c r="AV454" s="14" t="s">
        <v>84</v>
      </c>
      <c r="AW454" s="14" t="s">
        <v>35</v>
      </c>
      <c r="AX454" s="14" t="s">
        <v>74</v>
      </c>
      <c r="AY454" s="250" t="s">
        <v>378</v>
      </c>
    </row>
    <row r="455" s="13" customFormat="1">
      <c r="A455" s="13"/>
      <c r="B455" s="229"/>
      <c r="C455" s="230"/>
      <c r="D455" s="231" t="s">
        <v>397</v>
      </c>
      <c r="E455" s="232" t="s">
        <v>28</v>
      </c>
      <c r="F455" s="233" t="s">
        <v>800</v>
      </c>
      <c r="G455" s="230"/>
      <c r="H455" s="232" t="s">
        <v>28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397</v>
      </c>
      <c r="AU455" s="239" t="s">
        <v>84</v>
      </c>
      <c r="AV455" s="13" t="s">
        <v>82</v>
      </c>
      <c r="AW455" s="13" t="s">
        <v>35</v>
      </c>
      <c r="AX455" s="13" t="s">
        <v>74</v>
      </c>
      <c r="AY455" s="239" t="s">
        <v>378</v>
      </c>
    </row>
    <row r="456" s="14" customFormat="1">
      <c r="A456" s="14"/>
      <c r="B456" s="240"/>
      <c r="C456" s="241"/>
      <c r="D456" s="231" t="s">
        <v>397</v>
      </c>
      <c r="E456" s="242" t="s">
        <v>28</v>
      </c>
      <c r="F456" s="243" t="s">
        <v>837</v>
      </c>
      <c r="G456" s="241"/>
      <c r="H456" s="244">
        <v>6.141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397</v>
      </c>
      <c r="AU456" s="250" t="s">
        <v>84</v>
      </c>
      <c r="AV456" s="14" t="s">
        <v>84</v>
      </c>
      <c r="AW456" s="14" t="s">
        <v>35</v>
      </c>
      <c r="AX456" s="14" t="s">
        <v>74</v>
      </c>
      <c r="AY456" s="250" t="s">
        <v>378</v>
      </c>
    </row>
    <row r="457" s="13" customFormat="1">
      <c r="A457" s="13"/>
      <c r="B457" s="229"/>
      <c r="C457" s="230"/>
      <c r="D457" s="231" t="s">
        <v>397</v>
      </c>
      <c r="E457" s="232" t="s">
        <v>28</v>
      </c>
      <c r="F457" s="233" t="s">
        <v>802</v>
      </c>
      <c r="G457" s="230"/>
      <c r="H457" s="232" t="s">
        <v>28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397</v>
      </c>
      <c r="AU457" s="239" t="s">
        <v>84</v>
      </c>
      <c r="AV457" s="13" t="s">
        <v>82</v>
      </c>
      <c r="AW457" s="13" t="s">
        <v>35</v>
      </c>
      <c r="AX457" s="13" t="s">
        <v>74</v>
      </c>
      <c r="AY457" s="239" t="s">
        <v>378</v>
      </c>
    </row>
    <row r="458" s="14" customFormat="1">
      <c r="A458" s="14"/>
      <c r="B458" s="240"/>
      <c r="C458" s="241"/>
      <c r="D458" s="231" t="s">
        <v>397</v>
      </c>
      <c r="E458" s="242" t="s">
        <v>28</v>
      </c>
      <c r="F458" s="243" t="s">
        <v>838</v>
      </c>
      <c r="G458" s="241"/>
      <c r="H458" s="244">
        <v>6.0899999999999999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397</v>
      </c>
      <c r="AU458" s="250" t="s">
        <v>84</v>
      </c>
      <c r="AV458" s="14" t="s">
        <v>84</v>
      </c>
      <c r="AW458" s="14" t="s">
        <v>35</v>
      </c>
      <c r="AX458" s="14" t="s">
        <v>74</v>
      </c>
      <c r="AY458" s="250" t="s">
        <v>378</v>
      </c>
    </row>
    <row r="459" s="13" customFormat="1">
      <c r="A459" s="13"/>
      <c r="B459" s="229"/>
      <c r="C459" s="230"/>
      <c r="D459" s="231" t="s">
        <v>397</v>
      </c>
      <c r="E459" s="232" t="s">
        <v>28</v>
      </c>
      <c r="F459" s="233" t="s">
        <v>804</v>
      </c>
      <c r="G459" s="230"/>
      <c r="H459" s="232" t="s">
        <v>28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397</v>
      </c>
      <c r="AU459" s="239" t="s">
        <v>84</v>
      </c>
      <c r="AV459" s="13" t="s">
        <v>82</v>
      </c>
      <c r="AW459" s="13" t="s">
        <v>35</v>
      </c>
      <c r="AX459" s="13" t="s">
        <v>74</v>
      </c>
      <c r="AY459" s="239" t="s">
        <v>378</v>
      </c>
    </row>
    <row r="460" s="14" customFormat="1">
      <c r="A460" s="14"/>
      <c r="B460" s="240"/>
      <c r="C460" s="241"/>
      <c r="D460" s="231" t="s">
        <v>397</v>
      </c>
      <c r="E460" s="242" t="s">
        <v>28</v>
      </c>
      <c r="F460" s="243" t="s">
        <v>839</v>
      </c>
      <c r="G460" s="241"/>
      <c r="H460" s="244">
        <v>14.813000000000001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397</v>
      </c>
      <c r="AU460" s="250" t="s">
        <v>84</v>
      </c>
      <c r="AV460" s="14" t="s">
        <v>84</v>
      </c>
      <c r="AW460" s="14" t="s">
        <v>35</v>
      </c>
      <c r="AX460" s="14" t="s">
        <v>74</v>
      </c>
      <c r="AY460" s="250" t="s">
        <v>378</v>
      </c>
    </row>
    <row r="461" s="14" customFormat="1">
      <c r="A461" s="14"/>
      <c r="B461" s="240"/>
      <c r="C461" s="241"/>
      <c r="D461" s="231" t="s">
        <v>397</v>
      </c>
      <c r="E461" s="242" t="s">
        <v>28</v>
      </c>
      <c r="F461" s="243" t="s">
        <v>840</v>
      </c>
      <c r="G461" s="241"/>
      <c r="H461" s="244">
        <v>-3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0" t="s">
        <v>397</v>
      </c>
      <c r="AU461" s="250" t="s">
        <v>84</v>
      </c>
      <c r="AV461" s="14" t="s">
        <v>84</v>
      </c>
      <c r="AW461" s="14" t="s">
        <v>35</v>
      </c>
      <c r="AX461" s="14" t="s">
        <v>74</v>
      </c>
      <c r="AY461" s="250" t="s">
        <v>378</v>
      </c>
    </row>
    <row r="462" s="13" customFormat="1">
      <c r="A462" s="13"/>
      <c r="B462" s="229"/>
      <c r="C462" s="230"/>
      <c r="D462" s="231" t="s">
        <v>397</v>
      </c>
      <c r="E462" s="232" t="s">
        <v>28</v>
      </c>
      <c r="F462" s="233" t="s">
        <v>807</v>
      </c>
      <c r="G462" s="230"/>
      <c r="H462" s="232" t="s">
        <v>28</v>
      </c>
      <c r="I462" s="234"/>
      <c r="J462" s="230"/>
      <c r="K462" s="230"/>
      <c r="L462" s="235"/>
      <c r="M462" s="236"/>
      <c r="N462" s="237"/>
      <c r="O462" s="237"/>
      <c r="P462" s="237"/>
      <c r="Q462" s="237"/>
      <c r="R462" s="237"/>
      <c r="S462" s="237"/>
      <c r="T462" s="23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9" t="s">
        <v>397</v>
      </c>
      <c r="AU462" s="239" t="s">
        <v>84</v>
      </c>
      <c r="AV462" s="13" t="s">
        <v>82</v>
      </c>
      <c r="AW462" s="13" t="s">
        <v>35</v>
      </c>
      <c r="AX462" s="13" t="s">
        <v>74</v>
      </c>
      <c r="AY462" s="239" t="s">
        <v>378</v>
      </c>
    </row>
    <row r="463" s="14" customFormat="1">
      <c r="A463" s="14"/>
      <c r="B463" s="240"/>
      <c r="C463" s="241"/>
      <c r="D463" s="231" t="s">
        <v>397</v>
      </c>
      <c r="E463" s="242" t="s">
        <v>28</v>
      </c>
      <c r="F463" s="243" t="s">
        <v>841</v>
      </c>
      <c r="G463" s="241"/>
      <c r="H463" s="244">
        <v>14.438000000000001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0" t="s">
        <v>397</v>
      </c>
      <c r="AU463" s="250" t="s">
        <v>84</v>
      </c>
      <c r="AV463" s="14" t="s">
        <v>84</v>
      </c>
      <c r="AW463" s="14" t="s">
        <v>35</v>
      </c>
      <c r="AX463" s="14" t="s">
        <v>74</v>
      </c>
      <c r="AY463" s="250" t="s">
        <v>378</v>
      </c>
    </row>
    <row r="464" s="14" customFormat="1">
      <c r="A464" s="14"/>
      <c r="B464" s="240"/>
      <c r="C464" s="241"/>
      <c r="D464" s="231" t="s">
        <v>397</v>
      </c>
      <c r="E464" s="242" t="s">
        <v>28</v>
      </c>
      <c r="F464" s="243" t="s">
        <v>840</v>
      </c>
      <c r="G464" s="241"/>
      <c r="H464" s="244">
        <v>-3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397</v>
      </c>
      <c r="AU464" s="250" t="s">
        <v>84</v>
      </c>
      <c r="AV464" s="14" t="s">
        <v>84</v>
      </c>
      <c r="AW464" s="14" t="s">
        <v>35</v>
      </c>
      <c r="AX464" s="14" t="s">
        <v>74</v>
      </c>
      <c r="AY464" s="250" t="s">
        <v>378</v>
      </c>
    </row>
    <row r="465" s="15" customFormat="1">
      <c r="A465" s="15"/>
      <c r="B465" s="251"/>
      <c r="C465" s="252"/>
      <c r="D465" s="231" t="s">
        <v>397</v>
      </c>
      <c r="E465" s="253" t="s">
        <v>28</v>
      </c>
      <c r="F465" s="254" t="s">
        <v>416</v>
      </c>
      <c r="G465" s="252"/>
      <c r="H465" s="255">
        <v>39.759999999999998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1" t="s">
        <v>397</v>
      </c>
      <c r="AU465" s="261" t="s">
        <v>84</v>
      </c>
      <c r="AV465" s="15" t="s">
        <v>390</v>
      </c>
      <c r="AW465" s="15" t="s">
        <v>35</v>
      </c>
      <c r="AX465" s="15" t="s">
        <v>82</v>
      </c>
      <c r="AY465" s="261" t="s">
        <v>378</v>
      </c>
    </row>
    <row r="466" s="2" customFormat="1" ht="44.25" customHeight="1">
      <c r="A466" s="41"/>
      <c r="B466" s="42"/>
      <c r="C466" s="211" t="s">
        <v>842</v>
      </c>
      <c r="D466" s="211" t="s">
        <v>385</v>
      </c>
      <c r="E466" s="212" t="s">
        <v>843</v>
      </c>
      <c r="F466" s="213" t="s">
        <v>844</v>
      </c>
      <c r="G466" s="214" t="s">
        <v>572</v>
      </c>
      <c r="H466" s="215">
        <v>1048.1590000000001</v>
      </c>
      <c r="I466" s="216"/>
      <c r="J466" s="217">
        <f>ROUND(I466*H466,2)</f>
        <v>0</v>
      </c>
      <c r="K466" s="213" t="s">
        <v>389</v>
      </c>
      <c r="L466" s="47"/>
      <c r="M466" s="218" t="s">
        <v>28</v>
      </c>
      <c r="N466" s="219" t="s">
        <v>45</v>
      </c>
      <c r="O466" s="87"/>
      <c r="P466" s="220">
        <f>O466*H466</f>
        <v>0</v>
      </c>
      <c r="Q466" s="220">
        <v>0.29731000000000002</v>
      </c>
      <c r="R466" s="220">
        <f>Q466*H466</f>
        <v>311.62815229000006</v>
      </c>
      <c r="S466" s="220">
        <v>0</v>
      </c>
      <c r="T466" s="221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2" t="s">
        <v>390</v>
      </c>
      <c r="AT466" s="222" t="s">
        <v>385</v>
      </c>
      <c r="AU466" s="222" t="s">
        <v>84</v>
      </c>
      <c r="AY466" s="20" t="s">
        <v>378</v>
      </c>
      <c r="BE466" s="223">
        <f>IF(N466="základní",J466,0)</f>
        <v>0</v>
      </c>
      <c r="BF466" s="223">
        <f>IF(N466="snížená",J466,0)</f>
        <v>0</v>
      </c>
      <c r="BG466" s="223">
        <f>IF(N466="zákl. přenesená",J466,0)</f>
        <v>0</v>
      </c>
      <c r="BH466" s="223">
        <f>IF(N466="sníž. přenesená",J466,0)</f>
        <v>0</v>
      </c>
      <c r="BI466" s="223">
        <f>IF(N466="nulová",J466,0)</f>
        <v>0</v>
      </c>
      <c r="BJ466" s="20" t="s">
        <v>82</v>
      </c>
      <c r="BK466" s="223">
        <f>ROUND(I466*H466,2)</f>
        <v>0</v>
      </c>
      <c r="BL466" s="20" t="s">
        <v>390</v>
      </c>
      <c r="BM466" s="222" t="s">
        <v>845</v>
      </c>
    </row>
    <row r="467" s="2" customFormat="1">
      <c r="A467" s="41"/>
      <c r="B467" s="42"/>
      <c r="C467" s="43"/>
      <c r="D467" s="224" t="s">
        <v>394</v>
      </c>
      <c r="E467" s="43"/>
      <c r="F467" s="225" t="s">
        <v>846</v>
      </c>
      <c r="G467" s="43"/>
      <c r="H467" s="43"/>
      <c r="I467" s="226"/>
      <c r="J467" s="43"/>
      <c r="K467" s="43"/>
      <c r="L467" s="47"/>
      <c r="M467" s="227"/>
      <c r="N467" s="228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394</v>
      </c>
      <c r="AU467" s="20" t="s">
        <v>84</v>
      </c>
    </row>
    <row r="468" s="13" customFormat="1">
      <c r="A468" s="13"/>
      <c r="B468" s="229"/>
      <c r="C468" s="230"/>
      <c r="D468" s="231" t="s">
        <v>397</v>
      </c>
      <c r="E468" s="232" t="s">
        <v>28</v>
      </c>
      <c r="F468" s="233" t="s">
        <v>797</v>
      </c>
      <c r="G468" s="230"/>
      <c r="H468" s="232" t="s">
        <v>28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397</v>
      </c>
      <c r="AU468" s="239" t="s">
        <v>84</v>
      </c>
      <c r="AV468" s="13" t="s">
        <v>82</v>
      </c>
      <c r="AW468" s="13" t="s">
        <v>35</v>
      </c>
      <c r="AX468" s="13" t="s">
        <v>74</v>
      </c>
      <c r="AY468" s="239" t="s">
        <v>378</v>
      </c>
    </row>
    <row r="469" s="14" customFormat="1">
      <c r="A469" s="14"/>
      <c r="B469" s="240"/>
      <c r="C469" s="241"/>
      <c r="D469" s="231" t="s">
        <v>397</v>
      </c>
      <c r="E469" s="242" t="s">
        <v>28</v>
      </c>
      <c r="F469" s="243" t="s">
        <v>847</v>
      </c>
      <c r="G469" s="241"/>
      <c r="H469" s="244">
        <v>63.573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397</v>
      </c>
      <c r="AU469" s="250" t="s">
        <v>84</v>
      </c>
      <c r="AV469" s="14" t="s">
        <v>84</v>
      </c>
      <c r="AW469" s="14" t="s">
        <v>35</v>
      </c>
      <c r="AX469" s="14" t="s">
        <v>74</v>
      </c>
      <c r="AY469" s="250" t="s">
        <v>378</v>
      </c>
    </row>
    <row r="470" s="14" customFormat="1">
      <c r="A470" s="14"/>
      <c r="B470" s="240"/>
      <c r="C470" s="241"/>
      <c r="D470" s="231" t="s">
        <v>397</v>
      </c>
      <c r="E470" s="242" t="s">
        <v>28</v>
      </c>
      <c r="F470" s="243" t="s">
        <v>848</v>
      </c>
      <c r="G470" s="241"/>
      <c r="H470" s="244">
        <v>6.6950000000000003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0" t="s">
        <v>397</v>
      </c>
      <c r="AU470" s="250" t="s">
        <v>84</v>
      </c>
      <c r="AV470" s="14" t="s">
        <v>84</v>
      </c>
      <c r="AW470" s="14" t="s">
        <v>35</v>
      </c>
      <c r="AX470" s="14" t="s">
        <v>74</v>
      </c>
      <c r="AY470" s="250" t="s">
        <v>378</v>
      </c>
    </row>
    <row r="471" s="14" customFormat="1">
      <c r="A471" s="14"/>
      <c r="B471" s="240"/>
      <c r="C471" s="241"/>
      <c r="D471" s="231" t="s">
        <v>397</v>
      </c>
      <c r="E471" s="242" t="s">
        <v>28</v>
      </c>
      <c r="F471" s="243" t="s">
        <v>849</v>
      </c>
      <c r="G471" s="241"/>
      <c r="H471" s="244">
        <v>-4.2130000000000001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0" t="s">
        <v>397</v>
      </c>
      <c r="AU471" s="250" t="s">
        <v>84</v>
      </c>
      <c r="AV471" s="14" t="s">
        <v>84</v>
      </c>
      <c r="AW471" s="14" t="s">
        <v>35</v>
      </c>
      <c r="AX471" s="14" t="s">
        <v>74</v>
      </c>
      <c r="AY471" s="250" t="s">
        <v>378</v>
      </c>
    </row>
    <row r="472" s="14" customFormat="1">
      <c r="A472" s="14"/>
      <c r="B472" s="240"/>
      <c r="C472" s="241"/>
      <c r="D472" s="231" t="s">
        <v>397</v>
      </c>
      <c r="E472" s="242" t="s">
        <v>28</v>
      </c>
      <c r="F472" s="243" t="s">
        <v>850</v>
      </c>
      <c r="G472" s="241"/>
      <c r="H472" s="244">
        <v>5.6500000000000004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397</v>
      </c>
      <c r="AU472" s="250" t="s">
        <v>84</v>
      </c>
      <c r="AV472" s="14" t="s">
        <v>84</v>
      </c>
      <c r="AW472" s="14" t="s">
        <v>35</v>
      </c>
      <c r="AX472" s="14" t="s">
        <v>74</v>
      </c>
      <c r="AY472" s="250" t="s">
        <v>378</v>
      </c>
    </row>
    <row r="473" s="13" customFormat="1">
      <c r="A473" s="13"/>
      <c r="B473" s="229"/>
      <c r="C473" s="230"/>
      <c r="D473" s="231" t="s">
        <v>397</v>
      </c>
      <c r="E473" s="232" t="s">
        <v>28</v>
      </c>
      <c r="F473" s="233" t="s">
        <v>800</v>
      </c>
      <c r="G473" s="230"/>
      <c r="H473" s="232" t="s">
        <v>28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9" t="s">
        <v>397</v>
      </c>
      <c r="AU473" s="239" t="s">
        <v>84</v>
      </c>
      <c r="AV473" s="13" t="s">
        <v>82</v>
      </c>
      <c r="AW473" s="13" t="s">
        <v>35</v>
      </c>
      <c r="AX473" s="13" t="s">
        <v>74</v>
      </c>
      <c r="AY473" s="239" t="s">
        <v>378</v>
      </c>
    </row>
    <row r="474" s="14" customFormat="1">
      <c r="A474" s="14"/>
      <c r="B474" s="240"/>
      <c r="C474" s="241"/>
      <c r="D474" s="231" t="s">
        <v>397</v>
      </c>
      <c r="E474" s="242" t="s">
        <v>28</v>
      </c>
      <c r="F474" s="243" t="s">
        <v>851</v>
      </c>
      <c r="G474" s="241"/>
      <c r="H474" s="244">
        <v>91.263999999999996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397</v>
      </c>
      <c r="AU474" s="250" t="s">
        <v>84</v>
      </c>
      <c r="AV474" s="14" t="s">
        <v>84</v>
      </c>
      <c r="AW474" s="14" t="s">
        <v>35</v>
      </c>
      <c r="AX474" s="14" t="s">
        <v>74</v>
      </c>
      <c r="AY474" s="250" t="s">
        <v>378</v>
      </c>
    </row>
    <row r="475" s="14" customFormat="1">
      <c r="A475" s="14"/>
      <c r="B475" s="240"/>
      <c r="C475" s="241"/>
      <c r="D475" s="231" t="s">
        <v>397</v>
      </c>
      <c r="E475" s="242" t="s">
        <v>28</v>
      </c>
      <c r="F475" s="243" t="s">
        <v>852</v>
      </c>
      <c r="G475" s="241"/>
      <c r="H475" s="244">
        <v>-9.1999999999999993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397</v>
      </c>
      <c r="AU475" s="250" t="s">
        <v>84</v>
      </c>
      <c r="AV475" s="14" t="s">
        <v>84</v>
      </c>
      <c r="AW475" s="14" t="s">
        <v>35</v>
      </c>
      <c r="AX475" s="14" t="s">
        <v>74</v>
      </c>
      <c r="AY475" s="250" t="s">
        <v>378</v>
      </c>
    </row>
    <row r="476" s="14" customFormat="1">
      <c r="A476" s="14"/>
      <c r="B476" s="240"/>
      <c r="C476" s="241"/>
      <c r="D476" s="231" t="s">
        <v>397</v>
      </c>
      <c r="E476" s="242" t="s">
        <v>28</v>
      </c>
      <c r="F476" s="243" t="s">
        <v>853</v>
      </c>
      <c r="G476" s="241"/>
      <c r="H476" s="244">
        <v>9.7050000000000001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0" t="s">
        <v>397</v>
      </c>
      <c r="AU476" s="250" t="s">
        <v>84</v>
      </c>
      <c r="AV476" s="14" t="s">
        <v>84</v>
      </c>
      <c r="AW476" s="14" t="s">
        <v>35</v>
      </c>
      <c r="AX476" s="14" t="s">
        <v>74</v>
      </c>
      <c r="AY476" s="250" t="s">
        <v>378</v>
      </c>
    </row>
    <row r="477" s="13" customFormat="1">
      <c r="A477" s="13"/>
      <c r="B477" s="229"/>
      <c r="C477" s="230"/>
      <c r="D477" s="231" t="s">
        <v>397</v>
      </c>
      <c r="E477" s="232" t="s">
        <v>28</v>
      </c>
      <c r="F477" s="233" t="s">
        <v>802</v>
      </c>
      <c r="G477" s="230"/>
      <c r="H477" s="232" t="s">
        <v>28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397</v>
      </c>
      <c r="AU477" s="239" t="s">
        <v>84</v>
      </c>
      <c r="AV477" s="13" t="s">
        <v>82</v>
      </c>
      <c r="AW477" s="13" t="s">
        <v>35</v>
      </c>
      <c r="AX477" s="13" t="s">
        <v>74</v>
      </c>
      <c r="AY477" s="239" t="s">
        <v>378</v>
      </c>
    </row>
    <row r="478" s="14" customFormat="1">
      <c r="A478" s="14"/>
      <c r="B478" s="240"/>
      <c r="C478" s="241"/>
      <c r="D478" s="231" t="s">
        <v>397</v>
      </c>
      <c r="E478" s="242" t="s">
        <v>28</v>
      </c>
      <c r="F478" s="243" t="s">
        <v>854</v>
      </c>
      <c r="G478" s="241"/>
      <c r="H478" s="244">
        <v>90.510000000000005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397</v>
      </c>
      <c r="AU478" s="250" t="s">
        <v>84</v>
      </c>
      <c r="AV478" s="14" t="s">
        <v>84</v>
      </c>
      <c r="AW478" s="14" t="s">
        <v>35</v>
      </c>
      <c r="AX478" s="14" t="s">
        <v>74</v>
      </c>
      <c r="AY478" s="250" t="s">
        <v>378</v>
      </c>
    </row>
    <row r="479" s="14" customFormat="1">
      <c r="A479" s="14"/>
      <c r="B479" s="240"/>
      <c r="C479" s="241"/>
      <c r="D479" s="231" t="s">
        <v>397</v>
      </c>
      <c r="E479" s="242" t="s">
        <v>28</v>
      </c>
      <c r="F479" s="243" t="s">
        <v>855</v>
      </c>
      <c r="G479" s="241"/>
      <c r="H479" s="244">
        <v>-6.5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397</v>
      </c>
      <c r="AU479" s="250" t="s">
        <v>84</v>
      </c>
      <c r="AV479" s="14" t="s">
        <v>84</v>
      </c>
      <c r="AW479" s="14" t="s">
        <v>35</v>
      </c>
      <c r="AX479" s="14" t="s">
        <v>74</v>
      </c>
      <c r="AY479" s="250" t="s">
        <v>378</v>
      </c>
    </row>
    <row r="480" s="14" customFormat="1">
      <c r="A480" s="14"/>
      <c r="B480" s="240"/>
      <c r="C480" s="241"/>
      <c r="D480" s="231" t="s">
        <v>397</v>
      </c>
      <c r="E480" s="242" t="s">
        <v>28</v>
      </c>
      <c r="F480" s="243" t="s">
        <v>856</v>
      </c>
      <c r="G480" s="241"/>
      <c r="H480" s="244">
        <v>9.5999999999999996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397</v>
      </c>
      <c r="AU480" s="250" t="s">
        <v>84</v>
      </c>
      <c r="AV480" s="14" t="s">
        <v>84</v>
      </c>
      <c r="AW480" s="14" t="s">
        <v>35</v>
      </c>
      <c r="AX480" s="14" t="s">
        <v>74</v>
      </c>
      <c r="AY480" s="250" t="s">
        <v>378</v>
      </c>
    </row>
    <row r="481" s="13" customFormat="1">
      <c r="A481" s="13"/>
      <c r="B481" s="229"/>
      <c r="C481" s="230"/>
      <c r="D481" s="231" t="s">
        <v>397</v>
      </c>
      <c r="E481" s="232" t="s">
        <v>28</v>
      </c>
      <c r="F481" s="233" t="s">
        <v>804</v>
      </c>
      <c r="G481" s="230"/>
      <c r="H481" s="232" t="s">
        <v>28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397</v>
      </c>
      <c r="AU481" s="239" t="s">
        <v>84</v>
      </c>
      <c r="AV481" s="13" t="s">
        <v>82</v>
      </c>
      <c r="AW481" s="13" t="s">
        <v>35</v>
      </c>
      <c r="AX481" s="13" t="s">
        <v>74</v>
      </c>
      <c r="AY481" s="239" t="s">
        <v>378</v>
      </c>
    </row>
    <row r="482" s="14" customFormat="1">
      <c r="A482" s="14"/>
      <c r="B482" s="240"/>
      <c r="C482" s="241"/>
      <c r="D482" s="231" t="s">
        <v>397</v>
      </c>
      <c r="E482" s="242" t="s">
        <v>28</v>
      </c>
      <c r="F482" s="243" t="s">
        <v>857</v>
      </c>
      <c r="G482" s="241"/>
      <c r="H482" s="244">
        <v>255.59999999999999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397</v>
      </c>
      <c r="AU482" s="250" t="s">
        <v>84</v>
      </c>
      <c r="AV482" s="14" t="s">
        <v>84</v>
      </c>
      <c r="AW482" s="14" t="s">
        <v>35</v>
      </c>
      <c r="AX482" s="14" t="s">
        <v>74</v>
      </c>
      <c r="AY482" s="250" t="s">
        <v>378</v>
      </c>
    </row>
    <row r="483" s="14" customFormat="1">
      <c r="A483" s="14"/>
      <c r="B483" s="240"/>
      <c r="C483" s="241"/>
      <c r="D483" s="231" t="s">
        <v>397</v>
      </c>
      <c r="E483" s="242" t="s">
        <v>28</v>
      </c>
      <c r="F483" s="243" t="s">
        <v>858</v>
      </c>
      <c r="G483" s="241"/>
      <c r="H483" s="244">
        <v>241.53800000000001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397</v>
      </c>
      <c r="AU483" s="250" t="s">
        <v>84</v>
      </c>
      <c r="AV483" s="14" t="s">
        <v>84</v>
      </c>
      <c r="AW483" s="14" t="s">
        <v>35</v>
      </c>
      <c r="AX483" s="14" t="s">
        <v>74</v>
      </c>
      <c r="AY483" s="250" t="s">
        <v>378</v>
      </c>
    </row>
    <row r="484" s="14" customFormat="1">
      <c r="A484" s="14"/>
      <c r="B484" s="240"/>
      <c r="C484" s="241"/>
      <c r="D484" s="231" t="s">
        <v>397</v>
      </c>
      <c r="E484" s="242" t="s">
        <v>28</v>
      </c>
      <c r="F484" s="243" t="s">
        <v>859</v>
      </c>
      <c r="G484" s="241"/>
      <c r="H484" s="244">
        <v>-90.5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397</v>
      </c>
      <c r="AU484" s="250" t="s">
        <v>84</v>
      </c>
      <c r="AV484" s="14" t="s">
        <v>84</v>
      </c>
      <c r="AW484" s="14" t="s">
        <v>35</v>
      </c>
      <c r="AX484" s="14" t="s">
        <v>74</v>
      </c>
      <c r="AY484" s="250" t="s">
        <v>378</v>
      </c>
    </row>
    <row r="485" s="13" customFormat="1">
      <c r="A485" s="13"/>
      <c r="B485" s="229"/>
      <c r="C485" s="230"/>
      <c r="D485" s="231" t="s">
        <v>397</v>
      </c>
      <c r="E485" s="232" t="s">
        <v>28</v>
      </c>
      <c r="F485" s="233" t="s">
        <v>807</v>
      </c>
      <c r="G485" s="230"/>
      <c r="H485" s="232" t="s">
        <v>28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397</v>
      </c>
      <c r="AU485" s="239" t="s">
        <v>84</v>
      </c>
      <c r="AV485" s="13" t="s">
        <v>82</v>
      </c>
      <c r="AW485" s="13" t="s">
        <v>35</v>
      </c>
      <c r="AX485" s="13" t="s">
        <v>74</v>
      </c>
      <c r="AY485" s="239" t="s">
        <v>378</v>
      </c>
    </row>
    <row r="486" s="14" customFormat="1">
      <c r="A486" s="14"/>
      <c r="B486" s="240"/>
      <c r="C486" s="241"/>
      <c r="D486" s="231" t="s">
        <v>397</v>
      </c>
      <c r="E486" s="242" t="s">
        <v>28</v>
      </c>
      <c r="F486" s="243" t="s">
        <v>860</v>
      </c>
      <c r="G486" s="241"/>
      <c r="H486" s="244">
        <v>383.38099999999997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397</v>
      </c>
      <c r="AU486" s="250" t="s">
        <v>84</v>
      </c>
      <c r="AV486" s="14" t="s">
        <v>84</v>
      </c>
      <c r="AW486" s="14" t="s">
        <v>35</v>
      </c>
      <c r="AX486" s="14" t="s">
        <v>74</v>
      </c>
      <c r="AY486" s="250" t="s">
        <v>378</v>
      </c>
    </row>
    <row r="487" s="14" customFormat="1">
      <c r="A487" s="14"/>
      <c r="B487" s="240"/>
      <c r="C487" s="241"/>
      <c r="D487" s="231" t="s">
        <v>397</v>
      </c>
      <c r="E487" s="242" t="s">
        <v>28</v>
      </c>
      <c r="F487" s="243" t="s">
        <v>861</v>
      </c>
      <c r="G487" s="241"/>
      <c r="H487" s="244">
        <v>103.256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397</v>
      </c>
      <c r="AU487" s="250" t="s">
        <v>84</v>
      </c>
      <c r="AV487" s="14" t="s">
        <v>84</v>
      </c>
      <c r="AW487" s="14" t="s">
        <v>35</v>
      </c>
      <c r="AX487" s="14" t="s">
        <v>74</v>
      </c>
      <c r="AY487" s="250" t="s">
        <v>378</v>
      </c>
    </row>
    <row r="488" s="14" customFormat="1">
      <c r="A488" s="14"/>
      <c r="B488" s="240"/>
      <c r="C488" s="241"/>
      <c r="D488" s="231" t="s">
        <v>397</v>
      </c>
      <c r="E488" s="242" t="s">
        <v>28</v>
      </c>
      <c r="F488" s="243" t="s">
        <v>862</v>
      </c>
      <c r="G488" s="241"/>
      <c r="H488" s="244">
        <v>-102.2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397</v>
      </c>
      <c r="AU488" s="250" t="s">
        <v>84</v>
      </c>
      <c r="AV488" s="14" t="s">
        <v>84</v>
      </c>
      <c r="AW488" s="14" t="s">
        <v>35</v>
      </c>
      <c r="AX488" s="14" t="s">
        <v>74</v>
      </c>
      <c r="AY488" s="250" t="s">
        <v>378</v>
      </c>
    </row>
    <row r="489" s="15" customFormat="1">
      <c r="A489" s="15"/>
      <c r="B489" s="251"/>
      <c r="C489" s="252"/>
      <c r="D489" s="231" t="s">
        <v>397</v>
      </c>
      <c r="E489" s="253" t="s">
        <v>28</v>
      </c>
      <c r="F489" s="254" t="s">
        <v>416</v>
      </c>
      <c r="G489" s="252"/>
      <c r="H489" s="255">
        <v>1048.1590000000001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1" t="s">
        <v>397</v>
      </c>
      <c r="AU489" s="261" t="s">
        <v>84</v>
      </c>
      <c r="AV489" s="15" t="s">
        <v>390</v>
      </c>
      <c r="AW489" s="15" t="s">
        <v>35</v>
      </c>
      <c r="AX489" s="15" t="s">
        <v>82</v>
      </c>
      <c r="AY489" s="261" t="s">
        <v>378</v>
      </c>
    </row>
    <row r="490" s="2" customFormat="1" ht="37.8" customHeight="1">
      <c r="A490" s="41"/>
      <c r="B490" s="42"/>
      <c r="C490" s="211" t="s">
        <v>863</v>
      </c>
      <c r="D490" s="211" t="s">
        <v>385</v>
      </c>
      <c r="E490" s="212" t="s">
        <v>864</v>
      </c>
      <c r="F490" s="213" t="s">
        <v>865</v>
      </c>
      <c r="G490" s="214" t="s">
        <v>388</v>
      </c>
      <c r="H490" s="215">
        <v>3.048</v>
      </c>
      <c r="I490" s="216"/>
      <c r="J490" s="217">
        <f>ROUND(I490*H490,2)</f>
        <v>0</v>
      </c>
      <c r="K490" s="213" t="s">
        <v>389</v>
      </c>
      <c r="L490" s="47"/>
      <c r="M490" s="218" t="s">
        <v>28</v>
      </c>
      <c r="N490" s="219" t="s">
        <v>45</v>
      </c>
      <c r="O490" s="87"/>
      <c r="P490" s="220">
        <f>O490*H490</f>
        <v>0</v>
      </c>
      <c r="Q490" s="220">
        <v>2.2903600000000002</v>
      </c>
      <c r="R490" s="220">
        <f>Q490*H490</f>
        <v>6.9810172800000005</v>
      </c>
      <c r="S490" s="220">
        <v>0</v>
      </c>
      <c r="T490" s="221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22" t="s">
        <v>390</v>
      </c>
      <c r="AT490" s="222" t="s">
        <v>385</v>
      </c>
      <c r="AU490" s="222" t="s">
        <v>84</v>
      </c>
      <c r="AY490" s="20" t="s">
        <v>378</v>
      </c>
      <c r="BE490" s="223">
        <f>IF(N490="základní",J490,0)</f>
        <v>0</v>
      </c>
      <c r="BF490" s="223">
        <f>IF(N490="snížená",J490,0)</f>
        <v>0</v>
      </c>
      <c r="BG490" s="223">
        <f>IF(N490="zákl. přenesená",J490,0)</f>
        <v>0</v>
      </c>
      <c r="BH490" s="223">
        <f>IF(N490="sníž. přenesená",J490,0)</f>
        <v>0</v>
      </c>
      <c r="BI490" s="223">
        <f>IF(N490="nulová",J490,0)</f>
        <v>0</v>
      </c>
      <c r="BJ490" s="20" t="s">
        <v>82</v>
      </c>
      <c r="BK490" s="223">
        <f>ROUND(I490*H490,2)</f>
        <v>0</v>
      </c>
      <c r="BL490" s="20" t="s">
        <v>390</v>
      </c>
      <c r="BM490" s="222" t="s">
        <v>866</v>
      </c>
    </row>
    <row r="491" s="2" customFormat="1">
      <c r="A491" s="41"/>
      <c r="B491" s="42"/>
      <c r="C491" s="43"/>
      <c r="D491" s="224" t="s">
        <v>394</v>
      </c>
      <c r="E491" s="43"/>
      <c r="F491" s="225" t="s">
        <v>867</v>
      </c>
      <c r="G491" s="43"/>
      <c r="H491" s="43"/>
      <c r="I491" s="226"/>
      <c r="J491" s="43"/>
      <c r="K491" s="43"/>
      <c r="L491" s="47"/>
      <c r="M491" s="227"/>
      <c r="N491" s="228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394</v>
      </c>
      <c r="AU491" s="20" t="s">
        <v>84</v>
      </c>
    </row>
    <row r="492" s="13" customFormat="1">
      <c r="A492" s="13"/>
      <c r="B492" s="229"/>
      <c r="C492" s="230"/>
      <c r="D492" s="231" t="s">
        <v>397</v>
      </c>
      <c r="E492" s="232" t="s">
        <v>28</v>
      </c>
      <c r="F492" s="233" t="s">
        <v>410</v>
      </c>
      <c r="G492" s="230"/>
      <c r="H492" s="232" t="s">
        <v>28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9" t="s">
        <v>397</v>
      </c>
      <c r="AU492" s="239" t="s">
        <v>84</v>
      </c>
      <c r="AV492" s="13" t="s">
        <v>82</v>
      </c>
      <c r="AW492" s="13" t="s">
        <v>35</v>
      </c>
      <c r="AX492" s="13" t="s">
        <v>74</v>
      </c>
      <c r="AY492" s="239" t="s">
        <v>378</v>
      </c>
    </row>
    <row r="493" s="14" customFormat="1">
      <c r="A493" s="14"/>
      <c r="B493" s="240"/>
      <c r="C493" s="241"/>
      <c r="D493" s="231" t="s">
        <v>397</v>
      </c>
      <c r="E493" s="242" t="s">
        <v>28</v>
      </c>
      <c r="F493" s="243" t="s">
        <v>868</v>
      </c>
      <c r="G493" s="241"/>
      <c r="H493" s="244">
        <v>3.2400000000000002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397</v>
      </c>
      <c r="AU493" s="250" t="s">
        <v>84</v>
      </c>
      <c r="AV493" s="14" t="s">
        <v>84</v>
      </c>
      <c r="AW493" s="14" t="s">
        <v>35</v>
      </c>
      <c r="AX493" s="14" t="s">
        <v>74</v>
      </c>
      <c r="AY493" s="250" t="s">
        <v>378</v>
      </c>
    </row>
    <row r="494" s="14" customFormat="1">
      <c r="A494" s="14"/>
      <c r="B494" s="240"/>
      <c r="C494" s="241"/>
      <c r="D494" s="231" t="s">
        <v>397</v>
      </c>
      <c r="E494" s="242" t="s">
        <v>28</v>
      </c>
      <c r="F494" s="243" t="s">
        <v>869</v>
      </c>
      <c r="G494" s="241"/>
      <c r="H494" s="244">
        <v>-0.192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397</v>
      </c>
      <c r="AU494" s="250" t="s">
        <v>84</v>
      </c>
      <c r="AV494" s="14" t="s">
        <v>84</v>
      </c>
      <c r="AW494" s="14" t="s">
        <v>35</v>
      </c>
      <c r="AX494" s="14" t="s">
        <v>74</v>
      </c>
      <c r="AY494" s="250" t="s">
        <v>378</v>
      </c>
    </row>
    <row r="495" s="15" customFormat="1">
      <c r="A495" s="15"/>
      <c r="B495" s="251"/>
      <c r="C495" s="252"/>
      <c r="D495" s="231" t="s">
        <v>397</v>
      </c>
      <c r="E495" s="253" t="s">
        <v>28</v>
      </c>
      <c r="F495" s="254" t="s">
        <v>416</v>
      </c>
      <c r="G495" s="252"/>
      <c r="H495" s="255">
        <v>3.048</v>
      </c>
      <c r="I495" s="256"/>
      <c r="J495" s="252"/>
      <c r="K495" s="252"/>
      <c r="L495" s="257"/>
      <c r="M495" s="258"/>
      <c r="N495" s="259"/>
      <c r="O495" s="259"/>
      <c r="P495" s="259"/>
      <c r="Q495" s="259"/>
      <c r="R495" s="259"/>
      <c r="S495" s="259"/>
      <c r="T495" s="260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1" t="s">
        <v>397</v>
      </c>
      <c r="AU495" s="261" t="s">
        <v>84</v>
      </c>
      <c r="AV495" s="15" t="s">
        <v>390</v>
      </c>
      <c r="AW495" s="15" t="s">
        <v>35</v>
      </c>
      <c r="AX495" s="15" t="s">
        <v>82</v>
      </c>
      <c r="AY495" s="261" t="s">
        <v>378</v>
      </c>
    </row>
    <row r="496" s="2" customFormat="1" ht="21.75" customHeight="1">
      <c r="A496" s="41"/>
      <c r="B496" s="42"/>
      <c r="C496" s="211" t="s">
        <v>348</v>
      </c>
      <c r="D496" s="211" t="s">
        <v>385</v>
      </c>
      <c r="E496" s="212" t="s">
        <v>870</v>
      </c>
      <c r="F496" s="213" t="s">
        <v>871</v>
      </c>
      <c r="G496" s="214" t="s">
        <v>764</v>
      </c>
      <c r="H496" s="215">
        <v>28</v>
      </c>
      <c r="I496" s="216"/>
      <c r="J496" s="217">
        <f>ROUND(I496*H496,2)</f>
        <v>0</v>
      </c>
      <c r="K496" s="213" t="s">
        <v>389</v>
      </c>
      <c r="L496" s="47"/>
      <c r="M496" s="218" t="s">
        <v>28</v>
      </c>
      <c r="N496" s="219" t="s">
        <v>45</v>
      </c>
      <c r="O496" s="87"/>
      <c r="P496" s="220">
        <f>O496*H496</f>
        <v>0</v>
      </c>
      <c r="Q496" s="220">
        <v>0.0068799999999999998</v>
      </c>
      <c r="R496" s="220">
        <f>Q496*H496</f>
        <v>0.19264000000000001</v>
      </c>
      <c r="S496" s="220">
        <v>0</v>
      </c>
      <c r="T496" s="221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2" t="s">
        <v>390</v>
      </c>
      <c r="AT496" s="222" t="s">
        <v>385</v>
      </c>
      <c r="AU496" s="222" t="s">
        <v>84</v>
      </c>
      <c r="AY496" s="20" t="s">
        <v>378</v>
      </c>
      <c r="BE496" s="223">
        <f>IF(N496="základní",J496,0)</f>
        <v>0</v>
      </c>
      <c r="BF496" s="223">
        <f>IF(N496="snížená",J496,0)</f>
        <v>0</v>
      </c>
      <c r="BG496" s="223">
        <f>IF(N496="zákl. přenesená",J496,0)</f>
        <v>0</v>
      </c>
      <c r="BH496" s="223">
        <f>IF(N496="sníž. přenesená",J496,0)</f>
        <v>0</v>
      </c>
      <c r="BI496" s="223">
        <f>IF(N496="nulová",J496,0)</f>
        <v>0</v>
      </c>
      <c r="BJ496" s="20" t="s">
        <v>82</v>
      </c>
      <c r="BK496" s="223">
        <f>ROUND(I496*H496,2)</f>
        <v>0</v>
      </c>
      <c r="BL496" s="20" t="s">
        <v>390</v>
      </c>
      <c r="BM496" s="222" t="s">
        <v>872</v>
      </c>
    </row>
    <row r="497" s="2" customFormat="1">
      <c r="A497" s="41"/>
      <c r="B497" s="42"/>
      <c r="C497" s="43"/>
      <c r="D497" s="224" t="s">
        <v>394</v>
      </c>
      <c r="E497" s="43"/>
      <c r="F497" s="225" t="s">
        <v>873</v>
      </c>
      <c r="G497" s="43"/>
      <c r="H497" s="43"/>
      <c r="I497" s="226"/>
      <c r="J497" s="43"/>
      <c r="K497" s="43"/>
      <c r="L497" s="47"/>
      <c r="M497" s="227"/>
      <c r="N497" s="228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394</v>
      </c>
      <c r="AU497" s="20" t="s">
        <v>84</v>
      </c>
    </row>
    <row r="498" s="13" customFormat="1">
      <c r="A498" s="13"/>
      <c r="B498" s="229"/>
      <c r="C498" s="230"/>
      <c r="D498" s="231" t="s">
        <v>397</v>
      </c>
      <c r="E498" s="232" t="s">
        <v>28</v>
      </c>
      <c r="F498" s="233" t="s">
        <v>410</v>
      </c>
      <c r="G498" s="230"/>
      <c r="H498" s="232" t="s">
        <v>28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9" t="s">
        <v>397</v>
      </c>
      <c r="AU498" s="239" t="s">
        <v>84</v>
      </c>
      <c r="AV498" s="13" t="s">
        <v>82</v>
      </c>
      <c r="AW498" s="13" t="s">
        <v>35</v>
      </c>
      <c r="AX498" s="13" t="s">
        <v>74</v>
      </c>
      <c r="AY498" s="239" t="s">
        <v>378</v>
      </c>
    </row>
    <row r="499" s="14" customFormat="1">
      <c r="A499" s="14"/>
      <c r="B499" s="240"/>
      <c r="C499" s="241"/>
      <c r="D499" s="231" t="s">
        <v>397</v>
      </c>
      <c r="E499" s="242" t="s">
        <v>28</v>
      </c>
      <c r="F499" s="243" t="s">
        <v>674</v>
      </c>
      <c r="G499" s="241"/>
      <c r="H499" s="244">
        <v>28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0" t="s">
        <v>397</v>
      </c>
      <c r="AU499" s="250" t="s">
        <v>84</v>
      </c>
      <c r="AV499" s="14" t="s">
        <v>84</v>
      </c>
      <c r="AW499" s="14" t="s">
        <v>35</v>
      </c>
      <c r="AX499" s="14" t="s">
        <v>82</v>
      </c>
      <c r="AY499" s="250" t="s">
        <v>378</v>
      </c>
    </row>
    <row r="500" s="2" customFormat="1" ht="16.5" customHeight="1">
      <c r="A500" s="41"/>
      <c r="B500" s="42"/>
      <c r="C500" s="273" t="s">
        <v>874</v>
      </c>
      <c r="D500" s="273" t="s">
        <v>875</v>
      </c>
      <c r="E500" s="274" t="s">
        <v>876</v>
      </c>
      <c r="F500" s="275" t="s">
        <v>877</v>
      </c>
      <c r="G500" s="276" t="s">
        <v>764</v>
      </c>
      <c r="H500" s="277">
        <v>28</v>
      </c>
      <c r="I500" s="278"/>
      <c r="J500" s="279">
        <f>ROUND(I500*H500,2)</f>
        <v>0</v>
      </c>
      <c r="K500" s="275" t="s">
        <v>28</v>
      </c>
      <c r="L500" s="280"/>
      <c r="M500" s="281" t="s">
        <v>28</v>
      </c>
      <c r="N500" s="282" t="s">
        <v>45</v>
      </c>
      <c r="O500" s="87"/>
      <c r="P500" s="220">
        <f>O500*H500</f>
        <v>0</v>
      </c>
      <c r="Q500" s="220">
        <v>0.072999999999999995</v>
      </c>
      <c r="R500" s="220">
        <f>Q500*H500</f>
        <v>2.044</v>
      </c>
      <c r="S500" s="220">
        <v>0</v>
      </c>
      <c r="T500" s="221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22" t="s">
        <v>540</v>
      </c>
      <c r="AT500" s="222" t="s">
        <v>875</v>
      </c>
      <c r="AU500" s="222" t="s">
        <v>84</v>
      </c>
      <c r="AY500" s="20" t="s">
        <v>378</v>
      </c>
      <c r="BE500" s="223">
        <f>IF(N500="základní",J500,0)</f>
        <v>0</v>
      </c>
      <c r="BF500" s="223">
        <f>IF(N500="snížená",J500,0)</f>
        <v>0</v>
      </c>
      <c r="BG500" s="223">
        <f>IF(N500="zákl. přenesená",J500,0)</f>
        <v>0</v>
      </c>
      <c r="BH500" s="223">
        <f>IF(N500="sníž. přenesená",J500,0)</f>
        <v>0</v>
      </c>
      <c r="BI500" s="223">
        <f>IF(N500="nulová",J500,0)</f>
        <v>0</v>
      </c>
      <c r="BJ500" s="20" t="s">
        <v>82</v>
      </c>
      <c r="BK500" s="223">
        <f>ROUND(I500*H500,2)</f>
        <v>0</v>
      </c>
      <c r="BL500" s="20" t="s">
        <v>390</v>
      </c>
      <c r="BM500" s="222" t="s">
        <v>878</v>
      </c>
    </row>
    <row r="501" s="13" customFormat="1">
      <c r="A501" s="13"/>
      <c r="B501" s="229"/>
      <c r="C501" s="230"/>
      <c r="D501" s="231" t="s">
        <v>397</v>
      </c>
      <c r="E501" s="232" t="s">
        <v>28</v>
      </c>
      <c r="F501" s="233" t="s">
        <v>410</v>
      </c>
      <c r="G501" s="230"/>
      <c r="H501" s="232" t="s">
        <v>28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397</v>
      </c>
      <c r="AU501" s="239" t="s">
        <v>84</v>
      </c>
      <c r="AV501" s="13" t="s">
        <v>82</v>
      </c>
      <c r="AW501" s="13" t="s">
        <v>35</v>
      </c>
      <c r="AX501" s="13" t="s">
        <v>74</v>
      </c>
      <c r="AY501" s="239" t="s">
        <v>378</v>
      </c>
    </row>
    <row r="502" s="14" customFormat="1">
      <c r="A502" s="14"/>
      <c r="B502" s="240"/>
      <c r="C502" s="241"/>
      <c r="D502" s="231" t="s">
        <v>397</v>
      </c>
      <c r="E502" s="242" t="s">
        <v>28</v>
      </c>
      <c r="F502" s="243" t="s">
        <v>674</v>
      </c>
      <c r="G502" s="241"/>
      <c r="H502" s="244">
        <v>28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397</v>
      </c>
      <c r="AU502" s="250" t="s">
        <v>84</v>
      </c>
      <c r="AV502" s="14" t="s">
        <v>84</v>
      </c>
      <c r="AW502" s="14" t="s">
        <v>35</v>
      </c>
      <c r="AX502" s="14" t="s">
        <v>82</v>
      </c>
      <c r="AY502" s="250" t="s">
        <v>378</v>
      </c>
    </row>
    <row r="503" s="2" customFormat="1" ht="37.8" customHeight="1">
      <c r="A503" s="41"/>
      <c r="B503" s="42"/>
      <c r="C503" s="211" t="s">
        <v>879</v>
      </c>
      <c r="D503" s="211" t="s">
        <v>385</v>
      </c>
      <c r="E503" s="212" t="s">
        <v>880</v>
      </c>
      <c r="F503" s="213" t="s">
        <v>881</v>
      </c>
      <c r="G503" s="214" t="s">
        <v>764</v>
      </c>
      <c r="H503" s="215">
        <v>13</v>
      </c>
      <c r="I503" s="216"/>
      <c r="J503" s="217">
        <f>ROUND(I503*H503,2)</f>
        <v>0</v>
      </c>
      <c r="K503" s="213" t="s">
        <v>389</v>
      </c>
      <c r="L503" s="47"/>
      <c r="M503" s="218" t="s">
        <v>28</v>
      </c>
      <c r="N503" s="219" t="s">
        <v>45</v>
      </c>
      <c r="O503" s="87"/>
      <c r="P503" s="220">
        <f>O503*H503</f>
        <v>0</v>
      </c>
      <c r="Q503" s="220">
        <v>0.026929999999999999</v>
      </c>
      <c r="R503" s="220">
        <f>Q503*H503</f>
        <v>0.35009000000000001</v>
      </c>
      <c r="S503" s="220">
        <v>0</v>
      </c>
      <c r="T503" s="221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22" t="s">
        <v>390</v>
      </c>
      <c r="AT503" s="222" t="s">
        <v>385</v>
      </c>
      <c r="AU503" s="222" t="s">
        <v>84</v>
      </c>
      <c r="AY503" s="20" t="s">
        <v>378</v>
      </c>
      <c r="BE503" s="223">
        <f>IF(N503="základní",J503,0)</f>
        <v>0</v>
      </c>
      <c r="BF503" s="223">
        <f>IF(N503="snížená",J503,0)</f>
        <v>0</v>
      </c>
      <c r="BG503" s="223">
        <f>IF(N503="zákl. přenesená",J503,0)</f>
        <v>0</v>
      </c>
      <c r="BH503" s="223">
        <f>IF(N503="sníž. přenesená",J503,0)</f>
        <v>0</v>
      </c>
      <c r="BI503" s="223">
        <f>IF(N503="nulová",J503,0)</f>
        <v>0</v>
      </c>
      <c r="BJ503" s="20" t="s">
        <v>82</v>
      </c>
      <c r="BK503" s="223">
        <f>ROUND(I503*H503,2)</f>
        <v>0</v>
      </c>
      <c r="BL503" s="20" t="s">
        <v>390</v>
      </c>
      <c r="BM503" s="222" t="s">
        <v>882</v>
      </c>
    </row>
    <row r="504" s="2" customFormat="1">
      <c r="A504" s="41"/>
      <c r="B504" s="42"/>
      <c r="C504" s="43"/>
      <c r="D504" s="224" t="s">
        <v>394</v>
      </c>
      <c r="E504" s="43"/>
      <c r="F504" s="225" t="s">
        <v>883</v>
      </c>
      <c r="G504" s="43"/>
      <c r="H504" s="43"/>
      <c r="I504" s="226"/>
      <c r="J504" s="43"/>
      <c r="K504" s="43"/>
      <c r="L504" s="47"/>
      <c r="M504" s="227"/>
      <c r="N504" s="228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394</v>
      </c>
      <c r="AU504" s="20" t="s">
        <v>84</v>
      </c>
    </row>
    <row r="505" s="13" customFormat="1">
      <c r="A505" s="13"/>
      <c r="B505" s="229"/>
      <c r="C505" s="230"/>
      <c r="D505" s="231" t="s">
        <v>397</v>
      </c>
      <c r="E505" s="232" t="s">
        <v>28</v>
      </c>
      <c r="F505" s="233" t="s">
        <v>767</v>
      </c>
      <c r="G505" s="230"/>
      <c r="H505" s="232" t="s">
        <v>28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9" t="s">
        <v>397</v>
      </c>
      <c r="AU505" s="239" t="s">
        <v>84</v>
      </c>
      <c r="AV505" s="13" t="s">
        <v>82</v>
      </c>
      <c r="AW505" s="13" t="s">
        <v>35</v>
      </c>
      <c r="AX505" s="13" t="s">
        <v>74</v>
      </c>
      <c r="AY505" s="239" t="s">
        <v>378</v>
      </c>
    </row>
    <row r="506" s="14" customFormat="1">
      <c r="A506" s="14"/>
      <c r="B506" s="240"/>
      <c r="C506" s="241"/>
      <c r="D506" s="231" t="s">
        <v>397</v>
      </c>
      <c r="E506" s="242" t="s">
        <v>28</v>
      </c>
      <c r="F506" s="243" t="s">
        <v>381</v>
      </c>
      <c r="G506" s="241"/>
      <c r="H506" s="244">
        <v>13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397</v>
      </c>
      <c r="AU506" s="250" t="s">
        <v>84</v>
      </c>
      <c r="AV506" s="14" t="s">
        <v>84</v>
      </c>
      <c r="AW506" s="14" t="s">
        <v>35</v>
      </c>
      <c r="AX506" s="14" t="s">
        <v>82</v>
      </c>
      <c r="AY506" s="250" t="s">
        <v>378</v>
      </c>
    </row>
    <row r="507" s="2" customFormat="1" ht="37.8" customHeight="1">
      <c r="A507" s="41"/>
      <c r="B507" s="42"/>
      <c r="C507" s="211" t="s">
        <v>884</v>
      </c>
      <c r="D507" s="211" t="s">
        <v>385</v>
      </c>
      <c r="E507" s="212" t="s">
        <v>885</v>
      </c>
      <c r="F507" s="213" t="s">
        <v>886</v>
      </c>
      <c r="G507" s="214" t="s">
        <v>764</v>
      </c>
      <c r="H507" s="215">
        <v>27</v>
      </c>
      <c r="I507" s="216"/>
      <c r="J507" s="217">
        <f>ROUND(I507*H507,2)</f>
        <v>0</v>
      </c>
      <c r="K507" s="213" t="s">
        <v>389</v>
      </c>
      <c r="L507" s="47"/>
      <c r="M507" s="218" t="s">
        <v>28</v>
      </c>
      <c r="N507" s="219" t="s">
        <v>45</v>
      </c>
      <c r="O507" s="87"/>
      <c r="P507" s="220">
        <f>O507*H507</f>
        <v>0</v>
      </c>
      <c r="Q507" s="220">
        <v>0.036549999999999999</v>
      </c>
      <c r="R507" s="220">
        <f>Q507*H507</f>
        <v>0.98685</v>
      </c>
      <c r="S507" s="220">
        <v>0</v>
      </c>
      <c r="T507" s="221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2" t="s">
        <v>390</v>
      </c>
      <c r="AT507" s="222" t="s">
        <v>385</v>
      </c>
      <c r="AU507" s="222" t="s">
        <v>84</v>
      </c>
      <c r="AY507" s="20" t="s">
        <v>378</v>
      </c>
      <c r="BE507" s="223">
        <f>IF(N507="základní",J507,0)</f>
        <v>0</v>
      </c>
      <c r="BF507" s="223">
        <f>IF(N507="snížená",J507,0)</f>
        <v>0</v>
      </c>
      <c r="BG507" s="223">
        <f>IF(N507="zákl. přenesená",J507,0)</f>
        <v>0</v>
      </c>
      <c r="BH507" s="223">
        <f>IF(N507="sníž. přenesená",J507,0)</f>
        <v>0</v>
      </c>
      <c r="BI507" s="223">
        <f>IF(N507="nulová",J507,0)</f>
        <v>0</v>
      </c>
      <c r="BJ507" s="20" t="s">
        <v>82</v>
      </c>
      <c r="BK507" s="223">
        <f>ROUND(I507*H507,2)</f>
        <v>0</v>
      </c>
      <c r="BL507" s="20" t="s">
        <v>390</v>
      </c>
      <c r="BM507" s="222" t="s">
        <v>887</v>
      </c>
    </row>
    <row r="508" s="2" customFormat="1">
      <c r="A508" s="41"/>
      <c r="B508" s="42"/>
      <c r="C508" s="43"/>
      <c r="D508" s="224" t="s">
        <v>394</v>
      </c>
      <c r="E508" s="43"/>
      <c r="F508" s="225" t="s">
        <v>888</v>
      </c>
      <c r="G508" s="43"/>
      <c r="H508" s="43"/>
      <c r="I508" s="226"/>
      <c r="J508" s="43"/>
      <c r="K508" s="43"/>
      <c r="L508" s="47"/>
      <c r="M508" s="227"/>
      <c r="N508" s="228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394</v>
      </c>
      <c r="AU508" s="20" t="s">
        <v>84</v>
      </c>
    </row>
    <row r="509" s="13" customFormat="1">
      <c r="A509" s="13"/>
      <c r="B509" s="229"/>
      <c r="C509" s="230"/>
      <c r="D509" s="231" t="s">
        <v>397</v>
      </c>
      <c r="E509" s="232" t="s">
        <v>28</v>
      </c>
      <c r="F509" s="233" t="s">
        <v>889</v>
      </c>
      <c r="G509" s="230"/>
      <c r="H509" s="232" t="s">
        <v>28</v>
      </c>
      <c r="I509" s="234"/>
      <c r="J509" s="230"/>
      <c r="K509" s="230"/>
      <c r="L509" s="235"/>
      <c r="M509" s="236"/>
      <c r="N509" s="237"/>
      <c r="O509" s="237"/>
      <c r="P509" s="237"/>
      <c r="Q509" s="237"/>
      <c r="R509" s="237"/>
      <c r="S509" s="237"/>
      <c r="T509" s="23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9" t="s">
        <v>397</v>
      </c>
      <c r="AU509" s="239" t="s">
        <v>84</v>
      </c>
      <c r="AV509" s="13" t="s">
        <v>82</v>
      </c>
      <c r="AW509" s="13" t="s">
        <v>35</v>
      </c>
      <c r="AX509" s="13" t="s">
        <v>74</v>
      </c>
      <c r="AY509" s="239" t="s">
        <v>378</v>
      </c>
    </row>
    <row r="510" s="14" customFormat="1">
      <c r="A510" s="14"/>
      <c r="B510" s="240"/>
      <c r="C510" s="241"/>
      <c r="D510" s="231" t="s">
        <v>397</v>
      </c>
      <c r="E510" s="242" t="s">
        <v>28</v>
      </c>
      <c r="F510" s="243" t="s">
        <v>593</v>
      </c>
      <c r="G510" s="241"/>
      <c r="H510" s="244">
        <v>15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397</v>
      </c>
      <c r="AU510" s="250" t="s">
        <v>84</v>
      </c>
      <c r="AV510" s="14" t="s">
        <v>84</v>
      </c>
      <c r="AW510" s="14" t="s">
        <v>35</v>
      </c>
      <c r="AX510" s="14" t="s">
        <v>74</v>
      </c>
      <c r="AY510" s="250" t="s">
        <v>378</v>
      </c>
    </row>
    <row r="511" s="13" customFormat="1">
      <c r="A511" s="13"/>
      <c r="B511" s="229"/>
      <c r="C511" s="230"/>
      <c r="D511" s="231" t="s">
        <v>397</v>
      </c>
      <c r="E511" s="232" t="s">
        <v>28</v>
      </c>
      <c r="F511" s="233" t="s">
        <v>890</v>
      </c>
      <c r="G511" s="230"/>
      <c r="H511" s="232" t="s">
        <v>28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9" t="s">
        <v>397</v>
      </c>
      <c r="AU511" s="239" t="s">
        <v>84</v>
      </c>
      <c r="AV511" s="13" t="s">
        <v>82</v>
      </c>
      <c r="AW511" s="13" t="s">
        <v>35</v>
      </c>
      <c r="AX511" s="13" t="s">
        <v>74</v>
      </c>
      <c r="AY511" s="239" t="s">
        <v>378</v>
      </c>
    </row>
    <row r="512" s="14" customFormat="1">
      <c r="A512" s="14"/>
      <c r="B512" s="240"/>
      <c r="C512" s="241"/>
      <c r="D512" s="231" t="s">
        <v>397</v>
      </c>
      <c r="E512" s="242" t="s">
        <v>28</v>
      </c>
      <c r="F512" s="243" t="s">
        <v>8</v>
      </c>
      <c r="G512" s="241"/>
      <c r="H512" s="244">
        <v>12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397</v>
      </c>
      <c r="AU512" s="250" t="s">
        <v>84</v>
      </c>
      <c r="AV512" s="14" t="s">
        <v>84</v>
      </c>
      <c r="AW512" s="14" t="s">
        <v>35</v>
      </c>
      <c r="AX512" s="14" t="s">
        <v>74</v>
      </c>
      <c r="AY512" s="250" t="s">
        <v>378</v>
      </c>
    </row>
    <row r="513" s="15" customFormat="1">
      <c r="A513" s="15"/>
      <c r="B513" s="251"/>
      <c r="C513" s="252"/>
      <c r="D513" s="231" t="s">
        <v>397</v>
      </c>
      <c r="E513" s="253" t="s">
        <v>28</v>
      </c>
      <c r="F513" s="254" t="s">
        <v>416</v>
      </c>
      <c r="G513" s="252"/>
      <c r="H513" s="255">
        <v>27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1" t="s">
        <v>397</v>
      </c>
      <c r="AU513" s="261" t="s">
        <v>84</v>
      </c>
      <c r="AV513" s="15" t="s">
        <v>390</v>
      </c>
      <c r="AW513" s="15" t="s">
        <v>35</v>
      </c>
      <c r="AX513" s="15" t="s">
        <v>82</v>
      </c>
      <c r="AY513" s="261" t="s">
        <v>378</v>
      </c>
    </row>
    <row r="514" s="2" customFormat="1" ht="37.8" customHeight="1">
      <c r="A514" s="41"/>
      <c r="B514" s="42"/>
      <c r="C514" s="211" t="s">
        <v>891</v>
      </c>
      <c r="D514" s="211" t="s">
        <v>385</v>
      </c>
      <c r="E514" s="212" t="s">
        <v>892</v>
      </c>
      <c r="F514" s="213" t="s">
        <v>893</v>
      </c>
      <c r="G514" s="214" t="s">
        <v>764</v>
      </c>
      <c r="H514" s="215">
        <v>379</v>
      </c>
      <c r="I514" s="216"/>
      <c r="J514" s="217">
        <f>ROUND(I514*H514,2)</f>
        <v>0</v>
      </c>
      <c r="K514" s="213" t="s">
        <v>389</v>
      </c>
      <c r="L514" s="47"/>
      <c r="M514" s="218" t="s">
        <v>28</v>
      </c>
      <c r="N514" s="219" t="s">
        <v>45</v>
      </c>
      <c r="O514" s="87"/>
      <c r="P514" s="220">
        <f>O514*H514</f>
        <v>0</v>
      </c>
      <c r="Q514" s="220">
        <v>0.04555</v>
      </c>
      <c r="R514" s="220">
        <f>Q514*H514</f>
        <v>17.263449999999999</v>
      </c>
      <c r="S514" s="220">
        <v>0</v>
      </c>
      <c r="T514" s="221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2" t="s">
        <v>390</v>
      </c>
      <c r="AT514" s="222" t="s">
        <v>385</v>
      </c>
      <c r="AU514" s="222" t="s">
        <v>84</v>
      </c>
      <c r="AY514" s="20" t="s">
        <v>378</v>
      </c>
      <c r="BE514" s="223">
        <f>IF(N514="základní",J514,0)</f>
        <v>0</v>
      </c>
      <c r="BF514" s="223">
        <f>IF(N514="snížená",J514,0)</f>
        <v>0</v>
      </c>
      <c r="BG514" s="223">
        <f>IF(N514="zákl. přenesená",J514,0)</f>
        <v>0</v>
      </c>
      <c r="BH514" s="223">
        <f>IF(N514="sníž. přenesená",J514,0)</f>
        <v>0</v>
      </c>
      <c r="BI514" s="223">
        <f>IF(N514="nulová",J514,0)</f>
        <v>0</v>
      </c>
      <c r="BJ514" s="20" t="s">
        <v>82</v>
      </c>
      <c r="BK514" s="223">
        <f>ROUND(I514*H514,2)</f>
        <v>0</v>
      </c>
      <c r="BL514" s="20" t="s">
        <v>390</v>
      </c>
      <c r="BM514" s="222" t="s">
        <v>894</v>
      </c>
    </row>
    <row r="515" s="2" customFormat="1">
      <c r="A515" s="41"/>
      <c r="B515" s="42"/>
      <c r="C515" s="43"/>
      <c r="D515" s="224" t="s">
        <v>394</v>
      </c>
      <c r="E515" s="43"/>
      <c r="F515" s="225" t="s">
        <v>895</v>
      </c>
      <c r="G515" s="43"/>
      <c r="H515" s="43"/>
      <c r="I515" s="226"/>
      <c r="J515" s="43"/>
      <c r="K515" s="43"/>
      <c r="L515" s="47"/>
      <c r="M515" s="227"/>
      <c r="N515" s="228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394</v>
      </c>
      <c r="AU515" s="20" t="s">
        <v>84</v>
      </c>
    </row>
    <row r="516" s="13" customFormat="1">
      <c r="A516" s="13"/>
      <c r="B516" s="229"/>
      <c r="C516" s="230"/>
      <c r="D516" s="231" t="s">
        <v>397</v>
      </c>
      <c r="E516" s="232" t="s">
        <v>28</v>
      </c>
      <c r="F516" s="233" t="s">
        <v>410</v>
      </c>
      <c r="G516" s="230"/>
      <c r="H516" s="232" t="s">
        <v>28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9" t="s">
        <v>397</v>
      </c>
      <c r="AU516" s="239" t="s">
        <v>84</v>
      </c>
      <c r="AV516" s="13" t="s">
        <v>82</v>
      </c>
      <c r="AW516" s="13" t="s">
        <v>35</v>
      </c>
      <c r="AX516" s="13" t="s">
        <v>74</v>
      </c>
      <c r="AY516" s="239" t="s">
        <v>378</v>
      </c>
    </row>
    <row r="517" s="14" customFormat="1">
      <c r="A517" s="14"/>
      <c r="B517" s="240"/>
      <c r="C517" s="241"/>
      <c r="D517" s="231" t="s">
        <v>397</v>
      </c>
      <c r="E517" s="242" t="s">
        <v>28</v>
      </c>
      <c r="F517" s="243" t="s">
        <v>499</v>
      </c>
      <c r="G517" s="241"/>
      <c r="H517" s="244">
        <v>5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0" t="s">
        <v>397</v>
      </c>
      <c r="AU517" s="250" t="s">
        <v>84</v>
      </c>
      <c r="AV517" s="14" t="s">
        <v>84</v>
      </c>
      <c r="AW517" s="14" t="s">
        <v>35</v>
      </c>
      <c r="AX517" s="14" t="s">
        <v>74</v>
      </c>
      <c r="AY517" s="250" t="s">
        <v>378</v>
      </c>
    </row>
    <row r="518" s="13" customFormat="1">
      <c r="A518" s="13"/>
      <c r="B518" s="229"/>
      <c r="C518" s="230"/>
      <c r="D518" s="231" t="s">
        <v>397</v>
      </c>
      <c r="E518" s="232" t="s">
        <v>28</v>
      </c>
      <c r="F518" s="233" t="s">
        <v>896</v>
      </c>
      <c r="G518" s="230"/>
      <c r="H518" s="232" t="s">
        <v>28</v>
      </c>
      <c r="I518" s="234"/>
      <c r="J518" s="230"/>
      <c r="K518" s="230"/>
      <c r="L518" s="235"/>
      <c r="M518" s="236"/>
      <c r="N518" s="237"/>
      <c r="O518" s="237"/>
      <c r="P518" s="237"/>
      <c r="Q518" s="237"/>
      <c r="R518" s="237"/>
      <c r="S518" s="237"/>
      <c r="T518" s="23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9" t="s">
        <v>397</v>
      </c>
      <c r="AU518" s="239" t="s">
        <v>84</v>
      </c>
      <c r="AV518" s="13" t="s">
        <v>82</v>
      </c>
      <c r="AW518" s="13" t="s">
        <v>35</v>
      </c>
      <c r="AX518" s="13" t="s">
        <v>74</v>
      </c>
      <c r="AY518" s="239" t="s">
        <v>378</v>
      </c>
    </row>
    <row r="519" s="14" customFormat="1">
      <c r="A519" s="14"/>
      <c r="B519" s="240"/>
      <c r="C519" s="241"/>
      <c r="D519" s="231" t="s">
        <v>397</v>
      </c>
      <c r="E519" s="242" t="s">
        <v>28</v>
      </c>
      <c r="F519" s="243" t="s">
        <v>499</v>
      </c>
      <c r="G519" s="241"/>
      <c r="H519" s="244">
        <v>5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397</v>
      </c>
      <c r="AU519" s="250" t="s">
        <v>84</v>
      </c>
      <c r="AV519" s="14" t="s">
        <v>84</v>
      </c>
      <c r="AW519" s="14" t="s">
        <v>35</v>
      </c>
      <c r="AX519" s="14" t="s">
        <v>74</v>
      </c>
      <c r="AY519" s="250" t="s">
        <v>378</v>
      </c>
    </row>
    <row r="520" s="13" customFormat="1">
      <c r="A520" s="13"/>
      <c r="B520" s="229"/>
      <c r="C520" s="230"/>
      <c r="D520" s="231" t="s">
        <v>397</v>
      </c>
      <c r="E520" s="232" t="s">
        <v>28</v>
      </c>
      <c r="F520" s="233" t="s">
        <v>897</v>
      </c>
      <c r="G520" s="230"/>
      <c r="H520" s="232" t="s">
        <v>28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397</v>
      </c>
      <c r="AU520" s="239" t="s">
        <v>84</v>
      </c>
      <c r="AV520" s="13" t="s">
        <v>82</v>
      </c>
      <c r="AW520" s="13" t="s">
        <v>35</v>
      </c>
      <c r="AX520" s="13" t="s">
        <v>74</v>
      </c>
      <c r="AY520" s="239" t="s">
        <v>378</v>
      </c>
    </row>
    <row r="521" s="14" customFormat="1">
      <c r="A521" s="14"/>
      <c r="B521" s="240"/>
      <c r="C521" s="241"/>
      <c r="D521" s="231" t="s">
        <v>397</v>
      </c>
      <c r="E521" s="242" t="s">
        <v>28</v>
      </c>
      <c r="F521" s="243" t="s">
        <v>552</v>
      </c>
      <c r="G521" s="241"/>
      <c r="H521" s="244">
        <v>10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397</v>
      </c>
      <c r="AU521" s="250" t="s">
        <v>84</v>
      </c>
      <c r="AV521" s="14" t="s">
        <v>84</v>
      </c>
      <c r="AW521" s="14" t="s">
        <v>35</v>
      </c>
      <c r="AX521" s="14" t="s">
        <v>74</v>
      </c>
      <c r="AY521" s="250" t="s">
        <v>378</v>
      </c>
    </row>
    <row r="522" s="13" customFormat="1">
      <c r="A522" s="13"/>
      <c r="B522" s="229"/>
      <c r="C522" s="230"/>
      <c r="D522" s="231" t="s">
        <v>397</v>
      </c>
      <c r="E522" s="232" t="s">
        <v>28</v>
      </c>
      <c r="F522" s="233" t="s">
        <v>898</v>
      </c>
      <c r="G522" s="230"/>
      <c r="H522" s="232" t="s">
        <v>28</v>
      </c>
      <c r="I522" s="234"/>
      <c r="J522" s="230"/>
      <c r="K522" s="230"/>
      <c r="L522" s="235"/>
      <c r="M522" s="236"/>
      <c r="N522" s="237"/>
      <c r="O522" s="237"/>
      <c r="P522" s="237"/>
      <c r="Q522" s="237"/>
      <c r="R522" s="237"/>
      <c r="S522" s="237"/>
      <c r="T522" s="23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9" t="s">
        <v>397</v>
      </c>
      <c r="AU522" s="239" t="s">
        <v>84</v>
      </c>
      <c r="AV522" s="13" t="s">
        <v>82</v>
      </c>
      <c r="AW522" s="13" t="s">
        <v>35</v>
      </c>
      <c r="AX522" s="13" t="s">
        <v>74</v>
      </c>
      <c r="AY522" s="239" t="s">
        <v>378</v>
      </c>
    </row>
    <row r="523" s="14" customFormat="1">
      <c r="A523" s="14"/>
      <c r="B523" s="240"/>
      <c r="C523" s="241"/>
      <c r="D523" s="231" t="s">
        <v>397</v>
      </c>
      <c r="E523" s="242" t="s">
        <v>28</v>
      </c>
      <c r="F523" s="243" t="s">
        <v>552</v>
      </c>
      <c r="G523" s="241"/>
      <c r="H523" s="244">
        <v>10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0" t="s">
        <v>397</v>
      </c>
      <c r="AU523" s="250" t="s">
        <v>84</v>
      </c>
      <c r="AV523" s="14" t="s">
        <v>84</v>
      </c>
      <c r="AW523" s="14" t="s">
        <v>35</v>
      </c>
      <c r="AX523" s="14" t="s">
        <v>74</v>
      </c>
      <c r="AY523" s="250" t="s">
        <v>378</v>
      </c>
    </row>
    <row r="524" s="13" customFormat="1">
      <c r="A524" s="13"/>
      <c r="B524" s="229"/>
      <c r="C524" s="230"/>
      <c r="D524" s="231" t="s">
        <v>397</v>
      </c>
      <c r="E524" s="232" t="s">
        <v>28</v>
      </c>
      <c r="F524" s="233" t="s">
        <v>889</v>
      </c>
      <c r="G524" s="230"/>
      <c r="H524" s="232" t="s">
        <v>28</v>
      </c>
      <c r="I524" s="234"/>
      <c r="J524" s="230"/>
      <c r="K524" s="230"/>
      <c r="L524" s="235"/>
      <c r="M524" s="236"/>
      <c r="N524" s="237"/>
      <c r="O524" s="237"/>
      <c r="P524" s="237"/>
      <c r="Q524" s="237"/>
      <c r="R524" s="237"/>
      <c r="S524" s="237"/>
      <c r="T524" s="23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9" t="s">
        <v>397</v>
      </c>
      <c r="AU524" s="239" t="s">
        <v>84</v>
      </c>
      <c r="AV524" s="13" t="s">
        <v>82</v>
      </c>
      <c r="AW524" s="13" t="s">
        <v>35</v>
      </c>
      <c r="AX524" s="13" t="s">
        <v>74</v>
      </c>
      <c r="AY524" s="239" t="s">
        <v>378</v>
      </c>
    </row>
    <row r="525" s="14" customFormat="1">
      <c r="A525" s="14"/>
      <c r="B525" s="240"/>
      <c r="C525" s="241"/>
      <c r="D525" s="231" t="s">
        <v>397</v>
      </c>
      <c r="E525" s="242" t="s">
        <v>28</v>
      </c>
      <c r="F525" s="243" t="s">
        <v>899</v>
      </c>
      <c r="G525" s="241"/>
      <c r="H525" s="244">
        <v>170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0" t="s">
        <v>397</v>
      </c>
      <c r="AU525" s="250" t="s">
        <v>84</v>
      </c>
      <c r="AV525" s="14" t="s">
        <v>84</v>
      </c>
      <c r="AW525" s="14" t="s">
        <v>35</v>
      </c>
      <c r="AX525" s="14" t="s">
        <v>74</v>
      </c>
      <c r="AY525" s="250" t="s">
        <v>378</v>
      </c>
    </row>
    <row r="526" s="13" customFormat="1">
      <c r="A526" s="13"/>
      <c r="B526" s="229"/>
      <c r="C526" s="230"/>
      <c r="D526" s="231" t="s">
        <v>397</v>
      </c>
      <c r="E526" s="232" t="s">
        <v>28</v>
      </c>
      <c r="F526" s="233" t="s">
        <v>890</v>
      </c>
      <c r="G526" s="230"/>
      <c r="H526" s="232" t="s">
        <v>28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9" t="s">
        <v>397</v>
      </c>
      <c r="AU526" s="239" t="s">
        <v>84</v>
      </c>
      <c r="AV526" s="13" t="s">
        <v>82</v>
      </c>
      <c r="AW526" s="13" t="s">
        <v>35</v>
      </c>
      <c r="AX526" s="13" t="s">
        <v>74</v>
      </c>
      <c r="AY526" s="239" t="s">
        <v>378</v>
      </c>
    </row>
    <row r="527" s="14" customFormat="1">
      <c r="A527" s="14"/>
      <c r="B527" s="240"/>
      <c r="C527" s="241"/>
      <c r="D527" s="231" t="s">
        <v>397</v>
      </c>
      <c r="E527" s="242" t="s">
        <v>28</v>
      </c>
      <c r="F527" s="243" t="s">
        <v>900</v>
      </c>
      <c r="G527" s="241"/>
      <c r="H527" s="244">
        <v>179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0" t="s">
        <v>397</v>
      </c>
      <c r="AU527" s="250" t="s">
        <v>84</v>
      </c>
      <c r="AV527" s="14" t="s">
        <v>84</v>
      </c>
      <c r="AW527" s="14" t="s">
        <v>35</v>
      </c>
      <c r="AX527" s="14" t="s">
        <v>74</v>
      </c>
      <c r="AY527" s="250" t="s">
        <v>378</v>
      </c>
    </row>
    <row r="528" s="15" customFormat="1">
      <c r="A528" s="15"/>
      <c r="B528" s="251"/>
      <c r="C528" s="252"/>
      <c r="D528" s="231" t="s">
        <v>397</v>
      </c>
      <c r="E528" s="253" t="s">
        <v>28</v>
      </c>
      <c r="F528" s="254" t="s">
        <v>416</v>
      </c>
      <c r="G528" s="252"/>
      <c r="H528" s="255">
        <v>379</v>
      </c>
      <c r="I528" s="256"/>
      <c r="J528" s="252"/>
      <c r="K528" s="252"/>
      <c r="L528" s="257"/>
      <c r="M528" s="258"/>
      <c r="N528" s="259"/>
      <c r="O528" s="259"/>
      <c r="P528" s="259"/>
      <c r="Q528" s="259"/>
      <c r="R528" s="259"/>
      <c r="S528" s="259"/>
      <c r="T528" s="260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1" t="s">
        <v>397</v>
      </c>
      <c r="AU528" s="261" t="s">
        <v>84</v>
      </c>
      <c r="AV528" s="15" t="s">
        <v>390</v>
      </c>
      <c r="AW528" s="15" t="s">
        <v>35</v>
      </c>
      <c r="AX528" s="15" t="s">
        <v>82</v>
      </c>
      <c r="AY528" s="261" t="s">
        <v>378</v>
      </c>
    </row>
    <row r="529" s="2" customFormat="1" ht="37.8" customHeight="1">
      <c r="A529" s="41"/>
      <c r="B529" s="42"/>
      <c r="C529" s="211" t="s">
        <v>901</v>
      </c>
      <c r="D529" s="211" t="s">
        <v>385</v>
      </c>
      <c r="E529" s="212" t="s">
        <v>902</v>
      </c>
      <c r="F529" s="213" t="s">
        <v>903</v>
      </c>
      <c r="G529" s="214" t="s">
        <v>764</v>
      </c>
      <c r="H529" s="215">
        <v>53</v>
      </c>
      <c r="I529" s="216"/>
      <c r="J529" s="217">
        <f>ROUND(I529*H529,2)</f>
        <v>0</v>
      </c>
      <c r="K529" s="213" t="s">
        <v>389</v>
      </c>
      <c r="L529" s="47"/>
      <c r="M529" s="218" t="s">
        <v>28</v>
      </c>
      <c r="N529" s="219" t="s">
        <v>45</v>
      </c>
      <c r="O529" s="87"/>
      <c r="P529" s="220">
        <f>O529*H529</f>
        <v>0</v>
      </c>
      <c r="Q529" s="220">
        <v>0.054550000000000001</v>
      </c>
      <c r="R529" s="220">
        <f>Q529*H529</f>
        <v>2.8911500000000001</v>
      </c>
      <c r="S529" s="220">
        <v>0</v>
      </c>
      <c r="T529" s="221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22" t="s">
        <v>390</v>
      </c>
      <c r="AT529" s="222" t="s">
        <v>385</v>
      </c>
      <c r="AU529" s="222" t="s">
        <v>84</v>
      </c>
      <c r="AY529" s="20" t="s">
        <v>378</v>
      </c>
      <c r="BE529" s="223">
        <f>IF(N529="základní",J529,0)</f>
        <v>0</v>
      </c>
      <c r="BF529" s="223">
        <f>IF(N529="snížená",J529,0)</f>
        <v>0</v>
      </c>
      <c r="BG529" s="223">
        <f>IF(N529="zákl. přenesená",J529,0)</f>
        <v>0</v>
      </c>
      <c r="BH529" s="223">
        <f>IF(N529="sníž. přenesená",J529,0)</f>
        <v>0</v>
      </c>
      <c r="BI529" s="223">
        <f>IF(N529="nulová",J529,0)</f>
        <v>0</v>
      </c>
      <c r="BJ529" s="20" t="s">
        <v>82</v>
      </c>
      <c r="BK529" s="223">
        <f>ROUND(I529*H529,2)</f>
        <v>0</v>
      </c>
      <c r="BL529" s="20" t="s">
        <v>390</v>
      </c>
      <c r="BM529" s="222" t="s">
        <v>904</v>
      </c>
    </row>
    <row r="530" s="2" customFormat="1">
      <c r="A530" s="41"/>
      <c r="B530" s="42"/>
      <c r="C530" s="43"/>
      <c r="D530" s="224" t="s">
        <v>394</v>
      </c>
      <c r="E530" s="43"/>
      <c r="F530" s="225" t="s">
        <v>905</v>
      </c>
      <c r="G530" s="43"/>
      <c r="H530" s="43"/>
      <c r="I530" s="226"/>
      <c r="J530" s="43"/>
      <c r="K530" s="43"/>
      <c r="L530" s="47"/>
      <c r="M530" s="227"/>
      <c r="N530" s="228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394</v>
      </c>
      <c r="AU530" s="20" t="s">
        <v>84</v>
      </c>
    </row>
    <row r="531" s="13" customFormat="1">
      <c r="A531" s="13"/>
      <c r="B531" s="229"/>
      <c r="C531" s="230"/>
      <c r="D531" s="231" t="s">
        <v>397</v>
      </c>
      <c r="E531" s="232" t="s">
        <v>28</v>
      </c>
      <c r="F531" s="233" t="s">
        <v>896</v>
      </c>
      <c r="G531" s="230"/>
      <c r="H531" s="232" t="s">
        <v>28</v>
      </c>
      <c r="I531" s="234"/>
      <c r="J531" s="230"/>
      <c r="K531" s="230"/>
      <c r="L531" s="235"/>
      <c r="M531" s="236"/>
      <c r="N531" s="237"/>
      <c r="O531" s="237"/>
      <c r="P531" s="237"/>
      <c r="Q531" s="237"/>
      <c r="R531" s="237"/>
      <c r="S531" s="237"/>
      <c r="T531" s="23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9" t="s">
        <v>397</v>
      </c>
      <c r="AU531" s="239" t="s">
        <v>84</v>
      </c>
      <c r="AV531" s="13" t="s">
        <v>82</v>
      </c>
      <c r="AW531" s="13" t="s">
        <v>35</v>
      </c>
      <c r="AX531" s="13" t="s">
        <v>74</v>
      </c>
      <c r="AY531" s="239" t="s">
        <v>378</v>
      </c>
    </row>
    <row r="532" s="14" customFormat="1">
      <c r="A532" s="14"/>
      <c r="B532" s="240"/>
      <c r="C532" s="241"/>
      <c r="D532" s="231" t="s">
        <v>397</v>
      </c>
      <c r="E532" s="242" t="s">
        <v>28</v>
      </c>
      <c r="F532" s="243" t="s">
        <v>84</v>
      </c>
      <c r="G532" s="241"/>
      <c r="H532" s="244">
        <v>2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0" t="s">
        <v>397</v>
      </c>
      <c r="AU532" s="250" t="s">
        <v>84</v>
      </c>
      <c r="AV532" s="14" t="s">
        <v>84</v>
      </c>
      <c r="AW532" s="14" t="s">
        <v>35</v>
      </c>
      <c r="AX532" s="14" t="s">
        <v>74</v>
      </c>
      <c r="AY532" s="250" t="s">
        <v>378</v>
      </c>
    </row>
    <row r="533" s="13" customFormat="1">
      <c r="A533" s="13"/>
      <c r="B533" s="229"/>
      <c r="C533" s="230"/>
      <c r="D533" s="231" t="s">
        <v>397</v>
      </c>
      <c r="E533" s="232" t="s">
        <v>28</v>
      </c>
      <c r="F533" s="233" t="s">
        <v>897</v>
      </c>
      <c r="G533" s="230"/>
      <c r="H533" s="232" t="s">
        <v>28</v>
      </c>
      <c r="I533" s="234"/>
      <c r="J533" s="230"/>
      <c r="K533" s="230"/>
      <c r="L533" s="235"/>
      <c r="M533" s="236"/>
      <c r="N533" s="237"/>
      <c r="O533" s="237"/>
      <c r="P533" s="237"/>
      <c r="Q533" s="237"/>
      <c r="R533" s="237"/>
      <c r="S533" s="237"/>
      <c r="T533" s="23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9" t="s">
        <v>397</v>
      </c>
      <c r="AU533" s="239" t="s">
        <v>84</v>
      </c>
      <c r="AV533" s="13" t="s">
        <v>82</v>
      </c>
      <c r="AW533" s="13" t="s">
        <v>35</v>
      </c>
      <c r="AX533" s="13" t="s">
        <v>74</v>
      </c>
      <c r="AY533" s="239" t="s">
        <v>378</v>
      </c>
    </row>
    <row r="534" s="14" customFormat="1">
      <c r="A534" s="14"/>
      <c r="B534" s="240"/>
      <c r="C534" s="241"/>
      <c r="D534" s="231" t="s">
        <v>397</v>
      </c>
      <c r="E534" s="242" t="s">
        <v>28</v>
      </c>
      <c r="F534" s="243" t="s">
        <v>906</v>
      </c>
      <c r="G534" s="241"/>
      <c r="H534" s="244">
        <v>12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0" t="s">
        <v>397</v>
      </c>
      <c r="AU534" s="250" t="s">
        <v>84</v>
      </c>
      <c r="AV534" s="14" t="s">
        <v>84</v>
      </c>
      <c r="AW534" s="14" t="s">
        <v>35</v>
      </c>
      <c r="AX534" s="14" t="s">
        <v>74</v>
      </c>
      <c r="AY534" s="250" t="s">
        <v>378</v>
      </c>
    </row>
    <row r="535" s="13" customFormat="1">
      <c r="A535" s="13"/>
      <c r="B535" s="229"/>
      <c r="C535" s="230"/>
      <c r="D535" s="231" t="s">
        <v>397</v>
      </c>
      <c r="E535" s="232" t="s">
        <v>28</v>
      </c>
      <c r="F535" s="233" t="s">
        <v>898</v>
      </c>
      <c r="G535" s="230"/>
      <c r="H535" s="232" t="s">
        <v>28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397</v>
      </c>
      <c r="AU535" s="239" t="s">
        <v>84</v>
      </c>
      <c r="AV535" s="13" t="s">
        <v>82</v>
      </c>
      <c r="AW535" s="13" t="s">
        <v>35</v>
      </c>
      <c r="AX535" s="13" t="s">
        <v>74</v>
      </c>
      <c r="AY535" s="239" t="s">
        <v>378</v>
      </c>
    </row>
    <row r="536" s="14" customFormat="1">
      <c r="A536" s="14"/>
      <c r="B536" s="240"/>
      <c r="C536" s="241"/>
      <c r="D536" s="231" t="s">
        <v>397</v>
      </c>
      <c r="E536" s="242" t="s">
        <v>28</v>
      </c>
      <c r="F536" s="243" t="s">
        <v>907</v>
      </c>
      <c r="G536" s="241"/>
      <c r="H536" s="244">
        <v>7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0" t="s">
        <v>397</v>
      </c>
      <c r="AU536" s="250" t="s">
        <v>84</v>
      </c>
      <c r="AV536" s="14" t="s">
        <v>84</v>
      </c>
      <c r="AW536" s="14" t="s">
        <v>35</v>
      </c>
      <c r="AX536" s="14" t="s">
        <v>74</v>
      </c>
      <c r="AY536" s="250" t="s">
        <v>378</v>
      </c>
    </row>
    <row r="537" s="13" customFormat="1">
      <c r="A537" s="13"/>
      <c r="B537" s="229"/>
      <c r="C537" s="230"/>
      <c r="D537" s="231" t="s">
        <v>397</v>
      </c>
      <c r="E537" s="232" t="s">
        <v>28</v>
      </c>
      <c r="F537" s="233" t="s">
        <v>889</v>
      </c>
      <c r="G537" s="230"/>
      <c r="H537" s="232" t="s">
        <v>28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397</v>
      </c>
      <c r="AU537" s="239" t="s">
        <v>84</v>
      </c>
      <c r="AV537" s="13" t="s">
        <v>82</v>
      </c>
      <c r="AW537" s="13" t="s">
        <v>35</v>
      </c>
      <c r="AX537" s="13" t="s">
        <v>74</v>
      </c>
      <c r="AY537" s="239" t="s">
        <v>378</v>
      </c>
    </row>
    <row r="538" s="14" customFormat="1">
      <c r="A538" s="14"/>
      <c r="B538" s="240"/>
      <c r="C538" s="241"/>
      <c r="D538" s="231" t="s">
        <v>397</v>
      </c>
      <c r="E538" s="242" t="s">
        <v>28</v>
      </c>
      <c r="F538" s="243" t="s">
        <v>552</v>
      </c>
      <c r="G538" s="241"/>
      <c r="H538" s="244">
        <v>10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397</v>
      </c>
      <c r="AU538" s="250" t="s">
        <v>84</v>
      </c>
      <c r="AV538" s="14" t="s">
        <v>84</v>
      </c>
      <c r="AW538" s="14" t="s">
        <v>35</v>
      </c>
      <c r="AX538" s="14" t="s">
        <v>74</v>
      </c>
      <c r="AY538" s="250" t="s">
        <v>378</v>
      </c>
    </row>
    <row r="539" s="13" customFormat="1">
      <c r="A539" s="13"/>
      <c r="B539" s="229"/>
      <c r="C539" s="230"/>
      <c r="D539" s="231" t="s">
        <v>397</v>
      </c>
      <c r="E539" s="232" t="s">
        <v>28</v>
      </c>
      <c r="F539" s="233" t="s">
        <v>890</v>
      </c>
      <c r="G539" s="230"/>
      <c r="H539" s="232" t="s">
        <v>28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397</v>
      </c>
      <c r="AU539" s="239" t="s">
        <v>84</v>
      </c>
      <c r="AV539" s="13" t="s">
        <v>82</v>
      </c>
      <c r="AW539" s="13" t="s">
        <v>35</v>
      </c>
      <c r="AX539" s="13" t="s">
        <v>74</v>
      </c>
      <c r="AY539" s="239" t="s">
        <v>378</v>
      </c>
    </row>
    <row r="540" s="14" customFormat="1">
      <c r="A540" s="14"/>
      <c r="B540" s="240"/>
      <c r="C540" s="241"/>
      <c r="D540" s="231" t="s">
        <v>397</v>
      </c>
      <c r="E540" s="242" t="s">
        <v>28</v>
      </c>
      <c r="F540" s="243" t="s">
        <v>631</v>
      </c>
      <c r="G540" s="241"/>
      <c r="H540" s="244">
        <v>22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397</v>
      </c>
      <c r="AU540" s="250" t="s">
        <v>84</v>
      </c>
      <c r="AV540" s="14" t="s">
        <v>84</v>
      </c>
      <c r="AW540" s="14" t="s">
        <v>35</v>
      </c>
      <c r="AX540" s="14" t="s">
        <v>74</v>
      </c>
      <c r="AY540" s="250" t="s">
        <v>378</v>
      </c>
    </row>
    <row r="541" s="15" customFormat="1">
      <c r="A541" s="15"/>
      <c r="B541" s="251"/>
      <c r="C541" s="252"/>
      <c r="D541" s="231" t="s">
        <v>397</v>
      </c>
      <c r="E541" s="253" t="s">
        <v>28</v>
      </c>
      <c r="F541" s="254" t="s">
        <v>416</v>
      </c>
      <c r="G541" s="252"/>
      <c r="H541" s="255">
        <v>53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61" t="s">
        <v>397</v>
      </c>
      <c r="AU541" s="261" t="s">
        <v>84</v>
      </c>
      <c r="AV541" s="15" t="s">
        <v>390</v>
      </c>
      <c r="AW541" s="15" t="s">
        <v>35</v>
      </c>
      <c r="AX541" s="15" t="s">
        <v>82</v>
      </c>
      <c r="AY541" s="261" t="s">
        <v>378</v>
      </c>
    </row>
    <row r="542" s="2" customFormat="1" ht="37.8" customHeight="1">
      <c r="A542" s="41"/>
      <c r="B542" s="42"/>
      <c r="C542" s="211" t="s">
        <v>908</v>
      </c>
      <c r="D542" s="211" t="s">
        <v>385</v>
      </c>
      <c r="E542" s="212" t="s">
        <v>909</v>
      </c>
      <c r="F542" s="213" t="s">
        <v>910</v>
      </c>
      <c r="G542" s="214" t="s">
        <v>764</v>
      </c>
      <c r="H542" s="215">
        <v>5</v>
      </c>
      <c r="I542" s="216"/>
      <c r="J542" s="217">
        <f>ROUND(I542*H542,2)</f>
        <v>0</v>
      </c>
      <c r="K542" s="213" t="s">
        <v>389</v>
      </c>
      <c r="L542" s="47"/>
      <c r="M542" s="218" t="s">
        <v>28</v>
      </c>
      <c r="N542" s="219" t="s">
        <v>45</v>
      </c>
      <c r="O542" s="87"/>
      <c r="P542" s="220">
        <f>O542*H542</f>
        <v>0</v>
      </c>
      <c r="Q542" s="220">
        <v>0.072849999999999998</v>
      </c>
      <c r="R542" s="220">
        <f>Q542*H542</f>
        <v>0.36424999999999996</v>
      </c>
      <c r="S542" s="220">
        <v>0</v>
      </c>
      <c r="T542" s="221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22" t="s">
        <v>390</v>
      </c>
      <c r="AT542" s="222" t="s">
        <v>385</v>
      </c>
      <c r="AU542" s="222" t="s">
        <v>84</v>
      </c>
      <c r="AY542" s="20" t="s">
        <v>378</v>
      </c>
      <c r="BE542" s="223">
        <f>IF(N542="základní",J542,0)</f>
        <v>0</v>
      </c>
      <c r="BF542" s="223">
        <f>IF(N542="snížená",J542,0)</f>
        <v>0</v>
      </c>
      <c r="BG542" s="223">
        <f>IF(N542="zákl. přenesená",J542,0)</f>
        <v>0</v>
      </c>
      <c r="BH542" s="223">
        <f>IF(N542="sníž. přenesená",J542,0)</f>
        <v>0</v>
      </c>
      <c r="BI542" s="223">
        <f>IF(N542="nulová",J542,0)</f>
        <v>0</v>
      </c>
      <c r="BJ542" s="20" t="s">
        <v>82</v>
      </c>
      <c r="BK542" s="223">
        <f>ROUND(I542*H542,2)</f>
        <v>0</v>
      </c>
      <c r="BL542" s="20" t="s">
        <v>390</v>
      </c>
      <c r="BM542" s="222" t="s">
        <v>911</v>
      </c>
    </row>
    <row r="543" s="2" customFormat="1">
      <c r="A543" s="41"/>
      <c r="B543" s="42"/>
      <c r="C543" s="43"/>
      <c r="D543" s="224" t="s">
        <v>394</v>
      </c>
      <c r="E543" s="43"/>
      <c r="F543" s="225" t="s">
        <v>912</v>
      </c>
      <c r="G543" s="43"/>
      <c r="H543" s="43"/>
      <c r="I543" s="226"/>
      <c r="J543" s="43"/>
      <c r="K543" s="43"/>
      <c r="L543" s="47"/>
      <c r="M543" s="227"/>
      <c r="N543" s="228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394</v>
      </c>
      <c r="AU543" s="20" t="s">
        <v>84</v>
      </c>
    </row>
    <row r="544" s="13" customFormat="1">
      <c r="A544" s="13"/>
      <c r="B544" s="229"/>
      <c r="C544" s="230"/>
      <c r="D544" s="231" t="s">
        <v>397</v>
      </c>
      <c r="E544" s="232" t="s">
        <v>28</v>
      </c>
      <c r="F544" s="233" t="s">
        <v>767</v>
      </c>
      <c r="G544" s="230"/>
      <c r="H544" s="232" t="s">
        <v>28</v>
      </c>
      <c r="I544" s="234"/>
      <c r="J544" s="230"/>
      <c r="K544" s="230"/>
      <c r="L544" s="235"/>
      <c r="M544" s="236"/>
      <c r="N544" s="237"/>
      <c r="O544" s="237"/>
      <c r="P544" s="237"/>
      <c r="Q544" s="237"/>
      <c r="R544" s="237"/>
      <c r="S544" s="237"/>
      <c r="T544" s="23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9" t="s">
        <v>397</v>
      </c>
      <c r="AU544" s="239" t="s">
        <v>84</v>
      </c>
      <c r="AV544" s="13" t="s">
        <v>82</v>
      </c>
      <c r="AW544" s="13" t="s">
        <v>35</v>
      </c>
      <c r="AX544" s="13" t="s">
        <v>74</v>
      </c>
      <c r="AY544" s="239" t="s">
        <v>378</v>
      </c>
    </row>
    <row r="545" s="14" customFormat="1">
      <c r="A545" s="14"/>
      <c r="B545" s="240"/>
      <c r="C545" s="241"/>
      <c r="D545" s="231" t="s">
        <v>397</v>
      </c>
      <c r="E545" s="242" t="s">
        <v>28</v>
      </c>
      <c r="F545" s="243" t="s">
        <v>499</v>
      </c>
      <c r="G545" s="241"/>
      <c r="H545" s="244">
        <v>5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0" t="s">
        <v>397</v>
      </c>
      <c r="AU545" s="250" t="s">
        <v>84</v>
      </c>
      <c r="AV545" s="14" t="s">
        <v>84</v>
      </c>
      <c r="AW545" s="14" t="s">
        <v>35</v>
      </c>
      <c r="AX545" s="14" t="s">
        <v>82</v>
      </c>
      <c r="AY545" s="250" t="s">
        <v>378</v>
      </c>
    </row>
    <row r="546" s="2" customFormat="1" ht="37.8" customHeight="1">
      <c r="A546" s="41"/>
      <c r="B546" s="42"/>
      <c r="C546" s="211" t="s">
        <v>913</v>
      </c>
      <c r="D546" s="211" t="s">
        <v>385</v>
      </c>
      <c r="E546" s="212" t="s">
        <v>914</v>
      </c>
      <c r="F546" s="213" t="s">
        <v>915</v>
      </c>
      <c r="G546" s="214" t="s">
        <v>764</v>
      </c>
      <c r="H546" s="215">
        <v>12</v>
      </c>
      <c r="I546" s="216"/>
      <c r="J546" s="217">
        <f>ROUND(I546*H546,2)</f>
        <v>0</v>
      </c>
      <c r="K546" s="213" t="s">
        <v>389</v>
      </c>
      <c r="L546" s="47"/>
      <c r="M546" s="218" t="s">
        <v>28</v>
      </c>
      <c r="N546" s="219" t="s">
        <v>45</v>
      </c>
      <c r="O546" s="87"/>
      <c r="P546" s="220">
        <f>O546*H546</f>
        <v>0</v>
      </c>
      <c r="Q546" s="220">
        <v>0.081850000000000006</v>
      </c>
      <c r="R546" s="220">
        <f>Q546*H546</f>
        <v>0.98220000000000007</v>
      </c>
      <c r="S546" s="220">
        <v>0</v>
      </c>
      <c r="T546" s="221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22" t="s">
        <v>390</v>
      </c>
      <c r="AT546" s="222" t="s">
        <v>385</v>
      </c>
      <c r="AU546" s="222" t="s">
        <v>84</v>
      </c>
      <c r="AY546" s="20" t="s">
        <v>378</v>
      </c>
      <c r="BE546" s="223">
        <f>IF(N546="základní",J546,0)</f>
        <v>0</v>
      </c>
      <c r="BF546" s="223">
        <f>IF(N546="snížená",J546,0)</f>
        <v>0</v>
      </c>
      <c r="BG546" s="223">
        <f>IF(N546="zákl. přenesená",J546,0)</f>
        <v>0</v>
      </c>
      <c r="BH546" s="223">
        <f>IF(N546="sníž. přenesená",J546,0)</f>
        <v>0</v>
      </c>
      <c r="BI546" s="223">
        <f>IF(N546="nulová",J546,0)</f>
        <v>0</v>
      </c>
      <c r="BJ546" s="20" t="s">
        <v>82</v>
      </c>
      <c r="BK546" s="223">
        <f>ROUND(I546*H546,2)</f>
        <v>0</v>
      </c>
      <c r="BL546" s="20" t="s">
        <v>390</v>
      </c>
      <c r="BM546" s="222" t="s">
        <v>916</v>
      </c>
    </row>
    <row r="547" s="2" customFormat="1">
      <c r="A547" s="41"/>
      <c r="B547" s="42"/>
      <c r="C547" s="43"/>
      <c r="D547" s="224" t="s">
        <v>394</v>
      </c>
      <c r="E547" s="43"/>
      <c r="F547" s="225" t="s">
        <v>917</v>
      </c>
      <c r="G547" s="43"/>
      <c r="H547" s="43"/>
      <c r="I547" s="226"/>
      <c r="J547" s="43"/>
      <c r="K547" s="43"/>
      <c r="L547" s="47"/>
      <c r="M547" s="227"/>
      <c r="N547" s="228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394</v>
      </c>
      <c r="AU547" s="20" t="s">
        <v>84</v>
      </c>
    </row>
    <row r="548" s="13" customFormat="1">
      <c r="A548" s="13"/>
      <c r="B548" s="229"/>
      <c r="C548" s="230"/>
      <c r="D548" s="231" t="s">
        <v>397</v>
      </c>
      <c r="E548" s="232" t="s">
        <v>28</v>
      </c>
      <c r="F548" s="233" t="s">
        <v>889</v>
      </c>
      <c r="G548" s="230"/>
      <c r="H548" s="232" t="s">
        <v>28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397</v>
      </c>
      <c r="AU548" s="239" t="s">
        <v>84</v>
      </c>
      <c r="AV548" s="13" t="s">
        <v>82</v>
      </c>
      <c r="AW548" s="13" t="s">
        <v>35</v>
      </c>
      <c r="AX548" s="13" t="s">
        <v>74</v>
      </c>
      <c r="AY548" s="239" t="s">
        <v>378</v>
      </c>
    </row>
    <row r="549" s="14" customFormat="1">
      <c r="A549" s="14"/>
      <c r="B549" s="240"/>
      <c r="C549" s="241"/>
      <c r="D549" s="231" t="s">
        <v>397</v>
      </c>
      <c r="E549" s="242" t="s">
        <v>28</v>
      </c>
      <c r="F549" s="243" t="s">
        <v>521</v>
      </c>
      <c r="G549" s="241"/>
      <c r="H549" s="244">
        <v>6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397</v>
      </c>
      <c r="AU549" s="250" t="s">
        <v>84</v>
      </c>
      <c r="AV549" s="14" t="s">
        <v>84</v>
      </c>
      <c r="AW549" s="14" t="s">
        <v>35</v>
      </c>
      <c r="AX549" s="14" t="s">
        <v>74</v>
      </c>
      <c r="AY549" s="250" t="s">
        <v>378</v>
      </c>
    </row>
    <row r="550" s="13" customFormat="1">
      <c r="A550" s="13"/>
      <c r="B550" s="229"/>
      <c r="C550" s="230"/>
      <c r="D550" s="231" t="s">
        <v>397</v>
      </c>
      <c r="E550" s="232" t="s">
        <v>28</v>
      </c>
      <c r="F550" s="233" t="s">
        <v>890</v>
      </c>
      <c r="G550" s="230"/>
      <c r="H550" s="232" t="s">
        <v>28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397</v>
      </c>
      <c r="AU550" s="239" t="s">
        <v>84</v>
      </c>
      <c r="AV550" s="13" t="s">
        <v>82</v>
      </c>
      <c r="AW550" s="13" t="s">
        <v>35</v>
      </c>
      <c r="AX550" s="13" t="s">
        <v>74</v>
      </c>
      <c r="AY550" s="239" t="s">
        <v>378</v>
      </c>
    </row>
    <row r="551" s="14" customFormat="1">
      <c r="A551" s="14"/>
      <c r="B551" s="240"/>
      <c r="C551" s="241"/>
      <c r="D551" s="231" t="s">
        <v>397</v>
      </c>
      <c r="E551" s="242" t="s">
        <v>28</v>
      </c>
      <c r="F551" s="243" t="s">
        <v>521</v>
      </c>
      <c r="G551" s="241"/>
      <c r="H551" s="244">
        <v>6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397</v>
      </c>
      <c r="AU551" s="250" t="s">
        <v>84</v>
      </c>
      <c r="AV551" s="14" t="s">
        <v>84</v>
      </c>
      <c r="AW551" s="14" t="s">
        <v>35</v>
      </c>
      <c r="AX551" s="14" t="s">
        <v>74</v>
      </c>
      <c r="AY551" s="250" t="s">
        <v>378</v>
      </c>
    </row>
    <row r="552" s="15" customFormat="1">
      <c r="A552" s="15"/>
      <c r="B552" s="251"/>
      <c r="C552" s="252"/>
      <c r="D552" s="231" t="s">
        <v>397</v>
      </c>
      <c r="E552" s="253" t="s">
        <v>28</v>
      </c>
      <c r="F552" s="254" t="s">
        <v>416</v>
      </c>
      <c r="G552" s="252"/>
      <c r="H552" s="255">
        <v>12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1" t="s">
        <v>397</v>
      </c>
      <c r="AU552" s="261" t="s">
        <v>84</v>
      </c>
      <c r="AV552" s="15" t="s">
        <v>390</v>
      </c>
      <c r="AW552" s="15" t="s">
        <v>35</v>
      </c>
      <c r="AX552" s="15" t="s">
        <v>82</v>
      </c>
      <c r="AY552" s="261" t="s">
        <v>378</v>
      </c>
    </row>
    <row r="553" s="2" customFormat="1" ht="24.15" customHeight="1">
      <c r="A553" s="41"/>
      <c r="B553" s="42"/>
      <c r="C553" s="211" t="s">
        <v>918</v>
      </c>
      <c r="D553" s="211" t="s">
        <v>385</v>
      </c>
      <c r="E553" s="212" t="s">
        <v>919</v>
      </c>
      <c r="F553" s="213" t="s">
        <v>920</v>
      </c>
      <c r="G553" s="214" t="s">
        <v>388</v>
      </c>
      <c r="H553" s="215">
        <v>8.6440000000000001</v>
      </c>
      <c r="I553" s="216"/>
      <c r="J553" s="217">
        <f>ROUND(I553*H553,2)</f>
        <v>0</v>
      </c>
      <c r="K553" s="213" t="s">
        <v>389</v>
      </c>
      <c r="L553" s="47"/>
      <c r="M553" s="218" t="s">
        <v>28</v>
      </c>
      <c r="N553" s="219" t="s">
        <v>45</v>
      </c>
      <c r="O553" s="87"/>
      <c r="P553" s="220">
        <f>O553*H553</f>
        <v>0</v>
      </c>
      <c r="Q553" s="220">
        <v>1.94302</v>
      </c>
      <c r="R553" s="220">
        <f>Q553*H553</f>
        <v>16.795464880000001</v>
      </c>
      <c r="S553" s="220">
        <v>0</v>
      </c>
      <c r="T553" s="221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22" t="s">
        <v>390</v>
      </c>
      <c r="AT553" s="222" t="s">
        <v>385</v>
      </c>
      <c r="AU553" s="222" t="s">
        <v>84</v>
      </c>
      <c r="AY553" s="20" t="s">
        <v>378</v>
      </c>
      <c r="BE553" s="223">
        <f>IF(N553="základní",J553,0)</f>
        <v>0</v>
      </c>
      <c r="BF553" s="223">
        <f>IF(N553="snížená",J553,0)</f>
        <v>0</v>
      </c>
      <c r="BG553" s="223">
        <f>IF(N553="zákl. přenesená",J553,0)</f>
        <v>0</v>
      </c>
      <c r="BH553" s="223">
        <f>IF(N553="sníž. přenesená",J553,0)</f>
        <v>0</v>
      </c>
      <c r="BI553" s="223">
        <f>IF(N553="nulová",J553,0)</f>
        <v>0</v>
      </c>
      <c r="BJ553" s="20" t="s">
        <v>82</v>
      </c>
      <c r="BK553" s="223">
        <f>ROUND(I553*H553,2)</f>
        <v>0</v>
      </c>
      <c r="BL553" s="20" t="s">
        <v>390</v>
      </c>
      <c r="BM553" s="222" t="s">
        <v>921</v>
      </c>
    </row>
    <row r="554" s="2" customFormat="1">
      <c r="A554" s="41"/>
      <c r="B554" s="42"/>
      <c r="C554" s="43"/>
      <c r="D554" s="224" t="s">
        <v>394</v>
      </c>
      <c r="E554" s="43"/>
      <c r="F554" s="225" t="s">
        <v>922</v>
      </c>
      <c r="G554" s="43"/>
      <c r="H554" s="43"/>
      <c r="I554" s="226"/>
      <c r="J554" s="43"/>
      <c r="K554" s="43"/>
      <c r="L554" s="47"/>
      <c r="M554" s="227"/>
      <c r="N554" s="228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394</v>
      </c>
      <c r="AU554" s="20" t="s">
        <v>84</v>
      </c>
    </row>
    <row r="555" s="13" customFormat="1">
      <c r="A555" s="13"/>
      <c r="B555" s="229"/>
      <c r="C555" s="230"/>
      <c r="D555" s="231" t="s">
        <v>397</v>
      </c>
      <c r="E555" s="232" t="s">
        <v>28</v>
      </c>
      <c r="F555" s="233" t="s">
        <v>767</v>
      </c>
      <c r="G555" s="230"/>
      <c r="H555" s="232" t="s">
        <v>28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9" t="s">
        <v>397</v>
      </c>
      <c r="AU555" s="239" t="s">
        <v>84</v>
      </c>
      <c r="AV555" s="13" t="s">
        <v>82</v>
      </c>
      <c r="AW555" s="13" t="s">
        <v>35</v>
      </c>
      <c r="AX555" s="13" t="s">
        <v>74</v>
      </c>
      <c r="AY555" s="239" t="s">
        <v>378</v>
      </c>
    </row>
    <row r="556" s="13" customFormat="1">
      <c r="A556" s="13"/>
      <c r="B556" s="229"/>
      <c r="C556" s="230"/>
      <c r="D556" s="231" t="s">
        <v>397</v>
      </c>
      <c r="E556" s="232" t="s">
        <v>28</v>
      </c>
      <c r="F556" s="233" t="s">
        <v>923</v>
      </c>
      <c r="G556" s="230"/>
      <c r="H556" s="232" t="s">
        <v>28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397</v>
      </c>
      <c r="AU556" s="239" t="s">
        <v>84</v>
      </c>
      <c r="AV556" s="13" t="s">
        <v>82</v>
      </c>
      <c r="AW556" s="13" t="s">
        <v>35</v>
      </c>
      <c r="AX556" s="13" t="s">
        <v>74</v>
      </c>
      <c r="AY556" s="239" t="s">
        <v>378</v>
      </c>
    </row>
    <row r="557" s="14" customFormat="1">
      <c r="A557" s="14"/>
      <c r="B557" s="240"/>
      <c r="C557" s="241"/>
      <c r="D557" s="231" t="s">
        <v>397</v>
      </c>
      <c r="E557" s="242" t="s">
        <v>28</v>
      </c>
      <c r="F557" s="243" t="s">
        <v>924</v>
      </c>
      <c r="G557" s="241"/>
      <c r="H557" s="244">
        <v>0.252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397</v>
      </c>
      <c r="AU557" s="250" t="s">
        <v>84</v>
      </c>
      <c r="AV557" s="14" t="s">
        <v>84</v>
      </c>
      <c r="AW557" s="14" t="s">
        <v>35</v>
      </c>
      <c r="AX557" s="14" t="s">
        <v>74</v>
      </c>
      <c r="AY557" s="250" t="s">
        <v>378</v>
      </c>
    </row>
    <row r="558" s="13" customFormat="1">
      <c r="A558" s="13"/>
      <c r="B558" s="229"/>
      <c r="C558" s="230"/>
      <c r="D558" s="231" t="s">
        <v>397</v>
      </c>
      <c r="E558" s="232" t="s">
        <v>28</v>
      </c>
      <c r="F558" s="233" t="s">
        <v>896</v>
      </c>
      <c r="G558" s="230"/>
      <c r="H558" s="232" t="s">
        <v>28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9" t="s">
        <v>397</v>
      </c>
      <c r="AU558" s="239" t="s">
        <v>84</v>
      </c>
      <c r="AV558" s="13" t="s">
        <v>82</v>
      </c>
      <c r="AW558" s="13" t="s">
        <v>35</v>
      </c>
      <c r="AX558" s="13" t="s">
        <v>74</v>
      </c>
      <c r="AY558" s="239" t="s">
        <v>378</v>
      </c>
    </row>
    <row r="559" s="14" customFormat="1">
      <c r="A559" s="14"/>
      <c r="B559" s="240"/>
      <c r="C559" s="241"/>
      <c r="D559" s="231" t="s">
        <v>397</v>
      </c>
      <c r="E559" s="242" t="s">
        <v>28</v>
      </c>
      <c r="F559" s="243" t="s">
        <v>925</v>
      </c>
      <c r="G559" s="241"/>
      <c r="H559" s="244">
        <v>0.60499999999999998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397</v>
      </c>
      <c r="AU559" s="250" t="s">
        <v>84</v>
      </c>
      <c r="AV559" s="14" t="s">
        <v>84</v>
      </c>
      <c r="AW559" s="14" t="s">
        <v>35</v>
      </c>
      <c r="AX559" s="14" t="s">
        <v>74</v>
      </c>
      <c r="AY559" s="250" t="s">
        <v>378</v>
      </c>
    </row>
    <row r="560" s="14" customFormat="1">
      <c r="A560" s="14"/>
      <c r="B560" s="240"/>
      <c r="C560" s="241"/>
      <c r="D560" s="231" t="s">
        <v>397</v>
      </c>
      <c r="E560" s="242" t="s">
        <v>28</v>
      </c>
      <c r="F560" s="243" t="s">
        <v>926</v>
      </c>
      <c r="G560" s="241"/>
      <c r="H560" s="244">
        <v>0.56999999999999995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397</v>
      </c>
      <c r="AU560" s="250" t="s">
        <v>84</v>
      </c>
      <c r="AV560" s="14" t="s">
        <v>84</v>
      </c>
      <c r="AW560" s="14" t="s">
        <v>35</v>
      </c>
      <c r="AX560" s="14" t="s">
        <v>74</v>
      </c>
      <c r="AY560" s="250" t="s">
        <v>378</v>
      </c>
    </row>
    <row r="561" s="14" customFormat="1">
      <c r="A561" s="14"/>
      <c r="B561" s="240"/>
      <c r="C561" s="241"/>
      <c r="D561" s="231" t="s">
        <v>397</v>
      </c>
      <c r="E561" s="242" t="s">
        <v>28</v>
      </c>
      <c r="F561" s="243" t="s">
        <v>927</v>
      </c>
      <c r="G561" s="241"/>
      <c r="H561" s="244">
        <v>1.1779999999999999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397</v>
      </c>
      <c r="AU561" s="250" t="s">
        <v>84</v>
      </c>
      <c r="AV561" s="14" t="s">
        <v>84</v>
      </c>
      <c r="AW561" s="14" t="s">
        <v>35</v>
      </c>
      <c r="AX561" s="14" t="s">
        <v>74</v>
      </c>
      <c r="AY561" s="250" t="s">
        <v>378</v>
      </c>
    </row>
    <row r="562" s="14" customFormat="1">
      <c r="A562" s="14"/>
      <c r="B562" s="240"/>
      <c r="C562" s="241"/>
      <c r="D562" s="231" t="s">
        <v>397</v>
      </c>
      <c r="E562" s="242" t="s">
        <v>28</v>
      </c>
      <c r="F562" s="243" t="s">
        <v>928</v>
      </c>
      <c r="G562" s="241"/>
      <c r="H562" s="244">
        <v>0.22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0" t="s">
        <v>397</v>
      </c>
      <c r="AU562" s="250" t="s">
        <v>84</v>
      </c>
      <c r="AV562" s="14" t="s">
        <v>84</v>
      </c>
      <c r="AW562" s="14" t="s">
        <v>35</v>
      </c>
      <c r="AX562" s="14" t="s">
        <v>74</v>
      </c>
      <c r="AY562" s="250" t="s">
        <v>378</v>
      </c>
    </row>
    <row r="563" s="13" customFormat="1">
      <c r="A563" s="13"/>
      <c r="B563" s="229"/>
      <c r="C563" s="230"/>
      <c r="D563" s="231" t="s">
        <v>397</v>
      </c>
      <c r="E563" s="232" t="s">
        <v>28</v>
      </c>
      <c r="F563" s="233" t="s">
        <v>897</v>
      </c>
      <c r="G563" s="230"/>
      <c r="H563" s="232" t="s">
        <v>28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397</v>
      </c>
      <c r="AU563" s="239" t="s">
        <v>84</v>
      </c>
      <c r="AV563" s="13" t="s">
        <v>82</v>
      </c>
      <c r="AW563" s="13" t="s">
        <v>35</v>
      </c>
      <c r="AX563" s="13" t="s">
        <v>74</v>
      </c>
      <c r="AY563" s="239" t="s">
        <v>378</v>
      </c>
    </row>
    <row r="564" s="14" customFormat="1">
      <c r="A564" s="14"/>
      <c r="B564" s="240"/>
      <c r="C564" s="241"/>
      <c r="D564" s="231" t="s">
        <v>397</v>
      </c>
      <c r="E564" s="242" t="s">
        <v>28</v>
      </c>
      <c r="F564" s="243" t="s">
        <v>929</v>
      </c>
      <c r="G564" s="241"/>
      <c r="H564" s="244">
        <v>0.215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397</v>
      </c>
      <c r="AU564" s="250" t="s">
        <v>84</v>
      </c>
      <c r="AV564" s="14" t="s">
        <v>84</v>
      </c>
      <c r="AW564" s="14" t="s">
        <v>35</v>
      </c>
      <c r="AX564" s="14" t="s">
        <v>74</v>
      </c>
      <c r="AY564" s="250" t="s">
        <v>378</v>
      </c>
    </row>
    <row r="565" s="13" customFormat="1">
      <c r="A565" s="13"/>
      <c r="B565" s="229"/>
      <c r="C565" s="230"/>
      <c r="D565" s="231" t="s">
        <v>397</v>
      </c>
      <c r="E565" s="232" t="s">
        <v>28</v>
      </c>
      <c r="F565" s="233" t="s">
        <v>898</v>
      </c>
      <c r="G565" s="230"/>
      <c r="H565" s="232" t="s">
        <v>28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9" t="s">
        <v>397</v>
      </c>
      <c r="AU565" s="239" t="s">
        <v>84</v>
      </c>
      <c r="AV565" s="13" t="s">
        <v>82</v>
      </c>
      <c r="AW565" s="13" t="s">
        <v>35</v>
      </c>
      <c r="AX565" s="13" t="s">
        <v>74</v>
      </c>
      <c r="AY565" s="239" t="s">
        <v>378</v>
      </c>
    </row>
    <row r="566" s="14" customFormat="1">
      <c r="A566" s="14"/>
      <c r="B566" s="240"/>
      <c r="C566" s="241"/>
      <c r="D566" s="231" t="s">
        <v>397</v>
      </c>
      <c r="E566" s="242" t="s">
        <v>28</v>
      </c>
      <c r="F566" s="243" t="s">
        <v>929</v>
      </c>
      <c r="G566" s="241"/>
      <c r="H566" s="244">
        <v>0.215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397</v>
      </c>
      <c r="AU566" s="250" t="s">
        <v>84</v>
      </c>
      <c r="AV566" s="14" t="s">
        <v>84</v>
      </c>
      <c r="AW566" s="14" t="s">
        <v>35</v>
      </c>
      <c r="AX566" s="14" t="s">
        <v>74</v>
      </c>
      <c r="AY566" s="250" t="s">
        <v>378</v>
      </c>
    </row>
    <row r="567" s="14" customFormat="1">
      <c r="A567" s="14"/>
      <c r="B567" s="240"/>
      <c r="C567" s="241"/>
      <c r="D567" s="231" t="s">
        <v>397</v>
      </c>
      <c r="E567" s="242" t="s">
        <v>28</v>
      </c>
      <c r="F567" s="243" t="s">
        <v>930</v>
      </c>
      <c r="G567" s="241"/>
      <c r="H567" s="244">
        <v>0.29299999999999998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397</v>
      </c>
      <c r="AU567" s="250" t="s">
        <v>84</v>
      </c>
      <c r="AV567" s="14" t="s">
        <v>84</v>
      </c>
      <c r="AW567" s="14" t="s">
        <v>35</v>
      </c>
      <c r="AX567" s="14" t="s">
        <v>74</v>
      </c>
      <c r="AY567" s="250" t="s">
        <v>378</v>
      </c>
    </row>
    <row r="568" s="13" customFormat="1">
      <c r="A568" s="13"/>
      <c r="B568" s="229"/>
      <c r="C568" s="230"/>
      <c r="D568" s="231" t="s">
        <v>397</v>
      </c>
      <c r="E568" s="232" t="s">
        <v>28</v>
      </c>
      <c r="F568" s="233" t="s">
        <v>889</v>
      </c>
      <c r="G568" s="230"/>
      <c r="H568" s="232" t="s">
        <v>28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397</v>
      </c>
      <c r="AU568" s="239" t="s">
        <v>84</v>
      </c>
      <c r="AV568" s="13" t="s">
        <v>82</v>
      </c>
      <c r="AW568" s="13" t="s">
        <v>35</v>
      </c>
      <c r="AX568" s="13" t="s">
        <v>74</v>
      </c>
      <c r="AY568" s="239" t="s">
        <v>378</v>
      </c>
    </row>
    <row r="569" s="14" customFormat="1">
      <c r="A569" s="14"/>
      <c r="B569" s="240"/>
      <c r="C569" s="241"/>
      <c r="D569" s="231" t="s">
        <v>397</v>
      </c>
      <c r="E569" s="242" t="s">
        <v>28</v>
      </c>
      <c r="F569" s="243" t="s">
        <v>931</v>
      </c>
      <c r="G569" s="241"/>
      <c r="H569" s="244">
        <v>1.8680000000000001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397</v>
      </c>
      <c r="AU569" s="250" t="s">
        <v>84</v>
      </c>
      <c r="AV569" s="14" t="s">
        <v>84</v>
      </c>
      <c r="AW569" s="14" t="s">
        <v>35</v>
      </c>
      <c r="AX569" s="14" t="s">
        <v>74</v>
      </c>
      <c r="AY569" s="250" t="s">
        <v>378</v>
      </c>
    </row>
    <row r="570" s="14" customFormat="1">
      <c r="A570" s="14"/>
      <c r="B570" s="240"/>
      <c r="C570" s="241"/>
      <c r="D570" s="231" t="s">
        <v>397</v>
      </c>
      <c r="E570" s="242" t="s">
        <v>28</v>
      </c>
      <c r="F570" s="243" t="s">
        <v>932</v>
      </c>
      <c r="G570" s="241"/>
      <c r="H570" s="244">
        <v>2.7749999999999999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0" t="s">
        <v>397</v>
      </c>
      <c r="AU570" s="250" t="s">
        <v>84</v>
      </c>
      <c r="AV570" s="14" t="s">
        <v>84</v>
      </c>
      <c r="AW570" s="14" t="s">
        <v>35</v>
      </c>
      <c r="AX570" s="14" t="s">
        <v>74</v>
      </c>
      <c r="AY570" s="250" t="s">
        <v>378</v>
      </c>
    </row>
    <row r="571" s="13" customFormat="1">
      <c r="A571" s="13"/>
      <c r="B571" s="229"/>
      <c r="C571" s="230"/>
      <c r="D571" s="231" t="s">
        <v>397</v>
      </c>
      <c r="E571" s="232" t="s">
        <v>28</v>
      </c>
      <c r="F571" s="233" t="s">
        <v>890</v>
      </c>
      <c r="G571" s="230"/>
      <c r="H571" s="232" t="s">
        <v>28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397</v>
      </c>
      <c r="AU571" s="239" t="s">
        <v>84</v>
      </c>
      <c r="AV571" s="13" t="s">
        <v>82</v>
      </c>
      <c r="AW571" s="13" t="s">
        <v>35</v>
      </c>
      <c r="AX571" s="13" t="s">
        <v>74</v>
      </c>
      <c r="AY571" s="239" t="s">
        <v>378</v>
      </c>
    </row>
    <row r="572" s="14" customFormat="1">
      <c r="A572" s="14"/>
      <c r="B572" s="240"/>
      <c r="C572" s="241"/>
      <c r="D572" s="231" t="s">
        <v>397</v>
      </c>
      <c r="E572" s="242" t="s">
        <v>28</v>
      </c>
      <c r="F572" s="243" t="s">
        <v>933</v>
      </c>
      <c r="G572" s="241"/>
      <c r="H572" s="244">
        <v>0.45300000000000001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397</v>
      </c>
      <c r="AU572" s="250" t="s">
        <v>84</v>
      </c>
      <c r="AV572" s="14" t="s">
        <v>84</v>
      </c>
      <c r="AW572" s="14" t="s">
        <v>35</v>
      </c>
      <c r="AX572" s="14" t="s">
        <v>74</v>
      </c>
      <c r="AY572" s="250" t="s">
        <v>378</v>
      </c>
    </row>
    <row r="573" s="15" customFormat="1">
      <c r="A573" s="15"/>
      <c r="B573" s="251"/>
      <c r="C573" s="252"/>
      <c r="D573" s="231" t="s">
        <v>397</v>
      </c>
      <c r="E573" s="253" t="s">
        <v>28</v>
      </c>
      <c r="F573" s="254" t="s">
        <v>416</v>
      </c>
      <c r="G573" s="252"/>
      <c r="H573" s="255">
        <v>8.6440000000000001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1" t="s">
        <v>397</v>
      </c>
      <c r="AU573" s="261" t="s">
        <v>84</v>
      </c>
      <c r="AV573" s="15" t="s">
        <v>390</v>
      </c>
      <c r="AW573" s="15" t="s">
        <v>35</v>
      </c>
      <c r="AX573" s="15" t="s">
        <v>82</v>
      </c>
      <c r="AY573" s="261" t="s">
        <v>378</v>
      </c>
    </row>
    <row r="574" s="2" customFormat="1" ht="37.8" customHeight="1">
      <c r="A574" s="41"/>
      <c r="B574" s="42"/>
      <c r="C574" s="211" t="s">
        <v>934</v>
      </c>
      <c r="D574" s="211" t="s">
        <v>385</v>
      </c>
      <c r="E574" s="212" t="s">
        <v>935</v>
      </c>
      <c r="F574" s="213" t="s">
        <v>936</v>
      </c>
      <c r="G574" s="214" t="s">
        <v>634</v>
      </c>
      <c r="H574" s="215">
        <v>0.094</v>
      </c>
      <c r="I574" s="216"/>
      <c r="J574" s="217">
        <f>ROUND(I574*H574,2)</f>
        <v>0</v>
      </c>
      <c r="K574" s="213" t="s">
        <v>389</v>
      </c>
      <c r="L574" s="47"/>
      <c r="M574" s="218" t="s">
        <v>28</v>
      </c>
      <c r="N574" s="219" t="s">
        <v>45</v>
      </c>
      <c r="O574" s="87"/>
      <c r="P574" s="220">
        <f>O574*H574</f>
        <v>0</v>
      </c>
      <c r="Q574" s="220">
        <v>0.019539999999999998</v>
      </c>
      <c r="R574" s="220">
        <f>Q574*H574</f>
        <v>0.0018367599999999998</v>
      </c>
      <c r="S574" s="220">
        <v>0</v>
      </c>
      <c r="T574" s="221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2" t="s">
        <v>390</v>
      </c>
      <c r="AT574" s="222" t="s">
        <v>385</v>
      </c>
      <c r="AU574" s="222" t="s">
        <v>84</v>
      </c>
      <c r="AY574" s="20" t="s">
        <v>378</v>
      </c>
      <c r="BE574" s="223">
        <f>IF(N574="základní",J574,0)</f>
        <v>0</v>
      </c>
      <c r="BF574" s="223">
        <f>IF(N574="snížená",J574,0)</f>
        <v>0</v>
      </c>
      <c r="BG574" s="223">
        <f>IF(N574="zákl. přenesená",J574,0)</f>
        <v>0</v>
      </c>
      <c r="BH574" s="223">
        <f>IF(N574="sníž. přenesená",J574,0)</f>
        <v>0</v>
      </c>
      <c r="BI574" s="223">
        <f>IF(N574="nulová",J574,0)</f>
        <v>0</v>
      </c>
      <c r="BJ574" s="20" t="s">
        <v>82</v>
      </c>
      <c r="BK574" s="223">
        <f>ROUND(I574*H574,2)</f>
        <v>0</v>
      </c>
      <c r="BL574" s="20" t="s">
        <v>390</v>
      </c>
      <c r="BM574" s="222" t="s">
        <v>937</v>
      </c>
    </row>
    <row r="575" s="2" customFormat="1">
      <c r="A575" s="41"/>
      <c r="B575" s="42"/>
      <c r="C575" s="43"/>
      <c r="D575" s="224" t="s">
        <v>394</v>
      </c>
      <c r="E575" s="43"/>
      <c r="F575" s="225" t="s">
        <v>938</v>
      </c>
      <c r="G575" s="43"/>
      <c r="H575" s="43"/>
      <c r="I575" s="226"/>
      <c r="J575" s="43"/>
      <c r="K575" s="43"/>
      <c r="L575" s="47"/>
      <c r="M575" s="227"/>
      <c r="N575" s="228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394</v>
      </c>
      <c r="AU575" s="20" t="s">
        <v>84</v>
      </c>
    </row>
    <row r="576" s="13" customFormat="1">
      <c r="A576" s="13"/>
      <c r="B576" s="229"/>
      <c r="C576" s="230"/>
      <c r="D576" s="231" t="s">
        <v>397</v>
      </c>
      <c r="E576" s="232" t="s">
        <v>28</v>
      </c>
      <c r="F576" s="233" t="s">
        <v>767</v>
      </c>
      <c r="G576" s="230"/>
      <c r="H576" s="232" t="s">
        <v>28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9" t="s">
        <v>397</v>
      </c>
      <c r="AU576" s="239" t="s">
        <v>84</v>
      </c>
      <c r="AV576" s="13" t="s">
        <v>82</v>
      </c>
      <c r="AW576" s="13" t="s">
        <v>35</v>
      </c>
      <c r="AX576" s="13" t="s">
        <v>74</v>
      </c>
      <c r="AY576" s="239" t="s">
        <v>378</v>
      </c>
    </row>
    <row r="577" s="13" customFormat="1">
      <c r="A577" s="13"/>
      <c r="B577" s="229"/>
      <c r="C577" s="230"/>
      <c r="D577" s="231" t="s">
        <v>397</v>
      </c>
      <c r="E577" s="232" t="s">
        <v>28</v>
      </c>
      <c r="F577" s="233" t="s">
        <v>923</v>
      </c>
      <c r="G577" s="230"/>
      <c r="H577" s="232" t="s">
        <v>28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9" t="s">
        <v>397</v>
      </c>
      <c r="AU577" s="239" t="s">
        <v>84</v>
      </c>
      <c r="AV577" s="13" t="s">
        <v>82</v>
      </c>
      <c r="AW577" s="13" t="s">
        <v>35</v>
      </c>
      <c r="AX577" s="13" t="s">
        <v>74</v>
      </c>
      <c r="AY577" s="239" t="s">
        <v>378</v>
      </c>
    </row>
    <row r="578" s="14" customFormat="1">
      <c r="A578" s="14"/>
      <c r="B578" s="240"/>
      <c r="C578" s="241"/>
      <c r="D578" s="231" t="s">
        <v>397</v>
      </c>
      <c r="E578" s="242" t="s">
        <v>28</v>
      </c>
      <c r="F578" s="243" t="s">
        <v>939</v>
      </c>
      <c r="G578" s="241"/>
      <c r="H578" s="244">
        <v>0.094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397</v>
      </c>
      <c r="AU578" s="250" t="s">
        <v>84</v>
      </c>
      <c r="AV578" s="14" t="s">
        <v>84</v>
      </c>
      <c r="AW578" s="14" t="s">
        <v>35</v>
      </c>
      <c r="AX578" s="14" t="s">
        <v>82</v>
      </c>
      <c r="AY578" s="250" t="s">
        <v>378</v>
      </c>
    </row>
    <row r="579" s="2" customFormat="1" ht="37.8" customHeight="1">
      <c r="A579" s="41"/>
      <c r="B579" s="42"/>
      <c r="C579" s="211" t="s">
        <v>940</v>
      </c>
      <c r="D579" s="211" t="s">
        <v>385</v>
      </c>
      <c r="E579" s="212" t="s">
        <v>941</v>
      </c>
      <c r="F579" s="213" t="s">
        <v>942</v>
      </c>
      <c r="G579" s="214" t="s">
        <v>634</v>
      </c>
      <c r="H579" s="215">
        <v>0.97699999999999998</v>
      </c>
      <c r="I579" s="216"/>
      <c r="J579" s="217">
        <f>ROUND(I579*H579,2)</f>
        <v>0</v>
      </c>
      <c r="K579" s="213" t="s">
        <v>389</v>
      </c>
      <c r="L579" s="47"/>
      <c r="M579" s="218" t="s">
        <v>28</v>
      </c>
      <c r="N579" s="219" t="s">
        <v>45</v>
      </c>
      <c r="O579" s="87"/>
      <c r="P579" s="220">
        <f>O579*H579</f>
        <v>0</v>
      </c>
      <c r="Q579" s="220">
        <v>0.017090000000000001</v>
      </c>
      <c r="R579" s="220">
        <f>Q579*H579</f>
        <v>0.016696930000000002</v>
      </c>
      <c r="S579" s="220">
        <v>0</v>
      </c>
      <c r="T579" s="221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22" t="s">
        <v>390</v>
      </c>
      <c r="AT579" s="222" t="s">
        <v>385</v>
      </c>
      <c r="AU579" s="222" t="s">
        <v>84</v>
      </c>
      <c r="AY579" s="20" t="s">
        <v>378</v>
      </c>
      <c r="BE579" s="223">
        <f>IF(N579="základní",J579,0)</f>
        <v>0</v>
      </c>
      <c r="BF579" s="223">
        <f>IF(N579="snížená",J579,0)</f>
        <v>0</v>
      </c>
      <c r="BG579" s="223">
        <f>IF(N579="zákl. přenesená",J579,0)</f>
        <v>0</v>
      </c>
      <c r="BH579" s="223">
        <f>IF(N579="sníž. přenesená",J579,0)</f>
        <v>0</v>
      </c>
      <c r="BI579" s="223">
        <f>IF(N579="nulová",J579,0)</f>
        <v>0</v>
      </c>
      <c r="BJ579" s="20" t="s">
        <v>82</v>
      </c>
      <c r="BK579" s="223">
        <f>ROUND(I579*H579,2)</f>
        <v>0</v>
      </c>
      <c r="BL579" s="20" t="s">
        <v>390</v>
      </c>
      <c r="BM579" s="222" t="s">
        <v>943</v>
      </c>
    </row>
    <row r="580" s="2" customFormat="1">
      <c r="A580" s="41"/>
      <c r="B580" s="42"/>
      <c r="C580" s="43"/>
      <c r="D580" s="224" t="s">
        <v>394</v>
      </c>
      <c r="E580" s="43"/>
      <c r="F580" s="225" t="s">
        <v>944</v>
      </c>
      <c r="G580" s="43"/>
      <c r="H580" s="43"/>
      <c r="I580" s="226"/>
      <c r="J580" s="43"/>
      <c r="K580" s="43"/>
      <c r="L580" s="47"/>
      <c r="M580" s="227"/>
      <c r="N580" s="228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394</v>
      </c>
      <c r="AU580" s="20" t="s">
        <v>84</v>
      </c>
    </row>
    <row r="581" s="13" customFormat="1">
      <c r="A581" s="13"/>
      <c r="B581" s="229"/>
      <c r="C581" s="230"/>
      <c r="D581" s="231" t="s">
        <v>397</v>
      </c>
      <c r="E581" s="232" t="s">
        <v>28</v>
      </c>
      <c r="F581" s="233" t="s">
        <v>889</v>
      </c>
      <c r="G581" s="230"/>
      <c r="H581" s="232" t="s">
        <v>28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9" t="s">
        <v>397</v>
      </c>
      <c r="AU581" s="239" t="s">
        <v>84</v>
      </c>
      <c r="AV581" s="13" t="s">
        <v>82</v>
      </c>
      <c r="AW581" s="13" t="s">
        <v>35</v>
      </c>
      <c r="AX581" s="13" t="s">
        <v>74</v>
      </c>
      <c r="AY581" s="239" t="s">
        <v>378</v>
      </c>
    </row>
    <row r="582" s="14" customFormat="1">
      <c r="A582" s="14"/>
      <c r="B582" s="240"/>
      <c r="C582" s="241"/>
      <c r="D582" s="231" t="s">
        <v>397</v>
      </c>
      <c r="E582" s="242" t="s">
        <v>28</v>
      </c>
      <c r="F582" s="243" t="s">
        <v>945</v>
      </c>
      <c r="G582" s="241"/>
      <c r="H582" s="244">
        <v>0.11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0" t="s">
        <v>397</v>
      </c>
      <c r="AU582" s="250" t="s">
        <v>84</v>
      </c>
      <c r="AV582" s="14" t="s">
        <v>84</v>
      </c>
      <c r="AW582" s="14" t="s">
        <v>35</v>
      </c>
      <c r="AX582" s="14" t="s">
        <v>74</v>
      </c>
      <c r="AY582" s="250" t="s">
        <v>378</v>
      </c>
    </row>
    <row r="583" s="14" customFormat="1">
      <c r="A583" s="14"/>
      <c r="B583" s="240"/>
      <c r="C583" s="241"/>
      <c r="D583" s="231" t="s">
        <v>397</v>
      </c>
      <c r="E583" s="242" t="s">
        <v>28</v>
      </c>
      <c r="F583" s="243" t="s">
        <v>946</v>
      </c>
      <c r="G583" s="241"/>
      <c r="H583" s="244">
        <v>0.33300000000000002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397</v>
      </c>
      <c r="AU583" s="250" t="s">
        <v>84</v>
      </c>
      <c r="AV583" s="14" t="s">
        <v>84</v>
      </c>
      <c r="AW583" s="14" t="s">
        <v>35</v>
      </c>
      <c r="AX583" s="14" t="s">
        <v>74</v>
      </c>
      <c r="AY583" s="250" t="s">
        <v>378</v>
      </c>
    </row>
    <row r="584" s="14" customFormat="1">
      <c r="A584" s="14"/>
      <c r="B584" s="240"/>
      <c r="C584" s="241"/>
      <c r="D584" s="231" t="s">
        <v>397</v>
      </c>
      <c r="E584" s="242" t="s">
        <v>28</v>
      </c>
      <c r="F584" s="243" t="s">
        <v>947</v>
      </c>
      <c r="G584" s="241"/>
      <c r="H584" s="244">
        <v>0.247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397</v>
      </c>
      <c r="AU584" s="250" t="s">
        <v>84</v>
      </c>
      <c r="AV584" s="14" t="s">
        <v>84</v>
      </c>
      <c r="AW584" s="14" t="s">
        <v>35</v>
      </c>
      <c r="AX584" s="14" t="s">
        <v>74</v>
      </c>
      <c r="AY584" s="250" t="s">
        <v>378</v>
      </c>
    </row>
    <row r="585" s="13" customFormat="1">
      <c r="A585" s="13"/>
      <c r="B585" s="229"/>
      <c r="C585" s="230"/>
      <c r="D585" s="231" t="s">
        <v>397</v>
      </c>
      <c r="E585" s="232" t="s">
        <v>28</v>
      </c>
      <c r="F585" s="233" t="s">
        <v>890</v>
      </c>
      <c r="G585" s="230"/>
      <c r="H585" s="232" t="s">
        <v>28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397</v>
      </c>
      <c r="AU585" s="239" t="s">
        <v>84</v>
      </c>
      <c r="AV585" s="13" t="s">
        <v>82</v>
      </c>
      <c r="AW585" s="13" t="s">
        <v>35</v>
      </c>
      <c r="AX585" s="13" t="s">
        <v>74</v>
      </c>
      <c r="AY585" s="239" t="s">
        <v>378</v>
      </c>
    </row>
    <row r="586" s="14" customFormat="1">
      <c r="A586" s="14"/>
      <c r="B586" s="240"/>
      <c r="C586" s="241"/>
      <c r="D586" s="231" t="s">
        <v>397</v>
      </c>
      <c r="E586" s="242" t="s">
        <v>28</v>
      </c>
      <c r="F586" s="243" t="s">
        <v>945</v>
      </c>
      <c r="G586" s="241"/>
      <c r="H586" s="244">
        <v>0.11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397</v>
      </c>
      <c r="AU586" s="250" t="s">
        <v>84</v>
      </c>
      <c r="AV586" s="14" t="s">
        <v>84</v>
      </c>
      <c r="AW586" s="14" t="s">
        <v>35</v>
      </c>
      <c r="AX586" s="14" t="s">
        <v>74</v>
      </c>
      <c r="AY586" s="250" t="s">
        <v>378</v>
      </c>
    </row>
    <row r="587" s="14" customFormat="1">
      <c r="A587" s="14"/>
      <c r="B587" s="240"/>
      <c r="C587" s="241"/>
      <c r="D587" s="231" t="s">
        <v>397</v>
      </c>
      <c r="E587" s="242" t="s">
        <v>28</v>
      </c>
      <c r="F587" s="243" t="s">
        <v>948</v>
      </c>
      <c r="G587" s="241"/>
      <c r="H587" s="244">
        <v>0.17699999999999999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397</v>
      </c>
      <c r="AU587" s="250" t="s">
        <v>84</v>
      </c>
      <c r="AV587" s="14" t="s">
        <v>84</v>
      </c>
      <c r="AW587" s="14" t="s">
        <v>35</v>
      </c>
      <c r="AX587" s="14" t="s">
        <v>74</v>
      </c>
      <c r="AY587" s="250" t="s">
        <v>378</v>
      </c>
    </row>
    <row r="588" s="15" customFormat="1">
      <c r="A588" s="15"/>
      <c r="B588" s="251"/>
      <c r="C588" s="252"/>
      <c r="D588" s="231" t="s">
        <v>397</v>
      </c>
      <c r="E588" s="253" t="s">
        <v>28</v>
      </c>
      <c r="F588" s="254" t="s">
        <v>416</v>
      </c>
      <c r="G588" s="252"/>
      <c r="H588" s="255">
        <v>0.97699999999999998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1" t="s">
        <v>397</v>
      </c>
      <c r="AU588" s="261" t="s">
        <v>84</v>
      </c>
      <c r="AV588" s="15" t="s">
        <v>390</v>
      </c>
      <c r="AW588" s="15" t="s">
        <v>35</v>
      </c>
      <c r="AX588" s="15" t="s">
        <v>82</v>
      </c>
      <c r="AY588" s="261" t="s">
        <v>378</v>
      </c>
    </row>
    <row r="589" s="2" customFormat="1" ht="24.15" customHeight="1">
      <c r="A589" s="41"/>
      <c r="B589" s="42"/>
      <c r="C589" s="211" t="s">
        <v>949</v>
      </c>
      <c r="D589" s="211" t="s">
        <v>385</v>
      </c>
      <c r="E589" s="212" t="s">
        <v>950</v>
      </c>
      <c r="F589" s="213" t="s">
        <v>951</v>
      </c>
      <c r="G589" s="214" t="s">
        <v>634</v>
      </c>
      <c r="H589" s="215">
        <v>0.58799999999999997</v>
      </c>
      <c r="I589" s="216"/>
      <c r="J589" s="217">
        <f>ROUND(I589*H589,2)</f>
        <v>0</v>
      </c>
      <c r="K589" s="213" t="s">
        <v>389</v>
      </c>
      <c r="L589" s="47"/>
      <c r="M589" s="218" t="s">
        <v>28</v>
      </c>
      <c r="N589" s="219" t="s">
        <v>45</v>
      </c>
      <c r="O589" s="87"/>
      <c r="P589" s="220">
        <f>O589*H589</f>
        <v>0</v>
      </c>
      <c r="Q589" s="220">
        <v>1.0900000000000001</v>
      </c>
      <c r="R589" s="220">
        <f>Q589*H589</f>
        <v>0.64092000000000005</v>
      </c>
      <c r="S589" s="220">
        <v>0</v>
      </c>
      <c r="T589" s="221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22" t="s">
        <v>390</v>
      </c>
      <c r="AT589" s="222" t="s">
        <v>385</v>
      </c>
      <c r="AU589" s="222" t="s">
        <v>84</v>
      </c>
      <c r="AY589" s="20" t="s">
        <v>378</v>
      </c>
      <c r="BE589" s="223">
        <f>IF(N589="základní",J589,0)</f>
        <v>0</v>
      </c>
      <c r="BF589" s="223">
        <f>IF(N589="snížená",J589,0)</f>
        <v>0</v>
      </c>
      <c r="BG589" s="223">
        <f>IF(N589="zákl. přenesená",J589,0)</f>
        <v>0</v>
      </c>
      <c r="BH589" s="223">
        <f>IF(N589="sníž. přenesená",J589,0)</f>
        <v>0</v>
      </c>
      <c r="BI589" s="223">
        <f>IF(N589="nulová",J589,0)</f>
        <v>0</v>
      </c>
      <c r="BJ589" s="20" t="s">
        <v>82</v>
      </c>
      <c r="BK589" s="223">
        <f>ROUND(I589*H589,2)</f>
        <v>0</v>
      </c>
      <c r="BL589" s="20" t="s">
        <v>390</v>
      </c>
      <c r="BM589" s="222" t="s">
        <v>952</v>
      </c>
    </row>
    <row r="590" s="2" customFormat="1">
      <c r="A590" s="41"/>
      <c r="B590" s="42"/>
      <c r="C590" s="43"/>
      <c r="D590" s="224" t="s">
        <v>394</v>
      </c>
      <c r="E590" s="43"/>
      <c r="F590" s="225" t="s">
        <v>953</v>
      </c>
      <c r="G590" s="43"/>
      <c r="H590" s="43"/>
      <c r="I590" s="226"/>
      <c r="J590" s="43"/>
      <c r="K590" s="43"/>
      <c r="L590" s="47"/>
      <c r="M590" s="227"/>
      <c r="N590" s="228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394</v>
      </c>
      <c r="AU590" s="20" t="s">
        <v>84</v>
      </c>
    </row>
    <row r="591" s="13" customFormat="1">
      <c r="A591" s="13"/>
      <c r="B591" s="229"/>
      <c r="C591" s="230"/>
      <c r="D591" s="231" t="s">
        <v>397</v>
      </c>
      <c r="E591" s="232" t="s">
        <v>28</v>
      </c>
      <c r="F591" s="233" t="s">
        <v>767</v>
      </c>
      <c r="G591" s="230"/>
      <c r="H591" s="232" t="s">
        <v>28</v>
      </c>
      <c r="I591" s="234"/>
      <c r="J591" s="230"/>
      <c r="K591" s="230"/>
      <c r="L591" s="235"/>
      <c r="M591" s="236"/>
      <c r="N591" s="237"/>
      <c r="O591" s="237"/>
      <c r="P591" s="237"/>
      <c r="Q591" s="237"/>
      <c r="R591" s="237"/>
      <c r="S591" s="237"/>
      <c r="T591" s="23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9" t="s">
        <v>397</v>
      </c>
      <c r="AU591" s="239" t="s">
        <v>84</v>
      </c>
      <c r="AV591" s="13" t="s">
        <v>82</v>
      </c>
      <c r="AW591" s="13" t="s">
        <v>35</v>
      </c>
      <c r="AX591" s="13" t="s">
        <v>74</v>
      </c>
      <c r="AY591" s="239" t="s">
        <v>378</v>
      </c>
    </row>
    <row r="592" s="13" customFormat="1">
      <c r="A592" s="13"/>
      <c r="B592" s="229"/>
      <c r="C592" s="230"/>
      <c r="D592" s="231" t="s">
        <v>397</v>
      </c>
      <c r="E592" s="232" t="s">
        <v>28</v>
      </c>
      <c r="F592" s="233" t="s">
        <v>954</v>
      </c>
      <c r="G592" s="230"/>
      <c r="H592" s="232" t="s">
        <v>28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9" t="s">
        <v>397</v>
      </c>
      <c r="AU592" s="239" t="s">
        <v>84</v>
      </c>
      <c r="AV592" s="13" t="s">
        <v>82</v>
      </c>
      <c r="AW592" s="13" t="s">
        <v>35</v>
      </c>
      <c r="AX592" s="13" t="s">
        <v>74</v>
      </c>
      <c r="AY592" s="239" t="s">
        <v>378</v>
      </c>
    </row>
    <row r="593" s="14" customFormat="1">
      <c r="A593" s="14"/>
      <c r="B593" s="240"/>
      <c r="C593" s="241"/>
      <c r="D593" s="231" t="s">
        <v>397</v>
      </c>
      <c r="E593" s="242" t="s">
        <v>28</v>
      </c>
      <c r="F593" s="243" t="s">
        <v>955</v>
      </c>
      <c r="G593" s="241"/>
      <c r="H593" s="244">
        <v>0.087999999999999995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397</v>
      </c>
      <c r="AU593" s="250" t="s">
        <v>84</v>
      </c>
      <c r="AV593" s="14" t="s">
        <v>84</v>
      </c>
      <c r="AW593" s="14" t="s">
        <v>35</v>
      </c>
      <c r="AX593" s="14" t="s">
        <v>74</v>
      </c>
      <c r="AY593" s="250" t="s">
        <v>378</v>
      </c>
    </row>
    <row r="594" s="13" customFormat="1">
      <c r="A594" s="13"/>
      <c r="B594" s="229"/>
      <c r="C594" s="230"/>
      <c r="D594" s="231" t="s">
        <v>397</v>
      </c>
      <c r="E594" s="232" t="s">
        <v>28</v>
      </c>
      <c r="F594" s="233" t="s">
        <v>956</v>
      </c>
      <c r="G594" s="230"/>
      <c r="H594" s="232" t="s">
        <v>28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9" t="s">
        <v>397</v>
      </c>
      <c r="AU594" s="239" t="s">
        <v>84</v>
      </c>
      <c r="AV594" s="13" t="s">
        <v>82</v>
      </c>
      <c r="AW594" s="13" t="s">
        <v>35</v>
      </c>
      <c r="AX594" s="13" t="s">
        <v>74</v>
      </c>
      <c r="AY594" s="239" t="s">
        <v>378</v>
      </c>
    </row>
    <row r="595" s="14" customFormat="1">
      <c r="A595" s="14"/>
      <c r="B595" s="240"/>
      <c r="C595" s="241"/>
      <c r="D595" s="231" t="s">
        <v>397</v>
      </c>
      <c r="E595" s="242" t="s">
        <v>28</v>
      </c>
      <c r="F595" s="243" t="s">
        <v>957</v>
      </c>
      <c r="G595" s="241"/>
      <c r="H595" s="244">
        <v>0.055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397</v>
      </c>
      <c r="AU595" s="250" t="s">
        <v>84</v>
      </c>
      <c r="AV595" s="14" t="s">
        <v>84</v>
      </c>
      <c r="AW595" s="14" t="s">
        <v>35</v>
      </c>
      <c r="AX595" s="14" t="s">
        <v>74</v>
      </c>
      <c r="AY595" s="250" t="s">
        <v>378</v>
      </c>
    </row>
    <row r="596" s="13" customFormat="1">
      <c r="A596" s="13"/>
      <c r="B596" s="229"/>
      <c r="C596" s="230"/>
      <c r="D596" s="231" t="s">
        <v>397</v>
      </c>
      <c r="E596" s="232" t="s">
        <v>28</v>
      </c>
      <c r="F596" s="233" t="s">
        <v>896</v>
      </c>
      <c r="G596" s="230"/>
      <c r="H596" s="232" t="s">
        <v>28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9" t="s">
        <v>397</v>
      </c>
      <c r="AU596" s="239" t="s">
        <v>84</v>
      </c>
      <c r="AV596" s="13" t="s">
        <v>82</v>
      </c>
      <c r="AW596" s="13" t="s">
        <v>35</v>
      </c>
      <c r="AX596" s="13" t="s">
        <v>74</v>
      </c>
      <c r="AY596" s="239" t="s">
        <v>378</v>
      </c>
    </row>
    <row r="597" s="14" customFormat="1">
      <c r="A597" s="14"/>
      <c r="B597" s="240"/>
      <c r="C597" s="241"/>
      <c r="D597" s="231" t="s">
        <v>397</v>
      </c>
      <c r="E597" s="242" t="s">
        <v>28</v>
      </c>
      <c r="F597" s="243" t="s">
        <v>958</v>
      </c>
      <c r="G597" s="241"/>
      <c r="H597" s="244">
        <v>0.44500000000000001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397</v>
      </c>
      <c r="AU597" s="250" t="s">
        <v>84</v>
      </c>
      <c r="AV597" s="14" t="s">
        <v>84</v>
      </c>
      <c r="AW597" s="14" t="s">
        <v>35</v>
      </c>
      <c r="AX597" s="14" t="s">
        <v>74</v>
      </c>
      <c r="AY597" s="250" t="s">
        <v>378</v>
      </c>
    </row>
    <row r="598" s="15" customFormat="1">
      <c r="A598" s="15"/>
      <c r="B598" s="251"/>
      <c r="C598" s="252"/>
      <c r="D598" s="231" t="s">
        <v>397</v>
      </c>
      <c r="E598" s="253" t="s">
        <v>28</v>
      </c>
      <c r="F598" s="254" t="s">
        <v>416</v>
      </c>
      <c r="G598" s="252"/>
      <c r="H598" s="255">
        <v>0.58799999999999997</v>
      </c>
      <c r="I598" s="256"/>
      <c r="J598" s="252"/>
      <c r="K598" s="252"/>
      <c r="L598" s="257"/>
      <c r="M598" s="258"/>
      <c r="N598" s="259"/>
      <c r="O598" s="259"/>
      <c r="P598" s="259"/>
      <c r="Q598" s="259"/>
      <c r="R598" s="259"/>
      <c r="S598" s="259"/>
      <c r="T598" s="260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1" t="s">
        <v>397</v>
      </c>
      <c r="AU598" s="261" t="s">
        <v>84</v>
      </c>
      <c r="AV598" s="15" t="s">
        <v>390</v>
      </c>
      <c r="AW598" s="15" t="s">
        <v>35</v>
      </c>
      <c r="AX598" s="15" t="s">
        <v>82</v>
      </c>
      <c r="AY598" s="261" t="s">
        <v>378</v>
      </c>
    </row>
    <row r="599" s="2" customFormat="1" ht="33" customHeight="1">
      <c r="A599" s="41"/>
      <c r="B599" s="42"/>
      <c r="C599" s="211" t="s">
        <v>458</v>
      </c>
      <c r="D599" s="211" t="s">
        <v>385</v>
      </c>
      <c r="E599" s="212" t="s">
        <v>959</v>
      </c>
      <c r="F599" s="213" t="s">
        <v>960</v>
      </c>
      <c r="G599" s="214" t="s">
        <v>634</v>
      </c>
      <c r="H599" s="215">
        <v>1.2549999999999999</v>
      </c>
      <c r="I599" s="216"/>
      <c r="J599" s="217">
        <f>ROUND(I599*H599,2)</f>
        <v>0</v>
      </c>
      <c r="K599" s="213" t="s">
        <v>389</v>
      </c>
      <c r="L599" s="47"/>
      <c r="M599" s="218" t="s">
        <v>28</v>
      </c>
      <c r="N599" s="219" t="s">
        <v>45</v>
      </c>
      <c r="O599" s="87"/>
      <c r="P599" s="220">
        <f>O599*H599</f>
        <v>0</v>
      </c>
      <c r="Q599" s="220">
        <v>1.0900000000000001</v>
      </c>
      <c r="R599" s="220">
        <f>Q599*H599</f>
        <v>1.36795</v>
      </c>
      <c r="S599" s="220">
        <v>0</v>
      </c>
      <c r="T599" s="221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22" t="s">
        <v>390</v>
      </c>
      <c r="AT599" s="222" t="s">
        <v>385</v>
      </c>
      <c r="AU599" s="222" t="s">
        <v>84</v>
      </c>
      <c r="AY599" s="20" t="s">
        <v>378</v>
      </c>
      <c r="BE599" s="223">
        <f>IF(N599="základní",J599,0)</f>
        <v>0</v>
      </c>
      <c r="BF599" s="223">
        <f>IF(N599="snížená",J599,0)</f>
        <v>0</v>
      </c>
      <c r="BG599" s="223">
        <f>IF(N599="zákl. přenesená",J599,0)</f>
        <v>0</v>
      </c>
      <c r="BH599" s="223">
        <f>IF(N599="sníž. přenesená",J599,0)</f>
        <v>0</v>
      </c>
      <c r="BI599" s="223">
        <f>IF(N599="nulová",J599,0)</f>
        <v>0</v>
      </c>
      <c r="BJ599" s="20" t="s">
        <v>82</v>
      </c>
      <c r="BK599" s="223">
        <f>ROUND(I599*H599,2)</f>
        <v>0</v>
      </c>
      <c r="BL599" s="20" t="s">
        <v>390</v>
      </c>
      <c r="BM599" s="222" t="s">
        <v>961</v>
      </c>
    </row>
    <row r="600" s="2" customFormat="1">
      <c r="A600" s="41"/>
      <c r="B600" s="42"/>
      <c r="C600" s="43"/>
      <c r="D600" s="224" t="s">
        <v>394</v>
      </c>
      <c r="E600" s="43"/>
      <c r="F600" s="225" t="s">
        <v>962</v>
      </c>
      <c r="G600" s="43"/>
      <c r="H600" s="43"/>
      <c r="I600" s="226"/>
      <c r="J600" s="43"/>
      <c r="K600" s="43"/>
      <c r="L600" s="47"/>
      <c r="M600" s="227"/>
      <c r="N600" s="228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394</v>
      </c>
      <c r="AU600" s="20" t="s">
        <v>84</v>
      </c>
    </row>
    <row r="601" s="13" customFormat="1">
      <c r="A601" s="13"/>
      <c r="B601" s="229"/>
      <c r="C601" s="230"/>
      <c r="D601" s="231" t="s">
        <v>397</v>
      </c>
      <c r="E601" s="232" t="s">
        <v>28</v>
      </c>
      <c r="F601" s="233" t="s">
        <v>767</v>
      </c>
      <c r="G601" s="230"/>
      <c r="H601" s="232" t="s">
        <v>28</v>
      </c>
      <c r="I601" s="234"/>
      <c r="J601" s="230"/>
      <c r="K601" s="230"/>
      <c r="L601" s="235"/>
      <c r="M601" s="236"/>
      <c r="N601" s="237"/>
      <c r="O601" s="237"/>
      <c r="P601" s="237"/>
      <c r="Q601" s="237"/>
      <c r="R601" s="237"/>
      <c r="S601" s="237"/>
      <c r="T601" s="23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9" t="s">
        <v>397</v>
      </c>
      <c r="AU601" s="239" t="s">
        <v>84</v>
      </c>
      <c r="AV601" s="13" t="s">
        <v>82</v>
      </c>
      <c r="AW601" s="13" t="s">
        <v>35</v>
      </c>
      <c r="AX601" s="13" t="s">
        <v>74</v>
      </c>
      <c r="AY601" s="239" t="s">
        <v>378</v>
      </c>
    </row>
    <row r="602" s="13" customFormat="1">
      <c r="A602" s="13"/>
      <c r="B602" s="229"/>
      <c r="C602" s="230"/>
      <c r="D602" s="231" t="s">
        <v>397</v>
      </c>
      <c r="E602" s="232" t="s">
        <v>28</v>
      </c>
      <c r="F602" s="233" t="s">
        <v>963</v>
      </c>
      <c r="G602" s="230"/>
      <c r="H602" s="232" t="s">
        <v>28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397</v>
      </c>
      <c r="AU602" s="239" t="s">
        <v>84</v>
      </c>
      <c r="AV602" s="13" t="s">
        <v>82</v>
      </c>
      <c r="AW602" s="13" t="s">
        <v>35</v>
      </c>
      <c r="AX602" s="13" t="s">
        <v>74</v>
      </c>
      <c r="AY602" s="239" t="s">
        <v>378</v>
      </c>
    </row>
    <row r="603" s="14" customFormat="1">
      <c r="A603" s="14"/>
      <c r="B603" s="240"/>
      <c r="C603" s="241"/>
      <c r="D603" s="231" t="s">
        <v>397</v>
      </c>
      <c r="E603" s="242" t="s">
        <v>28</v>
      </c>
      <c r="F603" s="243" t="s">
        <v>964</v>
      </c>
      <c r="G603" s="241"/>
      <c r="H603" s="244">
        <v>0.10199999999999999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397</v>
      </c>
      <c r="AU603" s="250" t="s">
        <v>84</v>
      </c>
      <c r="AV603" s="14" t="s">
        <v>84</v>
      </c>
      <c r="AW603" s="14" t="s">
        <v>35</v>
      </c>
      <c r="AX603" s="14" t="s">
        <v>74</v>
      </c>
      <c r="AY603" s="250" t="s">
        <v>378</v>
      </c>
    </row>
    <row r="604" s="13" customFormat="1">
      <c r="A604" s="13"/>
      <c r="B604" s="229"/>
      <c r="C604" s="230"/>
      <c r="D604" s="231" t="s">
        <v>397</v>
      </c>
      <c r="E604" s="232" t="s">
        <v>28</v>
      </c>
      <c r="F604" s="233" t="s">
        <v>965</v>
      </c>
      <c r="G604" s="230"/>
      <c r="H604" s="232" t="s">
        <v>28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397</v>
      </c>
      <c r="AU604" s="239" t="s">
        <v>84</v>
      </c>
      <c r="AV604" s="13" t="s">
        <v>82</v>
      </c>
      <c r="AW604" s="13" t="s">
        <v>35</v>
      </c>
      <c r="AX604" s="13" t="s">
        <v>74</v>
      </c>
      <c r="AY604" s="239" t="s">
        <v>378</v>
      </c>
    </row>
    <row r="605" s="14" customFormat="1">
      <c r="A605" s="14"/>
      <c r="B605" s="240"/>
      <c r="C605" s="241"/>
      <c r="D605" s="231" t="s">
        <v>397</v>
      </c>
      <c r="E605" s="242" t="s">
        <v>28</v>
      </c>
      <c r="F605" s="243" t="s">
        <v>966</v>
      </c>
      <c r="G605" s="241"/>
      <c r="H605" s="244">
        <v>0.22800000000000001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397</v>
      </c>
      <c r="AU605" s="250" t="s">
        <v>84</v>
      </c>
      <c r="AV605" s="14" t="s">
        <v>84</v>
      </c>
      <c r="AW605" s="14" t="s">
        <v>35</v>
      </c>
      <c r="AX605" s="14" t="s">
        <v>74</v>
      </c>
      <c r="AY605" s="250" t="s">
        <v>378</v>
      </c>
    </row>
    <row r="606" s="13" customFormat="1">
      <c r="A606" s="13"/>
      <c r="B606" s="229"/>
      <c r="C606" s="230"/>
      <c r="D606" s="231" t="s">
        <v>397</v>
      </c>
      <c r="E606" s="232" t="s">
        <v>28</v>
      </c>
      <c r="F606" s="233" t="s">
        <v>896</v>
      </c>
      <c r="G606" s="230"/>
      <c r="H606" s="232" t="s">
        <v>28</v>
      </c>
      <c r="I606" s="234"/>
      <c r="J606" s="230"/>
      <c r="K606" s="230"/>
      <c r="L606" s="235"/>
      <c r="M606" s="236"/>
      <c r="N606" s="237"/>
      <c r="O606" s="237"/>
      <c r="P606" s="237"/>
      <c r="Q606" s="237"/>
      <c r="R606" s="237"/>
      <c r="S606" s="237"/>
      <c r="T606" s="23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9" t="s">
        <v>397</v>
      </c>
      <c r="AU606" s="239" t="s">
        <v>84</v>
      </c>
      <c r="AV606" s="13" t="s">
        <v>82</v>
      </c>
      <c r="AW606" s="13" t="s">
        <v>35</v>
      </c>
      <c r="AX606" s="13" t="s">
        <v>74</v>
      </c>
      <c r="AY606" s="239" t="s">
        <v>378</v>
      </c>
    </row>
    <row r="607" s="14" customFormat="1">
      <c r="A607" s="14"/>
      <c r="B607" s="240"/>
      <c r="C607" s="241"/>
      <c r="D607" s="231" t="s">
        <v>397</v>
      </c>
      <c r="E607" s="242" t="s">
        <v>28</v>
      </c>
      <c r="F607" s="243" t="s">
        <v>967</v>
      </c>
      <c r="G607" s="241"/>
      <c r="H607" s="244">
        <v>0.34300000000000003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0" t="s">
        <v>397</v>
      </c>
      <c r="AU607" s="250" t="s">
        <v>84</v>
      </c>
      <c r="AV607" s="14" t="s">
        <v>84</v>
      </c>
      <c r="AW607" s="14" t="s">
        <v>35</v>
      </c>
      <c r="AX607" s="14" t="s">
        <v>74</v>
      </c>
      <c r="AY607" s="250" t="s">
        <v>378</v>
      </c>
    </row>
    <row r="608" s="13" customFormat="1">
      <c r="A608" s="13"/>
      <c r="B608" s="229"/>
      <c r="C608" s="230"/>
      <c r="D608" s="231" t="s">
        <v>397</v>
      </c>
      <c r="E608" s="232" t="s">
        <v>28</v>
      </c>
      <c r="F608" s="233" t="s">
        <v>897</v>
      </c>
      <c r="G608" s="230"/>
      <c r="H608" s="232" t="s">
        <v>28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397</v>
      </c>
      <c r="AU608" s="239" t="s">
        <v>84</v>
      </c>
      <c r="AV608" s="13" t="s">
        <v>82</v>
      </c>
      <c r="AW608" s="13" t="s">
        <v>35</v>
      </c>
      <c r="AX608" s="13" t="s">
        <v>74</v>
      </c>
      <c r="AY608" s="239" t="s">
        <v>378</v>
      </c>
    </row>
    <row r="609" s="14" customFormat="1">
      <c r="A609" s="14"/>
      <c r="B609" s="240"/>
      <c r="C609" s="241"/>
      <c r="D609" s="231" t="s">
        <v>397</v>
      </c>
      <c r="E609" s="242" t="s">
        <v>28</v>
      </c>
      <c r="F609" s="243" t="s">
        <v>964</v>
      </c>
      <c r="G609" s="241"/>
      <c r="H609" s="244">
        <v>0.10199999999999999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397</v>
      </c>
      <c r="AU609" s="250" t="s">
        <v>84</v>
      </c>
      <c r="AV609" s="14" t="s">
        <v>84</v>
      </c>
      <c r="AW609" s="14" t="s">
        <v>35</v>
      </c>
      <c r="AX609" s="14" t="s">
        <v>74</v>
      </c>
      <c r="AY609" s="250" t="s">
        <v>378</v>
      </c>
    </row>
    <row r="610" s="13" customFormat="1">
      <c r="A610" s="13"/>
      <c r="B610" s="229"/>
      <c r="C610" s="230"/>
      <c r="D610" s="231" t="s">
        <v>397</v>
      </c>
      <c r="E610" s="232" t="s">
        <v>28</v>
      </c>
      <c r="F610" s="233" t="s">
        <v>898</v>
      </c>
      <c r="G610" s="230"/>
      <c r="H610" s="232" t="s">
        <v>28</v>
      </c>
      <c r="I610" s="234"/>
      <c r="J610" s="230"/>
      <c r="K610" s="230"/>
      <c r="L610" s="235"/>
      <c r="M610" s="236"/>
      <c r="N610" s="237"/>
      <c r="O610" s="237"/>
      <c r="P610" s="237"/>
      <c r="Q610" s="237"/>
      <c r="R610" s="237"/>
      <c r="S610" s="237"/>
      <c r="T610" s="23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9" t="s">
        <v>397</v>
      </c>
      <c r="AU610" s="239" t="s">
        <v>84</v>
      </c>
      <c r="AV610" s="13" t="s">
        <v>82</v>
      </c>
      <c r="AW610" s="13" t="s">
        <v>35</v>
      </c>
      <c r="AX610" s="13" t="s">
        <v>74</v>
      </c>
      <c r="AY610" s="239" t="s">
        <v>378</v>
      </c>
    </row>
    <row r="611" s="14" customFormat="1">
      <c r="A611" s="14"/>
      <c r="B611" s="240"/>
      <c r="C611" s="241"/>
      <c r="D611" s="231" t="s">
        <v>397</v>
      </c>
      <c r="E611" s="242" t="s">
        <v>28</v>
      </c>
      <c r="F611" s="243" t="s">
        <v>968</v>
      </c>
      <c r="G611" s="241"/>
      <c r="H611" s="244">
        <v>0.28499999999999998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0" t="s">
        <v>397</v>
      </c>
      <c r="AU611" s="250" t="s">
        <v>84</v>
      </c>
      <c r="AV611" s="14" t="s">
        <v>84</v>
      </c>
      <c r="AW611" s="14" t="s">
        <v>35</v>
      </c>
      <c r="AX611" s="14" t="s">
        <v>74</v>
      </c>
      <c r="AY611" s="250" t="s">
        <v>378</v>
      </c>
    </row>
    <row r="612" s="14" customFormat="1">
      <c r="A612" s="14"/>
      <c r="B612" s="240"/>
      <c r="C612" s="241"/>
      <c r="D612" s="231" t="s">
        <v>397</v>
      </c>
      <c r="E612" s="242" t="s">
        <v>28</v>
      </c>
      <c r="F612" s="243" t="s">
        <v>969</v>
      </c>
      <c r="G612" s="241"/>
      <c r="H612" s="244">
        <v>0.19500000000000001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397</v>
      </c>
      <c r="AU612" s="250" t="s">
        <v>84</v>
      </c>
      <c r="AV612" s="14" t="s">
        <v>84</v>
      </c>
      <c r="AW612" s="14" t="s">
        <v>35</v>
      </c>
      <c r="AX612" s="14" t="s">
        <v>74</v>
      </c>
      <c r="AY612" s="250" t="s">
        <v>378</v>
      </c>
    </row>
    <row r="613" s="15" customFormat="1">
      <c r="A613" s="15"/>
      <c r="B613" s="251"/>
      <c r="C613" s="252"/>
      <c r="D613" s="231" t="s">
        <v>397</v>
      </c>
      <c r="E613" s="253" t="s">
        <v>28</v>
      </c>
      <c r="F613" s="254" t="s">
        <v>416</v>
      </c>
      <c r="G613" s="252"/>
      <c r="H613" s="255">
        <v>1.2549999999999999</v>
      </c>
      <c r="I613" s="256"/>
      <c r="J613" s="252"/>
      <c r="K613" s="252"/>
      <c r="L613" s="257"/>
      <c r="M613" s="258"/>
      <c r="N613" s="259"/>
      <c r="O613" s="259"/>
      <c r="P613" s="259"/>
      <c r="Q613" s="259"/>
      <c r="R613" s="259"/>
      <c r="S613" s="259"/>
      <c r="T613" s="260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1" t="s">
        <v>397</v>
      </c>
      <c r="AU613" s="261" t="s">
        <v>84</v>
      </c>
      <c r="AV613" s="15" t="s">
        <v>390</v>
      </c>
      <c r="AW613" s="15" t="s">
        <v>35</v>
      </c>
      <c r="AX613" s="15" t="s">
        <v>82</v>
      </c>
      <c r="AY613" s="261" t="s">
        <v>378</v>
      </c>
    </row>
    <row r="614" s="2" customFormat="1" ht="33" customHeight="1">
      <c r="A614" s="41"/>
      <c r="B614" s="42"/>
      <c r="C614" s="211" t="s">
        <v>503</v>
      </c>
      <c r="D614" s="211" t="s">
        <v>385</v>
      </c>
      <c r="E614" s="212" t="s">
        <v>970</v>
      </c>
      <c r="F614" s="213" t="s">
        <v>971</v>
      </c>
      <c r="G614" s="214" t="s">
        <v>972</v>
      </c>
      <c r="H614" s="215">
        <v>7.5</v>
      </c>
      <c r="I614" s="216"/>
      <c r="J614" s="217">
        <f>ROUND(I614*H614,2)</f>
        <v>0</v>
      </c>
      <c r="K614" s="213" t="s">
        <v>389</v>
      </c>
      <c r="L614" s="47"/>
      <c r="M614" s="218" t="s">
        <v>28</v>
      </c>
      <c r="N614" s="219" t="s">
        <v>45</v>
      </c>
      <c r="O614" s="87"/>
      <c r="P614" s="220">
        <f>O614*H614</f>
        <v>0</v>
      </c>
      <c r="Q614" s="220">
        <v>0.00025999999999999998</v>
      </c>
      <c r="R614" s="220">
        <f>Q614*H614</f>
        <v>0.0019499999999999999</v>
      </c>
      <c r="S614" s="220">
        <v>0</v>
      </c>
      <c r="T614" s="221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22" t="s">
        <v>390</v>
      </c>
      <c r="AT614" s="222" t="s">
        <v>385</v>
      </c>
      <c r="AU614" s="222" t="s">
        <v>84</v>
      </c>
      <c r="AY614" s="20" t="s">
        <v>378</v>
      </c>
      <c r="BE614" s="223">
        <f>IF(N614="základní",J614,0)</f>
        <v>0</v>
      </c>
      <c r="BF614" s="223">
        <f>IF(N614="snížená",J614,0)</f>
        <v>0</v>
      </c>
      <c r="BG614" s="223">
        <f>IF(N614="zákl. přenesená",J614,0)</f>
        <v>0</v>
      </c>
      <c r="BH614" s="223">
        <f>IF(N614="sníž. přenesená",J614,0)</f>
        <v>0</v>
      </c>
      <c r="BI614" s="223">
        <f>IF(N614="nulová",J614,0)</f>
        <v>0</v>
      </c>
      <c r="BJ614" s="20" t="s">
        <v>82</v>
      </c>
      <c r="BK614" s="223">
        <f>ROUND(I614*H614,2)</f>
        <v>0</v>
      </c>
      <c r="BL614" s="20" t="s">
        <v>390</v>
      </c>
      <c r="BM614" s="222" t="s">
        <v>973</v>
      </c>
    </row>
    <row r="615" s="2" customFormat="1">
      <c r="A615" s="41"/>
      <c r="B615" s="42"/>
      <c r="C615" s="43"/>
      <c r="D615" s="224" t="s">
        <v>394</v>
      </c>
      <c r="E615" s="43"/>
      <c r="F615" s="225" t="s">
        <v>974</v>
      </c>
      <c r="G615" s="43"/>
      <c r="H615" s="43"/>
      <c r="I615" s="226"/>
      <c r="J615" s="43"/>
      <c r="K615" s="43"/>
      <c r="L615" s="47"/>
      <c r="M615" s="227"/>
      <c r="N615" s="228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394</v>
      </c>
      <c r="AU615" s="20" t="s">
        <v>84</v>
      </c>
    </row>
    <row r="616" s="13" customFormat="1">
      <c r="A616" s="13"/>
      <c r="B616" s="229"/>
      <c r="C616" s="230"/>
      <c r="D616" s="231" t="s">
        <v>397</v>
      </c>
      <c r="E616" s="232" t="s">
        <v>28</v>
      </c>
      <c r="F616" s="233" t="s">
        <v>896</v>
      </c>
      <c r="G616" s="230"/>
      <c r="H616" s="232" t="s">
        <v>28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397</v>
      </c>
      <c r="AU616" s="239" t="s">
        <v>84</v>
      </c>
      <c r="AV616" s="13" t="s">
        <v>82</v>
      </c>
      <c r="AW616" s="13" t="s">
        <v>35</v>
      </c>
      <c r="AX616" s="13" t="s">
        <v>74</v>
      </c>
      <c r="AY616" s="239" t="s">
        <v>378</v>
      </c>
    </row>
    <row r="617" s="14" customFormat="1">
      <c r="A617" s="14"/>
      <c r="B617" s="240"/>
      <c r="C617" s="241"/>
      <c r="D617" s="231" t="s">
        <v>397</v>
      </c>
      <c r="E617" s="242" t="s">
        <v>28</v>
      </c>
      <c r="F617" s="243" t="s">
        <v>975</v>
      </c>
      <c r="G617" s="241"/>
      <c r="H617" s="244">
        <v>1.5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397</v>
      </c>
      <c r="AU617" s="250" t="s">
        <v>84</v>
      </c>
      <c r="AV617" s="14" t="s">
        <v>84</v>
      </c>
      <c r="AW617" s="14" t="s">
        <v>35</v>
      </c>
      <c r="AX617" s="14" t="s">
        <v>74</v>
      </c>
      <c r="AY617" s="250" t="s">
        <v>378</v>
      </c>
    </row>
    <row r="618" s="13" customFormat="1">
      <c r="A618" s="13"/>
      <c r="B618" s="229"/>
      <c r="C618" s="230"/>
      <c r="D618" s="231" t="s">
        <v>397</v>
      </c>
      <c r="E618" s="232" t="s">
        <v>28</v>
      </c>
      <c r="F618" s="233" t="s">
        <v>897</v>
      </c>
      <c r="G618" s="230"/>
      <c r="H618" s="232" t="s">
        <v>28</v>
      </c>
      <c r="I618" s="234"/>
      <c r="J618" s="230"/>
      <c r="K618" s="230"/>
      <c r="L618" s="235"/>
      <c r="M618" s="236"/>
      <c r="N618" s="237"/>
      <c r="O618" s="237"/>
      <c r="P618" s="237"/>
      <c r="Q618" s="237"/>
      <c r="R618" s="237"/>
      <c r="S618" s="237"/>
      <c r="T618" s="23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9" t="s">
        <v>397</v>
      </c>
      <c r="AU618" s="239" t="s">
        <v>84</v>
      </c>
      <c r="AV618" s="13" t="s">
        <v>82</v>
      </c>
      <c r="AW618" s="13" t="s">
        <v>35</v>
      </c>
      <c r="AX618" s="13" t="s">
        <v>74</v>
      </c>
      <c r="AY618" s="239" t="s">
        <v>378</v>
      </c>
    </row>
    <row r="619" s="14" customFormat="1">
      <c r="A619" s="14"/>
      <c r="B619" s="240"/>
      <c r="C619" s="241"/>
      <c r="D619" s="231" t="s">
        <v>397</v>
      </c>
      <c r="E619" s="242" t="s">
        <v>28</v>
      </c>
      <c r="F619" s="243" t="s">
        <v>975</v>
      </c>
      <c r="G619" s="241"/>
      <c r="H619" s="244">
        <v>1.5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397</v>
      </c>
      <c r="AU619" s="250" t="s">
        <v>84</v>
      </c>
      <c r="AV619" s="14" t="s">
        <v>84</v>
      </c>
      <c r="AW619" s="14" t="s">
        <v>35</v>
      </c>
      <c r="AX619" s="14" t="s">
        <v>74</v>
      </c>
      <c r="AY619" s="250" t="s">
        <v>378</v>
      </c>
    </row>
    <row r="620" s="13" customFormat="1">
      <c r="A620" s="13"/>
      <c r="B620" s="229"/>
      <c r="C620" s="230"/>
      <c r="D620" s="231" t="s">
        <v>397</v>
      </c>
      <c r="E620" s="232" t="s">
        <v>28</v>
      </c>
      <c r="F620" s="233" t="s">
        <v>898</v>
      </c>
      <c r="G620" s="230"/>
      <c r="H620" s="232" t="s">
        <v>28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9" t="s">
        <v>397</v>
      </c>
      <c r="AU620" s="239" t="s">
        <v>84</v>
      </c>
      <c r="AV620" s="13" t="s">
        <v>82</v>
      </c>
      <c r="AW620" s="13" t="s">
        <v>35</v>
      </c>
      <c r="AX620" s="13" t="s">
        <v>74</v>
      </c>
      <c r="AY620" s="239" t="s">
        <v>378</v>
      </c>
    </row>
    <row r="621" s="14" customFormat="1">
      <c r="A621" s="14"/>
      <c r="B621" s="240"/>
      <c r="C621" s="241"/>
      <c r="D621" s="231" t="s">
        <v>397</v>
      </c>
      <c r="E621" s="242" t="s">
        <v>28</v>
      </c>
      <c r="F621" s="243" t="s">
        <v>975</v>
      </c>
      <c r="G621" s="241"/>
      <c r="H621" s="244">
        <v>1.5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397</v>
      </c>
      <c r="AU621" s="250" t="s">
        <v>84</v>
      </c>
      <c r="AV621" s="14" t="s">
        <v>84</v>
      </c>
      <c r="AW621" s="14" t="s">
        <v>35</v>
      </c>
      <c r="AX621" s="14" t="s">
        <v>74</v>
      </c>
      <c r="AY621" s="250" t="s">
        <v>378</v>
      </c>
    </row>
    <row r="622" s="13" customFormat="1">
      <c r="A622" s="13"/>
      <c r="B622" s="229"/>
      <c r="C622" s="230"/>
      <c r="D622" s="231" t="s">
        <v>397</v>
      </c>
      <c r="E622" s="232" t="s">
        <v>28</v>
      </c>
      <c r="F622" s="233" t="s">
        <v>889</v>
      </c>
      <c r="G622" s="230"/>
      <c r="H622" s="232" t="s">
        <v>28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9" t="s">
        <v>397</v>
      </c>
      <c r="AU622" s="239" t="s">
        <v>84</v>
      </c>
      <c r="AV622" s="13" t="s">
        <v>82</v>
      </c>
      <c r="AW622" s="13" t="s">
        <v>35</v>
      </c>
      <c r="AX622" s="13" t="s">
        <v>74</v>
      </c>
      <c r="AY622" s="239" t="s">
        <v>378</v>
      </c>
    </row>
    <row r="623" s="14" customFormat="1">
      <c r="A623" s="14"/>
      <c r="B623" s="240"/>
      <c r="C623" s="241"/>
      <c r="D623" s="231" t="s">
        <v>397</v>
      </c>
      <c r="E623" s="242" t="s">
        <v>28</v>
      </c>
      <c r="F623" s="243" t="s">
        <v>975</v>
      </c>
      <c r="G623" s="241"/>
      <c r="H623" s="244">
        <v>1.5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0" t="s">
        <v>397</v>
      </c>
      <c r="AU623" s="250" t="s">
        <v>84</v>
      </c>
      <c r="AV623" s="14" t="s">
        <v>84</v>
      </c>
      <c r="AW623" s="14" t="s">
        <v>35</v>
      </c>
      <c r="AX623" s="14" t="s">
        <v>74</v>
      </c>
      <c r="AY623" s="250" t="s">
        <v>378</v>
      </c>
    </row>
    <row r="624" s="13" customFormat="1">
      <c r="A624" s="13"/>
      <c r="B624" s="229"/>
      <c r="C624" s="230"/>
      <c r="D624" s="231" t="s">
        <v>397</v>
      </c>
      <c r="E624" s="232" t="s">
        <v>28</v>
      </c>
      <c r="F624" s="233" t="s">
        <v>890</v>
      </c>
      <c r="G624" s="230"/>
      <c r="H624" s="232" t="s">
        <v>28</v>
      </c>
      <c r="I624" s="234"/>
      <c r="J624" s="230"/>
      <c r="K624" s="230"/>
      <c r="L624" s="235"/>
      <c r="M624" s="236"/>
      <c r="N624" s="237"/>
      <c r="O624" s="237"/>
      <c r="P624" s="237"/>
      <c r="Q624" s="237"/>
      <c r="R624" s="237"/>
      <c r="S624" s="237"/>
      <c r="T624" s="23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9" t="s">
        <v>397</v>
      </c>
      <c r="AU624" s="239" t="s">
        <v>84</v>
      </c>
      <c r="AV624" s="13" t="s">
        <v>82</v>
      </c>
      <c r="AW624" s="13" t="s">
        <v>35</v>
      </c>
      <c r="AX624" s="13" t="s">
        <v>74</v>
      </c>
      <c r="AY624" s="239" t="s">
        <v>378</v>
      </c>
    </row>
    <row r="625" s="14" customFormat="1">
      <c r="A625" s="14"/>
      <c r="B625" s="240"/>
      <c r="C625" s="241"/>
      <c r="D625" s="231" t="s">
        <v>397</v>
      </c>
      <c r="E625" s="242" t="s">
        <v>28</v>
      </c>
      <c r="F625" s="243" t="s">
        <v>975</v>
      </c>
      <c r="G625" s="241"/>
      <c r="H625" s="244">
        <v>1.5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0" t="s">
        <v>397</v>
      </c>
      <c r="AU625" s="250" t="s">
        <v>84</v>
      </c>
      <c r="AV625" s="14" t="s">
        <v>84</v>
      </c>
      <c r="AW625" s="14" t="s">
        <v>35</v>
      </c>
      <c r="AX625" s="14" t="s">
        <v>74</v>
      </c>
      <c r="AY625" s="250" t="s">
        <v>378</v>
      </c>
    </row>
    <row r="626" s="15" customFormat="1">
      <c r="A626" s="15"/>
      <c r="B626" s="251"/>
      <c r="C626" s="252"/>
      <c r="D626" s="231" t="s">
        <v>397</v>
      </c>
      <c r="E626" s="253" t="s">
        <v>28</v>
      </c>
      <c r="F626" s="254" t="s">
        <v>416</v>
      </c>
      <c r="G626" s="252"/>
      <c r="H626" s="255">
        <v>7.5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1" t="s">
        <v>397</v>
      </c>
      <c r="AU626" s="261" t="s">
        <v>84</v>
      </c>
      <c r="AV626" s="15" t="s">
        <v>390</v>
      </c>
      <c r="AW626" s="15" t="s">
        <v>35</v>
      </c>
      <c r="AX626" s="15" t="s">
        <v>82</v>
      </c>
      <c r="AY626" s="261" t="s">
        <v>378</v>
      </c>
    </row>
    <row r="627" s="2" customFormat="1" ht="24.15" customHeight="1">
      <c r="A627" s="41"/>
      <c r="B627" s="42"/>
      <c r="C627" s="211" t="s">
        <v>976</v>
      </c>
      <c r="D627" s="211" t="s">
        <v>385</v>
      </c>
      <c r="E627" s="212" t="s">
        <v>977</v>
      </c>
      <c r="F627" s="213" t="s">
        <v>978</v>
      </c>
      <c r="G627" s="214" t="s">
        <v>972</v>
      </c>
      <c r="H627" s="215">
        <v>95</v>
      </c>
      <c r="I627" s="216"/>
      <c r="J627" s="217">
        <f>ROUND(I627*H627,2)</f>
        <v>0</v>
      </c>
      <c r="K627" s="213" t="s">
        <v>389</v>
      </c>
      <c r="L627" s="47"/>
      <c r="M627" s="218" t="s">
        <v>28</v>
      </c>
      <c r="N627" s="219" t="s">
        <v>45</v>
      </c>
      <c r="O627" s="87"/>
      <c r="P627" s="220">
        <f>O627*H627</f>
        <v>0</v>
      </c>
      <c r="Q627" s="220">
        <v>0.00034000000000000002</v>
      </c>
      <c r="R627" s="220">
        <f>Q627*H627</f>
        <v>0.032300000000000002</v>
      </c>
      <c r="S627" s="220">
        <v>0</v>
      </c>
      <c r="T627" s="221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22" t="s">
        <v>390</v>
      </c>
      <c r="AT627" s="222" t="s">
        <v>385</v>
      </c>
      <c r="AU627" s="222" t="s">
        <v>84</v>
      </c>
      <c r="AY627" s="20" t="s">
        <v>378</v>
      </c>
      <c r="BE627" s="223">
        <f>IF(N627="základní",J627,0)</f>
        <v>0</v>
      </c>
      <c r="BF627" s="223">
        <f>IF(N627="snížená",J627,0)</f>
        <v>0</v>
      </c>
      <c r="BG627" s="223">
        <f>IF(N627="zákl. přenesená",J627,0)</f>
        <v>0</v>
      </c>
      <c r="BH627" s="223">
        <f>IF(N627="sníž. přenesená",J627,0)</f>
        <v>0</v>
      </c>
      <c r="BI627" s="223">
        <f>IF(N627="nulová",J627,0)</f>
        <v>0</v>
      </c>
      <c r="BJ627" s="20" t="s">
        <v>82</v>
      </c>
      <c r="BK627" s="223">
        <f>ROUND(I627*H627,2)</f>
        <v>0</v>
      </c>
      <c r="BL627" s="20" t="s">
        <v>390</v>
      </c>
      <c r="BM627" s="222" t="s">
        <v>979</v>
      </c>
    </row>
    <row r="628" s="2" customFormat="1">
      <c r="A628" s="41"/>
      <c r="B628" s="42"/>
      <c r="C628" s="43"/>
      <c r="D628" s="224" t="s">
        <v>394</v>
      </c>
      <c r="E628" s="43"/>
      <c r="F628" s="225" t="s">
        <v>980</v>
      </c>
      <c r="G628" s="43"/>
      <c r="H628" s="43"/>
      <c r="I628" s="226"/>
      <c r="J628" s="43"/>
      <c r="K628" s="43"/>
      <c r="L628" s="47"/>
      <c r="M628" s="227"/>
      <c r="N628" s="228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394</v>
      </c>
      <c r="AU628" s="20" t="s">
        <v>84</v>
      </c>
    </row>
    <row r="629" s="13" customFormat="1">
      <c r="A629" s="13"/>
      <c r="B629" s="229"/>
      <c r="C629" s="230"/>
      <c r="D629" s="231" t="s">
        <v>397</v>
      </c>
      <c r="E629" s="232" t="s">
        <v>28</v>
      </c>
      <c r="F629" s="233" t="s">
        <v>410</v>
      </c>
      <c r="G629" s="230"/>
      <c r="H629" s="232" t="s">
        <v>28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9" t="s">
        <v>397</v>
      </c>
      <c r="AU629" s="239" t="s">
        <v>84</v>
      </c>
      <c r="AV629" s="13" t="s">
        <v>82</v>
      </c>
      <c r="AW629" s="13" t="s">
        <v>35</v>
      </c>
      <c r="AX629" s="13" t="s">
        <v>74</v>
      </c>
      <c r="AY629" s="239" t="s">
        <v>378</v>
      </c>
    </row>
    <row r="630" s="14" customFormat="1">
      <c r="A630" s="14"/>
      <c r="B630" s="240"/>
      <c r="C630" s="241"/>
      <c r="D630" s="231" t="s">
        <v>397</v>
      </c>
      <c r="E630" s="242" t="s">
        <v>28</v>
      </c>
      <c r="F630" s="243" t="s">
        <v>981</v>
      </c>
      <c r="G630" s="241"/>
      <c r="H630" s="244">
        <v>1.25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397</v>
      </c>
      <c r="AU630" s="250" t="s">
        <v>84</v>
      </c>
      <c r="AV630" s="14" t="s">
        <v>84</v>
      </c>
      <c r="AW630" s="14" t="s">
        <v>35</v>
      </c>
      <c r="AX630" s="14" t="s">
        <v>74</v>
      </c>
      <c r="AY630" s="250" t="s">
        <v>378</v>
      </c>
    </row>
    <row r="631" s="13" customFormat="1">
      <c r="A631" s="13"/>
      <c r="B631" s="229"/>
      <c r="C631" s="230"/>
      <c r="D631" s="231" t="s">
        <v>397</v>
      </c>
      <c r="E631" s="232" t="s">
        <v>28</v>
      </c>
      <c r="F631" s="233" t="s">
        <v>896</v>
      </c>
      <c r="G631" s="230"/>
      <c r="H631" s="232" t="s">
        <v>28</v>
      </c>
      <c r="I631" s="234"/>
      <c r="J631" s="230"/>
      <c r="K631" s="230"/>
      <c r="L631" s="235"/>
      <c r="M631" s="236"/>
      <c r="N631" s="237"/>
      <c r="O631" s="237"/>
      <c r="P631" s="237"/>
      <c r="Q631" s="237"/>
      <c r="R631" s="237"/>
      <c r="S631" s="237"/>
      <c r="T631" s="23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9" t="s">
        <v>397</v>
      </c>
      <c r="AU631" s="239" t="s">
        <v>84</v>
      </c>
      <c r="AV631" s="13" t="s">
        <v>82</v>
      </c>
      <c r="AW631" s="13" t="s">
        <v>35</v>
      </c>
      <c r="AX631" s="13" t="s">
        <v>74</v>
      </c>
      <c r="AY631" s="239" t="s">
        <v>378</v>
      </c>
    </row>
    <row r="632" s="14" customFormat="1">
      <c r="A632" s="14"/>
      <c r="B632" s="240"/>
      <c r="C632" s="241"/>
      <c r="D632" s="231" t="s">
        <v>397</v>
      </c>
      <c r="E632" s="242" t="s">
        <v>28</v>
      </c>
      <c r="F632" s="243" t="s">
        <v>982</v>
      </c>
      <c r="G632" s="241"/>
      <c r="H632" s="244">
        <v>3.25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0" t="s">
        <v>397</v>
      </c>
      <c r="AU632" s="250" t="s">
        <v>84</v>
      </c>
      <c r="AV632" s="14" t="s">
        <v>84</v>
      </c>
      <c r="AW632" s="14" t="s">
        <v>35</v>
      </c>
      <c r="AX632" s="14" t="s">
        <v>74</v>
      </c>
      <c r="AY632" s="250" t="s">
        <v>378</v>
      </c>
    </row>
    <row r="633" s="13" customFormat="1">
      <c r="A633" s="13"/>
      <c r="B633" s="229"/>
      <c r="C633" s="230"/>
      <c r="D633" s="231" t="s">
        <v>397</v>
      </c>
      <c r="E633" s="232" t="s">
        <v>28</v>
      </c>
      <c r="F633" s="233" t="s">
        <v>897</v>
      </c>
      <c r="G633" s="230"/>
      <c r="H633" s="232" t="s">
        <v>28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9" t="s">
        <v>397</v>
      </c>
      <c r="AU633" s="239" t="s">
        <v>84</v>
      </c>
      <c r="AV633" s="13" t="s">
        <v>82</v>
      </c>
      <c r="AW633" s="13" t="s">
        <v>35</v>
      </c>
      <c r="AX633" s="13" t="s">
        <v>74</v>
      </c>
      <c r="AY633" s="239" t="s">
        <v>378</v>
      </c>
    </row>
    <row r="634" s="14" customFormat="1">
      <c r="A634" s="14"/>
      <c r="B634" s="240"/>
      <c r="C634" s="241"/>
      <c r="D634" s="231" t="s">
        <v>397</v>
      </c>
      <c r="E634" s="242" t="s">
        <v>28</v>
      </c>
      <c r="F634" s="243" t="s">
        <v>983</v>
      </c>
      <c r="G634" s="241"/>
      <c r="H634" s="244">
        <v>5.5</v>
      </c>
      <c r="I634" s="245"/>
      <c r="J634" s="241"/>
      <c r="K634" s="241"/>
      <c r="L634" s="246"/>
      <c r="M634" s="247"/>
      <c r="N634" s="248"/>
      <c r="O634" s="248"/>
      <c r="P634" s="248"/>
      <c r="Q634" s="248"/>
      <c r="R634" s="248"/>
      <c r="S634" s="248"/>
      <c r="T634" s="24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0" t="s">
        <v>397</v>
      </c>
      <c r="AU634" s="250" t="s">
        <v>84</v>
      </c>
      <c r="AV634" s="14" t="s">
        <v>84</v>
      </c>
      <c r="AW634" s="14" t="s">
        <v>35</v>
      </c>
      <c r="AX634" s="14" t="s">
        <v>74</v>
      </c>
      <c r="AY634" s="250" t="s">
        <v>378</v>
      </c>
    </row>
    <row r="635" s="13" customFormat="1">
      <c r="A635" s="13"/>
      <c r="B635" s="229"/>
      <c r="C635" s="230"/>
      <c r="D635" s="231" t="s">
        <v>397</v>
      </c>
      <c r="E635" s="232" t="s">
        <v>28</v>
      </c>
      <c r="F635" s="233" t="s">
        <v>898</v>
      </c>
      <c r="G635" s="230"/>
      <c r="H635" s="232" t="s">
        <v>28</v>
      </c>
      <c r="I635" s="234"/>
      <c r="J635" s="230"/>
      <c r="K635" s="230"/>
      <c r="L635" s="235"/>
      <c r="M635" s="236"/>
      <c r="N635" s="237"/>
      <c r="O635" s="237"/>
      <c r="P635" s="237"/>
      <c r="Q635" s="237"/>
      <c r="R635" s="237"/>
      <c r="S635" s="237"/>
      <c r="T635" s="23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9" t="s">
        <v>397</v>
      </c>
      <c r="AU635" s="239" t="s">
        <v>84</v>
      </c>
      <c r="AV635" s="13" t="s">
        <v>82</v>
      </c>
      <c r="AW635" s="13" t="s">
        <v>35</v>
      </c>
      <c r="AX635" s="13" t="s">
        <v>74</v>
      </c>
      <c r="AY635" s="239" t="s">
        <v>378</v>
      </c>
    </row>
    <row r="636" s="14" customFormat="1">
      <c r="A636" s="14"/>
      <c r="B636" s="240"/>
      <c r="C636" s="241"/>
      <c r="D636" s="231" t="s">
        <v>397</v>
      </c>
      <c r="E636" s="242" t="s">
        <v>28</v>
      </c>
      <c r="F636" s="243" t="s">
        <v>984</v>
      </c>
      <c r="G636" s="241"/>
      <c r="H636" s="244">
        <v>3.75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0" t="s">
        <v>397</v>
      </c>
      <c r="AU636" s="250" t="s">
        <v>84</v>
      </c>
      <c r="AV636" s="14" t="s">
        <v>84</v>
      </c>
      <c r="AW636" s="14" t="s">
        <v>35</v>
      </c>
      <c r="AX636" s="14" t="s">
        <v>74</v>
      </c>
      <c r="AY636" s="250" t="s">
        <v>378</v>
      </c>
    </row>
    <row r="637" s="13" customFormat="1">
      <c r="A637" s="13"/>
      <c r="B637" s="229"/>
      <c r="C637" s="230"/>
      <c r="D637" s="231" t="s">
        <v>397</v>
      </c>
      <c r="E637" s="232" t="s">
        <v>28</v>
      </c>
      <c r="F637" s="233" t="s">
        <v>889</v>
      </c>
      <c r="G637" s="230"/>
      <c r="H637" s="232" t="s">
        <v>28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9" t="s">
        <v>397</v>
      </c>
      <c r="AU637" s="239" t="s">
        <v>84</v>
      </c>
      <c r="AV637" s="13" t="s">
        <v>82</v>
      </c>
      <c r="AW637" s="13" t="s">
        <v>35</v>
      </c>
      <c r="AX637" s="13" t="s">
        <v>74</v>
      </c>
      <c r="AY637" s="239" t="s">
        <v>378</v>
      </c>
    </row>
    <row r="638" s="14" customFormat="1">
      <c r="A638" s="14"/>
      <c r="B638" s="240"/>
      <c r="C638" s="241"/>
      <c r="D638" s="231" t="s">
        <v>397</v>
      </c>
      <c r="E638" s="242" t="s">
        <v>28</v>
      </c>
      <c r="F638" s="243" t="s">
        <v>985</v>
      </c>
      <c r="G638" s="241"/>
      <c r="H638" s="244">
        <v>38.75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397</v>
      </c>
      <c r="AU638" s="250" t="s">
        <v>84</v>
      </c>
      <c r="AV638" s="14" t="s">
        <v>84</v>
      </c>
      <c r="AW638" s="14" t="s">
        <v>35</v>
      </c>
      <c r="AX638" s="14" t="s">
        <v>74</v>
      </c>
      <c r="AY638" s="250" t="s">
        <v>378</v>
      </c>
    </row>
    <row r="639" s="13" customFormat="1">
      <c r="A639" s="13"/>
      <c r="B639" s="229"/>
      <c r="C639" s="230"/>
      <c r="D639" s="231" t="s">
        <v>397</v>
      </c>
      <c r="E639" s="232" t="s">
        <v>28</v>
      </c>
      <c r="F639" s="233" t="s">
        <v>890</v>
      </c>
      <c r="G639" s="230"/>
      <c r="H639" s="232" t="s">
        <v>28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9" t="s">
        <v>397</v>
      </c>
      <c r="AU639" s="239" t="s">
        <v>84</v>
      </c>
      <c r="AV639" s="13" t="s">
        <v>82</v>
      </c>
      <c r="AW639" s="13" t="s">
        <v>35</v>
      </c>
      <c r="AX639" s="13" t="s">
        <v>74</v>
      </c>
      <c r="AY639" s="239" t="s">
        <v>378</v>
      </c>
    </row>
    <row r="640" s="14" customFormat="1">
      <c r="A640" s="14"/>
      <c r="B640" s="240"/>
      <c r="C640" s="241"/>
      <c r="D640" s="231" t="s">
        <v>397</v>
      </c>
      <c r="E640" s="242" t="s">
        <v>28</v>
      </c>
      <c r="F640" s="243" t="s">
        <v>986</v>
      </c>
      <c r="G640" s="241"/>
      <c r="H640" s="244">
        <v>42.5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397</v>
      </c>
      <c r="AU640" s="250" t="s">
        <v>84</v>
      </c>
      <c r="AV640" s="14" t="s">
        <v>84</v>
      </c>
      <c r="AW640" s="14" t="s">
        <v>35</v>
      </c>
      <c r="AX640" s="14" t="s">
        <v>74</v>
      </c>
      <c r="AY640" s="250" t="s">
        <v>378</v>
      </c>
    </row>
    <row r="641" s="15" customFormat="1">
      <c r="A641" s="15"/>
      <c r="B641" s="251"/>
      <c r="C641" s="252"/>
      <c r="D641" s="231" t="s">
        <v>397</v>
      </c>
      <c r="E641" s="253" t="s">
        <v>28</v>
      </c>
      <c r="F641" s="254" t="s">
        <v>416</v>
      </c>
      <c r="G641" s="252"/>
      <c r="H641" s="255">
        <v>95</v>
      </c>
      <c r="I641" s="256"/>
      <c r="J641" s="252"/>
      <c r="K641" s="252"/>
      <c r="L641" s="257"/>
      <c r="M641" s="258"/>
      <c r="N641" s="259"/>
      <c r="O641" s="259"/>
      <c r="P641" s="259"/>
      <c r="Q641" s="259"/>
      <c r="R641" s="259"/>
      <c r="S641" s="259"/>
      <c r="T641" s="260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61" t="s">
        <v>397</v>
      </c>
      <c r="AU641" s="261" t="s">
        <v>84</v>
      </c>
      <c r="AV641" s="15" t="s">
        <v>390</v>
      </c>
      <c r="AW641" s="15" t="s">
        <v>35</v>
      </c>
      <c r="AX641" s="15" t="s">
        <v>82</v>
      </c>
      <c r="AY641" s="261" t="s">
        <v>378</v>
      </c>
    </row>
    <row r="642" s="2" customFormat="1" ht="37.8" customHeight="1">
      <c r="A642" s="41"/>
      <c r="B642" s="42"/>
      <c r="C642" s="211" t="s">
        <v>987</v>
      </c>
      <c r="D642" s="211" t="s">
        <v>385</v>
      </c>
      <c r="E642" s="212" t="s">
        <v>988</v>
      </c>
      <c r="F642" s="213" t="s">
        <v>989</v>
      </c>
      <c r="G642" s="214" t="s">
        <v>572</v>
      </c>
      <c r="H642" s="215">
        <v>1.6000000000000001</v>
      </c>
      <c r="I642" s="216"/>
      <c r="J642" s="217">
        <f>ROUND(I642*H642,2)</f>
        <v>0</v>
      </c>
      <c r="K642" s="213" t="s">
        <v>389</v>
      </c>
      <c r="L642" s="47"/>
      <c r="M642" s="218" t="s">
        <v>28</v>
      </c>
      <c r="N642" s="219" t="s">
        <v>45</v>
      </c>
      <c r="O642" s="87"/>
      <c r="P642" s="220">
        <f>O642*H642</f>
        <v>0</v>
      </c>
      <c r="Q642" s="220">
        <v>0.27128000000000002</v>
      </c>
      <c r="R642" s="220">
        <f>Q642*H642</f>
        <v>0.43404800000000004</v>
      </c>
      <c r="S642" s="220">
        <v>0</v>
      </c>
      <c r="T642" s="221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22" t="s">
        <v>390</v>
      </c>
      <c r="AT642" s="222" t="s">
        <v>385</v>
      </c>
      <c r="AU642" s="222" t="s">
        <v>84</v>
      </c>
      <c r="AY642" s="20" t="s">
        <v>378</v>
      </c>
      <c r="BE642" s="223">
        <f>IF(N642="základní",J642,0)</f>
        <v>0</v>
      </c>
      <c r="BF642" s="223">
        <f>IF(N642="snížená",J642,0)</f>
        <v>0</v>
      </c>
      <c r="BG642" s="223">
        <f>IF(N642="zákl. přenesená",J642,0)</f>
        <v>0</v>
      </c>
      <c r="BH642" s="223">
        <f>IF(N642="sníž. přenesená",J642,0)</f>
        <v>0</v>
      </c>
      <c r="BI642" s="223">
        <f>IF(N642="nulová",J642,0)</f>
        <v>0</v>
      </c>
      <c r="BJ642" s="20" t="s">
        <v>82</v>
      </c>
      <c r="BK642" s="223">
        <f>ROUND(I642*H642,2)</f>
        <v>0</v>
      </c>
      <c r="BL642" s="20" t="s">
        <v>390</v>
      </c>
      <c r="BM642" s="222" t="s">
        <v>990</v>
      </c>
    </row>
    <row r="643" s="2" customFormat="1">
      <c r="A643" s="41"/>
      <c r="B643" s="42"/>
      <c r="C643" s="43"/>
      <c r="D643" s="224" t="s">
        <v>394</v>
      </c>
      <c r="E643" s="43"/>
      <c r="F643" s="225" t="s">
        <v>991</v>
      </c>
      <c r="G643" s="43"/>
      <c r="H643" s="43"/>
      <c r="I643" s="226"/>
      <c r="J643" s="43"/>
      <c r="K643" s="43"/>
      <c r="L643" s="47"/>
      <c r="M643" s="227"/>
      <c r="N643" s="228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394</v>
      </c>
      <c r="AU643" s="20" t="s">
        <v>84</v>
      </c>
    </row>
    <row r="644" s="13" customFormat="1">
      <c r="A644" s="13"/>
      <c r="B644" s="229"/>
      <c r="C644" s="230"/>
      <c r="D644" s="231" t="s">
        <v>397</v>
      </c>
      <c r="E644" s="232" t="s">
        <v>28</v>
      </c>
      <c r="F644" s="233" t="s">
        <v>797</v>
      </c>
      <c r="G644" s="230"/>
      <c r="H644" s="232" t="s">
        <v>28</v>
      </c>
      <c r="I644" s="234"/>
      <c r="J644" s="230"/>
      <c r="K644" s="230"/>
      <c r="L644" s="235"/>
      <c r="M644" s="236"/>
      <c r="N644" s="237"/>
      <c r="O644" s="237"/>
      <c r="P644" s="237"/>
      <c r="Q644" s="237"/>
      <c r="R644" s="237"/>
      <c r="S644" s="237"/>
      <c r="T644" s="23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9" t="s">
        <v>397</v>
      </c>
      <c r="AU644" s="239" t="s">
        <v>84</v>
      </c>
      <c r="AV644" s="13" t="s">
        <v>82</v>
      </c>
      <c r="AW644" s="13" t="s">
        <v>35</v>
      </c>
      <c r="AX644" s="13" t="s">
        <v>74</v>
      </c>
      <c r="AY644" s="239" t="s">
        <v>378</v>
      </c>
    </row>
    <row r="645" s="14" customFormat="1">
      <c r="A645" s="14"/>
      <c r="B645" s="240"/>
      <c r="C645" s="241"/>
      <c r="D645" s="231" t="s">
        <v>397</v>
      </c>
      <c r="E645" s="242" t="s">
        <v>28</v>
      </c>
      <c r="F645" s="243" t="s">
        <v>992</v>
      </c>
      <c r="G645" s="241"/>
      <c r="H645" s="244">
        <v>1.6000000000000001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397</v>
      </c>
      <c r="AU645" s="250" t="s">
        <v>84</v>
      </c>
      <c r="AV645" s="14" t="s">
        <v>84</v>
      </c>
      <c r="AW645" s="14" t="s">
        <v>35</v>
      </c>
      <c r="AX645" s="14" t="s">
        <v>82</v>
      </c>
      <c r="AY645" s="250" t="s">
        <v>378</v>
      </c>
    </row>
    <row r="646" s="2" customFormat="1" ht="37.8" customHeight="1">
      <c r="A646" s="41"/>
      <c r="B646" s="42"/>
      <c r="C646" s="211" t="s">
        <v>993</v>
      </c>
      <c r="D646" s="211" t="s">
        <v>385</v>
      </c>
      <c r="E646" s="212" t="s">
        <v>994</v>
      </c>
      <c r="F646" s="213" t="s">
        <v>995</v>
      </c>
      <c r="G646" s="214" t="s">
        <v>572</v>
      </c>
      <c r="H646" s="215">
        <v>12.945</v>
      </c>
      <c r="I646" s="216"/>
      <c r="J646" s="217">
        <f>ROUND(I646*H646,2)</f>
        <v>0</v>
      </c>
      <c r="K646" s="213" t="s">
        <v>28</v>
      </c>
      <c r="L646" s="47"/>
      <c r="M646" s="218" t="s">
        <v>28</v>
      </c>
      <c r="N646" s="219" t="s">
        <v>45</v>
      </c>
      <c r="O646" s="87"/>
      <c r="P646" s="220">
        <f>O646*H646</f>
        <v>0</v>
      </c>
      <c r="Q646" s="220">
        <v>0.19425000000000001</v>
      </c>
      <c r="R646" s="220">
        <f>Q646*H646</f>
        <v>2.5145662500000001</v>
      </c>
      <c r="S646" s="220">
        <v>0</v>
      </c>
      <c r="T646" s="221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22" t="s">
        <v>390</v>
      </c>
      <c r="AT646" s="222" t="s">
        <v>385</v>
      </c>
      <c r="AU646" s="222" t="s">
        <v>84</v>
      </c>
      <c r="AY646" s="20" t="s">
        <v>378</v>
      </c>
      <c r="BE646" s="223">
        <f>IF(N646="základní",J646,0)</f>
        <v>0</v>
      </c>
      <c r="BF646" s="223">
        <f>IF(N646="snížená",J646,0)</f>
        <v>0</v>
      </c>
      <c r="BG646" s="223">
        <f>IF(N646="zákl. přenesená",J646,0)</f>
        <v>0</v>
      </c>
      <c r="BH646" s="223">
        <f>IF(N646="sníž. přenesená",J646,0)</f>
        <v>0</v>
      </c>
      <c r="BI646" s="223">
        <f>IF(N646="nulová",J646,0)</f>
        <v>0</v>
      </c>
      <c r="BJ646" s="20" t="s">
        <v>82</v>
      </c>
      <c r="BK646" s="223">
        <f>ROUND(I646*H646,2)</f>
        <v>0</v>
      </c>
      <c r="BL646" s="20" t="s">
        <v>390</v>
      </c>
      <c r="BM646" s="222" t="s">
        <v>996</v>
      </c>
    </row>
    <row r="647" s="13" customFormat="1">
      <c r="A647" s="13"/>
      <c r="B647" s="229"/>
      <c r="C647" s="230"/>
      <c r="D647" s="231" t="s">
        <v>397</v>
      </c>
      <c r="E647" s="232" t="s">
        <v>28</v>
      </c>
      <c r="F647" s="233" t="s">
        <v>410</v>
      </c>
      <c r="G647" s="230"/>
      <c r="H647" s="232" t="s">
        <v>28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9" t="s">
        <v>397</v>
      </c>
      <c r="AU647" s="239" t="s">
        <v>84</v>
      </c>
      <c r="AV647" s="13" t="s">
        <v>82</v>
      </c>
      <c r="AW647" s="13" t="s">
        <v>35</v>
      </c>
      <c r="AX647" s="13" t="s">
        <v>74</v>
      </c>
      <c r="AY647" s="239" t="s">
        <v>378</v>
      </c>
    </row>
    <row r="648" s="14" customFormat="1">
      <c r="A648" s="14"/>
      <c r="B648" s="240"/>
      <c r="C648" s="241"/>
      <c r="D648" s="231" t="s">
        <v>397</v>
      </c>
      <c r="E648" s="242" t="s">
        <v>28</v>
      </c>
      <c r="F648" s="243" t="s">
        <v>997</v>
      </c>
      <c r="G648" s="241"/>
      <c r="H648" s="244">
        <v>8.0850000000000009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397</v>
      </c>
      <c r="AU648" s="250" t="s">
        <v>84</v>
      </c>
      <c r="AV648" s="14" t="s">
        <v>84</v>
      </c>
      <c r="AW648" s="14" t="s">
        <v>35</v>
      </c>
      <c r="AX648" s="14" t="s">
        <v>74</v>
      </c>
      <c r="AY648" s="250" t="s">
        <v>378</v>
      </c>
    </row>
    <row r="649" s="14" customFormat="1">
      <c r="A649" s="14"/>
      <c r="B649" s="240"/>
      <c r="C649" s="241"/>
      <c r="D649" s="231" t="s">
        <v>397</v>
      </c>
      <c r="E649" s="242" t="s">
        <v>28</v>
      </c>
      <c r="F649" s="243" t="s">
        <v>998</v>
      </c>
      <c r="G649" s="241"/>
      <c r="H649" s="244">
        <v>4.8600000000000003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397</v>
      </c>
      <c r="AU649" s="250" t="s">
        <v>84</v>
      </c>
      <c r="AV649" s="14" t="s">
        <v>84</v>
      </c>
      <c r="AW649" s="14" t="s">
        <v>35</v>
      </c>
      <c r="AX649" s="14" t="s">
        <v>74</v>
      </c>
      <c r="AY649" s="250" t="s">
        <v>378</v>
      </c>
    </row>
    <row r="650" s="15" customFormat="1">
      <c r="A650" s="15"/>
      <c r="B650" s="251"/>
      <c r="C650" s="252"/>
      <c r="D650" s="231" t="s">
        <v>397</v>
      </c>
      <c r="E650" s="253" t="s">
        <v>28</v>
      </c>
      <c r="F650" s="254" t="s">
        <v>416</v>
      </c>
      <c r="G650" s="252"/>
      <c r="H650" s="255">
        <v>12.945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1" t="s">
        <v>397</v>
      </c>
      <c r="AU650" s="261" t="s">
        <v>84</v>
      </c>
      <c r="AV650" s="15" t="s">
        <v>390</v>
      </c>
      <c r="AW650" s="15" t="s">
        <v>35</v>
      </c>
      <c r="AX650" s="15" t="s">
        <v>82</v>
      </c>
      <c r="AY650" s="261" t="s">
        <v>378</v>
      </c>
    </row>
    <row r="651" s="2" customFormat="1" ht="37.8" customHeight="1">
      <c r="A651" s="41"/>
      <c r="B651" s="42"/>
      <c r="C651" s="211" t="s">
        <v>999</v>
      </c>
      <c r="D651" s="211" t="s">
        <v>385</v>
      </c>
      <c r="E651" s="212" t="s">
        <v>1000</v>
      </c>
      <c r="F651" s="213" t="s">
        <v>1001</v>
      </c>
      <c r="G651" s="214" t="s">
        <v>572</v>
      </c>
      <c r="H651" s="215">
        <v>17.803000000000001</v>
      </c>
      <c r="I651" s="216"/>
      <c r="J651" s="217">
        <f>ROUND(I651*H651,2)</f>
        <v>0</v>
      </c>
      <c r="K651" s="213" t="s">
        <v>389</v>
      </c>
      <c r="L651" s="47"/>
      <c r="M651" s="218" t="s">
        <v>28</v>
      </c>
      <c r="N651" s="219" t="s">
        <v>45</v>
      </c>
      <c r="O651" s="87"/>
      <c r="P651" s="220">
        <f>O651*H651</f>
        <v>0</v>
      </c>
      <c r="Q651" s="220">
        <v>0.082580000000000001</v>
      </c>
      <c r="R651" s="220">
        <f>Q651*H651</f>
        <v>1.4701717400000001</v>
      </c>
      <c r="S651" s="220">
        <v>0</v>
      </c>
      <c r="T651" s="221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22" t="s">
        <v>390</v>
      </c>
      <c r="AT651" s="222" t="s">
        <v>385</v>
      </c>
      <c r="AU651" s="222" t="s">
        <v>84</v>
      </c>
      <c r="AY651" s="20" t="s">
        <v>378</v>
      </c>
      <c r="BE651" s="223">
        <f>IF(N651="základní",J651,0)</f>
        <v>0</v>
      </c>
      <c r="BF651" s="223">
        <f>IF(N651="snížená",J651,0)</f>
        <v>0</v>
      </c>
      <c r="BG651" s="223">
        <f>IF(N651="zákl. přenesená",J651,0)</f>
        <v>0</v>
      </c>
      <c r="BH651" s="223">
        <f>IF(N651="sníž. přenesená",J651,0)</f>
        <v>0</v>
      </c>
      <c r="BI651" s="223">
        <f>IF(N651="nulová",J651,0)</f>
        <v>0</v>
      </c>
      <c r="BJ651" s="20" t="s">
        <v>82</v>
      </c>
      <c r="BK651" s="223">
        <f>ROUND(I651*H651,2)</f>
        <v>0</v>
      </c>
      <c r="BL651" s="20" t="s">
        <v>390</v>
      </c>
      <c r="BM651" s="222" t="s">
        <v>1002</v>
      </c>
    </row>
    <row r="652" s="2" customFormat="1">
      <c r="A652" s="41"/>
      <c r="B652" s="42"/>
      <c r="C652" s="43"/>
      <c r="D652" s="224" t="s">
        <v>394</v>
      </c>
      <c r="E652" s="43"/>
      <c r="F652" s="225" t="s">
        <v>1003</v>
      </c>
      <c r="G652" s="43"/>
      <c r="H652" s="43"/>
      <c r="I652" s="226"/>
      <c r="J652" s="43"/>
      <c r="K652" s="43"/>
      <c r="L652" s="47"/>
      <c r="M652" s="227"/>
      <c r="N652" s="228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20" t="s">
        <v>394</v>
      </c>
      <c r="AU652" s="20" t="s">
        <v>84</v>
      </c>
    </row>
    <row r="653" s="13" customFormat="1">
      <c r="A653" s="13"/>
      <c r="B653" s="229"/>
      <c r="C653" s="230"/>
      <c r="D653" s="231" t="s">
        <v>397</v>
      </c>
      <c r="E653" s="232" t="s">
        <v>28</v>
      </c>
      <c r="F653" s="233" t="s">
        <v>797</v>
      </c>
      <c r="G653" s="230"/>
      <c r="H653" s="232" t="s">
        <v>28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9" t="s">
        <v>397</v>
      </c>
      <c r="AU653" s="239" t="s">
        <v>84</v>
      </c>
      <c r="AV653" s="13" t="s">
        <v>82</v>
      </c>
      <c r="AW653" s="13" t="s">
        <v>35</v>
      </c>
      <c r="AX653" s="13" t="s">
        <v>74</v>
      </c>
      <c r="AY653" s="239" t="s">
        <v>378</v>
      </c>
    </row>
    <row r="654" s="14" customFormat="1">
      <c r="A654" s="14"/>
      <c r="B654" s="240"/>
      <c r="C654" s="241"/>
      <c r="D654" s="231" t="s">
        <v>397</v>
      </c>
      <c r="E654" s="242" t="s">
        <v>28</v>
      </c>
      <c r="F654" s="243" t="s">
        <v>1004</v>
      </c>
      <c r="G654" s="241"/>
      <c r="H654" s="244">
        <v>1.325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397</v>
      </c>
      <c r="AU654" s="250" t="s">
        <v>84</v>
      </c>
      <c r="AV654" s="14" t="s">
        <v>84</v>
      </c>
      <c r="AW654" s="14" t="s">
        <v>35</v>
      </c>
      <c r="AX654" s="14" t="s">
        <v>74</v>
      </c>
      <c r="AY654" s="250" t="s">
        <v>378</v>
      </c>
    </row>
    <row r="655" s="14" customFormat="1">
      <c r="A655" s="14"/>
      <c r="B655" s="240"/>
      <c r="C655" s="241"/>
      <c r="D655" s="231" t="s">
        <v>397</v>
      </c>
      <c r="E655" s="242" t="s">
        <v>28</v>
      </c>
      <c r="F655" s="243" t="s">
        <v>1005</v>
      </c>
      <c r="G655" s="241"/>
      <c r="H655" s="244">
        <v>8.5099999999999998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397</v>
      </c>
      <c r="AU655" s="250" t="s">
        <v>84</v>
      </c>
      <c r="AV655" s="14" t="s">
        <v>84</v>
      </c>
      <c r="AW655" s="14" t="s">
        <v>35</v>
      </c>
      <c r="AX655" s="14" t="s">
        <v>74</v>
      </c>
      <c r="AY655" s="250" t="s">
        <v>378</v>
      </c>
    </row>
    <row r="656" s="13" customFormat="1">
      <c r="A656" s="13"/>
      <c r="B656" s="229"/>
      <c r="C656" s="230"/>
      <c r="D656" s="231" t="s">
        <v>397</v>
      </c>
      <c r="E656" s="232" t="s">
        <v>28</v>
      </c>
      <c r="F656" s="233" t="s">
        <v>800</v>
      </c>
      <c r="G656" s="230"/>
      <c r="H656" s="232" t="s">
        <v>28</v>
      </c>
      <c r="I656" s="234"/>
      <c r="J656" s="230"/>
      <c r="K656" s="230"/>
      <c r="L656" s="235"/>
      <c r="M656" s="236"/>
      <c r="N656" s="237"/>
      <c r="O656" s="237"/>
      <c r="P656" s="237"/>
      <c r="Q656" s="237"/>
      <c r="R656" s="237"/>
      <c r="S656" s="237"/>
      <c r="T656" s="23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9" t="s">
        <v>397</v>
      </c>
      <c r="AU656" s="239" t="s">
        <v>84</v>
      </c>
      <c r="AV656" s="13" t="s">
        <v>82</v>
      </c>
      <c r="AW656" s="13" t="s">
        <v>35</v>
      </c>
      <c r="AX656" s="13" t="s">
        <v>74</v>
      </c>
      <c r="AY656" s="239" t="s">
        <v>378</v>
      </c>
    </row>
    <row r="657" s="14" customFormat="1">
      <c r="A657" s="14"/>
      <c r="B657" s="240"/>
      <c r="C657" s="241"/>
      <c r="D657" s="231" t="s">
        <v>397</v>
      </c>
      <c r="E657" s="242" t="s">
        <v>28</v>
      </c>
      <c r="F657" s="243" t="s">
        <v>1006</v>
      </c>
      <c r="G657" s="241"/>
      <c r="H657" s="244">
        <v>2.1179999999999999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0" t="s">
        <v>397</v>
      </c>
      <c r="AU657" s="250" t="s">
        <v>84</v>
      </c>
      <c r="AV657" s="14" t="s">
        <v>84</v>
      </c>
      <c r="AW657" s="14" t="s">
        <v>35</v>
      </c>
      <c r="AX657" s="14" t="s">
        <v>74</v>
      </c>
      <c r="AY657" s="250" t="s">
        <v>378</v>
      </c>
    </row>
    <row r="658" s="13" customFormat="1">
      <c r="A658" s="13"/>
      <c r="B658" s="229"/>
      <c r="C658" s="230"/>
      <c r="D658" s="231" t="s">
        <v>397</v>
      </c>
      <c r="E658" s="232" t="s">
        <v>28</v>
      </c>
      <c r="F658" s="233" t="s">
        <v>802</v>
      </c>
      <c r="G658" s="230"/>
      <c r="H658" s="232" t="s">
        <v>28</v>
      </c>
      <c r="I658" s="234"/>
      <c r="J658" s="230"/>
      <c r="K658" s="230"/>
      <c r="L658" s="235"/>
      <c r="M658" s="236"/>
      <c r="N658" s="237"/>
      <c r="O658" s="237"/>
      <c r="P658" s="237"/>
      <c r="Q658" s="237"/>
      <c r="R658" s="237"/>
      <c r="S658" s="237"/>
      <c r="T658" s="23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9" t="s">
        <v>397</v>
      </c>
      <c r="AU658" s="239" t="s">
        <v>84</v>
      </c>
      <c r="AV658" s="13" t="s">
        <v>82</v>
      </c>
      <c r="AW658" s="13" t="s">
        <v>35</v>
      </c>
      <c r="AX658" s="13" t="s">
        <v>74</v>
      </c>
      <c r="AY658" s="239" t="s">
        <v>378</v>
      </c>
    </row>
    <row r="659" s="14" customFormat="1">
      <c r="A659" s="14"/>
      <c r="B659" s="240"/>
      <c r="C659" s="241"/>
      <c r="D659" s="231" t="s">
        <v>397</v>
      </c>
      <c r="E659" s="242" t="s">
        <v>28</v>
      </c>
      <c r="F659" s="243" t="s">
        <v>1007</v>
      </c>
      <c r="G659" s="241"/>
      <c r="H659" s="244">
        <v>2.1000000000000001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397</v>
      </c>
      <c r="AU659" s="250" t="s">
        <v>84</v>
      </c>
      <c r="AV659" s="14" t="s">
        <v>84</v>
      </c>
      <c r="AW659" s="14" t="s">
        <v>35</v>
      </c>
      <c r="AX659" s="14" t="s">
        <v>74</v>
      </c>
      <c r="AY659" s="250" t="s">
        <v>378</v>
      </c>
    </row>
    <row r="660" s="13" customFormat="1">
      <c r="A660" s="13"/>
      <c r="B660" s="229"/>
      <c r="C660" s="230"/>
      <c r="D660" s="231" t="s">
        <v>397</v>
      </c>
      <c r="E660" s="232" t="s">
        <v>28</v>
      </c>
      <c r="F660" s="233" t="s">
        <v>804</v>
      </c>
      <c r="G660" s="230"/>
      <c r="H660" s="232" t="s">
        <v>28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397</v>
      </c>
      <c r="AU660" s="239" t="s">
        <v>84</v>
      </c>
      <c r="AV660" s="13" t="s">
        <v>82</v>
      </c>
      <c r="AW660" s="13" t="s">
        <v>35</v>
      </c>
      <c r="AX660" s="13" t="s">
        <v>74</v>
      </c>
      <c r="AY660" s="239" t="s">
        <v>378</v>
      </c>
    </row>
    <row r="661" s="14" customFormat="1">
      <c r="A661" s="14"/>
      <c r="B661" s="240"/>
      <c r="C661" s="241"/>
      <c r="D661" s="231" t="s">
        <v>397</v>
      </c>
      <c r="E661" s="242" t="s">
        <v>28</v>
      </c>
      <c r="F661" s="243" t="s">
        <v>1008</v>
      </c>
      <c r="G661" s="241"/>
      <c r="H661" s="244">
        <v>1.875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397</v>
      </c>
      <c r="AU661" s="250" t="s">
        <v>84</v>
      </c>
      <c r="AV661" s="14" t="s">
        <v>84</v>
      </c>
      <c r="AW661" s="14" t="s">
        <v>35</v>
      </c>
      <c r="AX661" s="14" t="s">
        <v>74</v>
      </c>
      <c r="AY661" s="250" t="s">
        <v>378</v>
      </c>
    </row>
    <row r="662" s="13" customFormat="1">
      <c r="A662" s="13"/>
      <c r="B662" s="229"/>
      <c r="C662" s="230"/>
      <c r="D662" s="231" t="s">
        <v>397</v>
      </c>
      <c r="E662" s="232" t="s">
        <v>28</v>
      </c>
      <c r="F662" s="233" t="s">
        <v>807</v>
      </c>
      <c r="G662" s="230"/>
      <c r="H662" s="232" t="s">
        <v>28</v>
      </c>
      <c r="I662" s="234"/>
      <c r="J662" s="230"/>
      <c r="K662" s="230"/>
      <c r="L662" s="235"/>
      <c r="M662" s="236"/>
      <c r="N662" s="237"/>
      <c r="O662" s="237"/>
      <c r="P662" s="237"/>
      <c r="Q662" s="237"/>
      <c r="R662" s="237"/>
      <c r="S662" s="237"/>
      <c r="T662" s="23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9" t="s">
        <v>397</v>
      </c>
      <c r="AU662" s="239" t="s">
        <v>84</v>
      </c>
      <c r="AV662" s="13" t="s">
        <v>82</v>
      </c>
      <c r="AW662" s="13" t="s">
        <v>35</v>
      </c>
      <c r="AX662" s="13" t="s">
        <v>74</v>
      </c>
      <c r="AY662" s="239" t="s">
        <v>378</v>
      </c>
    </row>
    <row r="663" s="14" customFormat="1">
      <c r="A663" s="14"/>
      <c r="B663" s="240"/>
      <c r="C663" s="241"/>
      <c r="D663" s="231" t="s">
        <v>397</v>
      </c>
      <c r="E663" s="242" t="s">
        <v>28</v>
      </c>
      <c r="F663" s="243" t="s">
        <v>1008</v>
      </c>
      <c r="G663" s="241"/>
      <c r="H663" s="244">
        <v>1.875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0" t="s">
        <v>397</v>
      </c>
      <c r="AU663" s="250" t="s">
        <v>84</v>
      </c>
      <c r="AV663" s="14" t="s">
        <v>84</v>
      </c>
      <c r="AW663" s="14" t="s">
        <v>35</v>
      </c>
      <c r="AX663" s="14" t="s">
        <v>74</v>
      </c>
      <c r="AY663" s="250" t="s">
        <v>378</v>
      </c>
    </row>
    <row r="664" s="15" customFormat="1">
      <c r="A664" s="15"/>
      <c r="B664" s="251"/>
      <c r="C664" s="252"/>
      <c r="D664" s="231" t="s">
        <v>397</v>
      </c>
      <c r="E664" s="253" t="s">
        <v>28</v>
      </c>
      <c r="F664" s="254" t="s">
        <v>416</v>
      </c>
      <c r="G664" s="252"/>
      <c r="H664" s="255">
        <v>17.803000000000001</v>
      </c>
      <c r="I664" s="256"/>
      <c r="J664" s="252"/>
      <c r="K664" s="252"/>
      <c r="L664" s="257"/>
      <c r="M664" s="258"/>
      <c r="N664" s="259"/>
      <c r="O664" s="259"/>
      <c r="P664" s="259"/>
      <c r="Q664" s="259"/>
      <c r="R664" s="259"/>
      <c r="S664" s="259"/>
      <c r="T664" s="260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61" t="s">
        <v>397</v>
      </c>
      <c r="AU664" s="261" t="s">
        <v>84</v>
      </c>
      <c r="AV664" s="15" t="s">
        <v>390</v>
      </c>
      <c r="AW664" s="15" t="s">
        <v>35</v>
      </c>
      <c r="AX664" s="15" t="s">
        <v>82</v>
      </c>
      <c r="AY664" s="261" t="s">
        <v>378</v>
      </c>
    </row>
    <row r="665" s="2" customFormat="1" ht="37.8" customHeight="1">
      <c r="A665" s="41"/>
      <c r="B665" s="42"/>
      <c r="C665" s="211" t="s">
        <v>354</v>
      </c>
      <c r="D665" s="211" t="s">
        <v>385</v>
      </c>
      <c r="E665" s="212" t="s">
        <v>1009</v>
      </c>
      <c r="F665" s="213" t="s">
        <v>1010</v>
      </c>
      <c r="G665" s="214" t="s">
        <v>572</v>
      </c>
      <c r="H665" s="215">
        <v>266.74200000000002</v>
      </c>
      <c r="I665" s="216"/>
      <c r="J665" s="217">
        <f>ROUND(I665*H665,2)</f>
        <v>0</v>
      </c>
      <c r="K665" s="213" t="s">
        <v>389</v>
      </c>
      <c r="L665" s="47"/>
      <c r="M665" s="218" t="s">
        <v>28</v>
      </c>
      <c r="N665" s="219" t="s">
        <v>45</v>
      </c>
      <c r="O665" s="87"/>
      <c r="P665" s="220">
        <f>O665*H665</f>
        <v>0</v>
      </c>
      <c r="Q665" s="220">
        <v>0.14605000000000001</v>
      </c>
      <c r="R665" s="220">
        <f>Q665*H665</f>
        <v>38.957669100000004</v>
      </c>
      <c r="S665" s="220">
        <v>0</v>
      </c>
      <c r="T665" s="221">
        <f>S665*H665</f>
        <v>0</v>
      </c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R665" s="222" t="s">
        <v>390</v>
      </c>
      <c r="AT665" s="222" t="s">
        <v>385</v>
      </c>
      <c r="AU665" s="222" t="s">
        <v>84</v>
      </c>
      <c r="AY665" s="20" t="s">
        <v>378</v>
      </c>
      <c r="BE665" s="223">
        <f>IF(N665="základní",J665,0)</f>
        <v>0</v>
      </c>
      <c r="BF665" s="223">
        <f>IF(N665="snížená",J665,0)</f>
        <v>0</v>
      </c>
      <c r="BG665" s="223">
        <f>IF(N665="zákl. přenesená",J665,0)</f>
        <v>0</v>
      </c>
      <c r="BH665" s="223">
        <f>IF(N665="sníž. přenesená",J665,0)</f>
        <v>0</v>
      </c>
      <c r="BI665" s="223">
        <f>IF(N665="nulová",J665,0)</f>
        <v>0</v>
      </c>
      <c r="BJ665" s="20" t="s">
        <v>82</v>
      </c>
      <c r="BK665" s="223">
        <f>ROUND(I665*H665,2)</f>
        <v>0</v>
      </c>
      <c r="BL665" s="20" t="s">
        <v>390</v>
      </c>
      <c r="BM665" s="222" t="s">
        <v>1011</v>
      </c>
    </row>
    <row r="666" s="2" customFormat="1">
      <c r="A666" s="41"/>
      <c r="B666" s="42"/>
      <c r="C666" s="43"/>
      <c r="D666" s="224" t="s">
        <v>394</v>
      </c>
      <c r="E666" s="43"/>
      <c r="F666" s="225" t="s">
        <v>1012</v>
      </c>
      <c r="G666" s="43"/>
      <c r="H666" s="43"/>
      <c r="I666" s="226"/>
      <c r="J666" s="43"/>
      <c r="K666" s="43"/>
      <c r="L666" s="47"/>
      <c r="M666" s="227"/>
      <c r="N666" s="228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394</v>
      </c>
      <c r="AU666" s="20" t="s">
        <v>84</v>
      </c>
    </row>
    <row r="667" s="13" customFormat="1">
      <c r="A667" s="13"/>
      <c r="B667" s="229"/>
      <c r="C667" s="230"/>
      <c r="D667" s="231" t="s">
        <v>397</v>
      </c>
      <c r="E667" s="232" t="s">
        <v>28</v>
      </c>
      <c r="F667" s="233" t="s">
        <v>797</v>
      </c>
      <c r="G667" s="230"/>
      <c r="H667" s="232" t="s">
        <v>28</v>
      </c>
      <c r="I667" s="234"/>
      <c r="J667" s="230"/>
      <c r="K667" s="230"/>
      <c r="L667" s="235"/>
      <c r="M667" s="236"/>
      <c r="N667" s="237"/>
      <c r="O667" s="237"/>
      <c r="P667" s="237"/>
      <c r="Q667" s="237"/>
      <c r="R667" s="237"/>
      <c r="S667" s="237"/>
      <c r="T667" s="23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9" t="s">
        <v>397</v>
      </c>
      <c r="AU667" s="239" t="s">
        <v>84</v>
      </c>
      <c r="AV667" s="13" t="s">
        <v>82</v>
      </c>
      <c r="AW667" s="13" t="s">
        <v>35</v>
      </c>
      <c r="AX667" s="13" t="s">
        <v>74</v>
      </c>
      <c r="AY667" s="239" t="s">
        <v>378</v>
      </c>
    </row>
    <row r="668" s="14" customFormat="1">
      <c r="A668" s="14"/>
      <c r="B668" s="240"/>
      <c r="C668" s="241"/>
      <c r="D668" s="231" t="s">
        <v>397</v>
      </c>
      <c r="E668" s="242" t="s">
        <v>28</v>
      </c>
      <c r="F668" s="243" t="s">
        <v>1013</v>
      </c>
      <c r="G668" s="241"/>
      <c r="H668" s="244">
        <v>68.569000000000003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0" t="s">
        <v>397</v>
      </c>
      <c r="AU668" s="250" t="s">
        <v>84</v>
      </c>
      <c r="AV668" s="14" t="s">
        <v>84</v>
      </c>
      <c r="AW668" s="14" t="s">
        <v>35</v>
      </c>
      <c r="AX668" s="14" t="s">
        <v>74</v>
      </c>
      <c r="AY668" s="250" t="s">
        <v>378</v>
      </c>
    </row>
    <row r="669" s="14" customFormat="1">
      <c r="A669" s="14"/>
      <c r="B669" s="240"/>
      <c r="C669" s="241"/>
      <c r="D669" s="231" t="s">
        <v>397</v>
      </c>
      <c r="E669" s="242" t="s">
        <v>28</v>
      </c>
      <c r="F669" s="243" t="s">
        <v>1014</v>
      </c>
      <c r="G669" s="241"/>
      <c r="H669" s="244">
        <v>-6.7999999999999998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397</v>
      </c>
      <c r="AU669" s="250" t="s">
        <v>84</v>
      </c>
      <c r="AV669" s="14" t="s">
        <v>84</v>
      </c>
      <c r="AW669" s="14" t="s">
        <v>35</v>
      </c>
      <c r="AX669" s="14" t="s">
        <v>74</v>
      </c>
      <c r="AY669" s="250" t="s">
        <v>378</v>
      </c>
    </row>
    <row r="670" s="14" customFormat="1">
      <c r="A670" s="14"/>
      <c r="B670" s="240"/>
      <c r="C670" s="241"/>
      <c r="D670" s="231" t="s">
        <v>397</v>
      </c>
      <c r="E670" s="242" t="s">
        <v>28</v>
      </c>
      <c r="F670" s="243" t="s">
        <v>1015</v>
      </c>
      <c r="G670" s="241"/>
      <c r="H670" s="244">
        <v>1.52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397</v>
      </c>
      <c r="AU670" s="250" t="s">
        <v>84</v>
      </c>
      <c r="AV670" s="14" t="s">
        <v>84</v>
      </c>
      <c r="AW670" s="14" t="s">
        <v>35</v>
      </c>
      <c r="AX670" s="14" t="s">
        <v>74</v>
      </c>
      <c r="AY670" s="250" t="s">
        <v>378</v>
      </c>
    </row>
    <row r="671" s="14" customFormat="1">
      <c r="A671" s="14"/>
      <c r="B671" s="240"/>
      <c r="C671" s="241"/>
      <c r="D671" s="231" t="s">
        <v>397</v>
      </c>
      <c r="E671" s="242" t="s">
        <v>28</v>
      </c>
      <c r="F671" s="243" t="s">
        <v>1016</v>
      </c>
      <c r="G671" s="241"/>
      <c r="H671" s="244">
        <v>5.6079999999999997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0" t="s">
        <v>397</v>
      </c>
      <c r="AU671" s="250" t="s">
        <v>84</v>
      </c>
      <c r="AV671" s="14" t="s">
        <v>84</v>
      </c>
      <c r="AW671" s="14" t="s">
        <v>35</v>
      </c>
      <c r="AX671" s="14" t="s">
        <v>74</v>
      </c>
      <c r="AY671" s="250" t="s">
        <v>378</v>
      </c>
    </row>
    <row r="672" s="13" customFormat="1">
      <c r="A672" s="13"/>
      <c r="B672" s="229"/>
      <c r="C672" s="230"/>
      <c r="D672" s="231" t="s">
        <v>397</v>
      </c>
      <c r="E672" s="232" t="s">
        <v>28</v>
      </c>
      <c r="F672" s="233" t="s">
        <v>800</v>
      </c>
      <c r="G672" s="230"/>
      <c r="H672" s="232" t="s">
        <v>28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9" t="s">
        <v>397</v>
      </c>
      <c r="AU672" s="239" t="s">
        <v>84</v>
      </c>
      <c r="AV672" s="13" t="s">
        <v>82</v>
      </c>
      <c r="AW672" s="13" t="s">
        <v>35</v>
      </c>
      <c r="AX672" s="13" t="s">
        <v>74</v>
      </c>
      <c r="AY672" s="239" t="s">
        <v>378</v>
      </c>
    </row>
    <row r="673" s="14" customFormat="1">
      <c r="A673" s="14"/>
      <c r="B673" s="240"/>
      <c r="C673" s="241"/>
      <c r="D673" s="231" t="s">
        <v>397</v>
      </c>
      <c r="E673" s="242" t="s">
        <v>28</v>
      </c>
      <c r="F673" s="243" t="s">
        <v>1017</v>
      </c>
      <c r="G673" s="241"/>
      <c r="H673" s="244">
        <v>6.8220000000000001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397</v>
      </c>
      <c r="AU673" s="250" t="s">
        <v>84</v>
      </c>
      <c r="AV673" s="14" t="s">
        <v>84</v>
      </c>
      <c r="AW673" s="14" t="s">
        <v>35</v>
      </c>
      <c r="AX673" s="14" t="s">
        <v>74</v>
      </c>
      <c r="AY673" s="250" t="s">
        <v>378</v>
      </c>
    </row>
    <row r="674" s="13" customFormat="1">
      <c r="A674" s="13"/>
      <c r="B674" s="229"/>
      <c r="C674" s="230"/>
      <c r="D674" s="231" t="s">
        <v>397</v>
      </c>
      <c r="E674" s="232" t="s">
        <v>28</v>
      </c>
      <c r="F674" s="233" t="s">
        <v>802</v>
      </c>
      <c r="G674" s="230"/>
      <c r="H674" s="232" t="s">
        <v>28</v>
      </c>
      <c r="I674" s="234"/>
      <c r="J674" s="230"/>
      <c r="K674" s="230"/>
      <c r="L674" s="235"/>
      <c r="M674" s="236"/>
      <c r="N674" s="237"/>
      <c r="O674" s="237"/>
      <c r="P674" s="237"/>
      <c r="Q674" s="237"/>
      <c r="R674" s="237"/>
      <c r="S674" s="237"/>
      <c r="T674" s="23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9" t="s">
        <v>397</v>
      </c>
      <c r="AU674" s="239" t="s">
        <v>84</v>
      </c>
      <c r="AV674" s="13" t="s">
        <v>82</v>
      </c>
      <c r="AW674" s="13" t="s">
        <v>35</v>
      </c>
      <c r="AX674" s="13" t="s">
        <v>74</v>
      </c>
      <c r="AY674" s="239" t="s">
        <v>378</v>
      </c>
    </row>
    <row r="675" s="14" customFormat="1">
      <c r="A675" s="14"/>
      <c r="B675" s="240"/>
      <c r="C675" s="241"/>
      <c r="D675" s="231" t="s">
        <v>397</v>
      </c>
      <c r="E675" s="242" t="s">
        <v>28</v>
      </c>
      <c r="F675" s="243" t="s">
        <v>1018</v>
      </c>
      <c r="G675" s="241"/>
      <c r="H675" s="244">
        <v>6.7800000000000002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397</v>
      </c>
      <c r="AU675" s="250" t="s">
        <v>84</v>
      </c>
      <c r="AV675" s="14" t="s">
        <v>84</v>
      </c>
      <c r="AW675" s="14" t="s">
        <v>35</v>
      </c>
      <c r="AX675" s="14" t="s">
        <v>74</v>
      </c>
      <c r="AY675" s="250" t="s">
        <v>378</v>
      </c>
    </row>
    <row r="676" s="13" customFormat="1">
      <c r="A676" s="13"/>
      <c r="B676" s="229"/>
      <c r="C676" s="230"/>
      <c r="D676" s="231" t="s">
        <v>397</v>
      </c>
      <c r="E676" s="232" t="s">
        <v>28</v>
      </c>
      <c r="F676" s="233" t="s">
        <v>804</v>
      </c>
      <c r="G676" s="230"/>
      <c r="H676" s="232" t="s">
        <v>28</v>
      </c>
      <c r="I676" s="234"/>
      <c r="J676" s="230"/>
      <c r="K676" s="230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397</v>
      </c>
      <c r="AU676" s="239" t="s">
        <v>84</v>
      </c>
      <c r="AV676" s="13" t="s">
        <v>82</v>
      </c>
      <c r="AW676" s="13" t="s">
        <v>35</v>
      </c>
      <c r="AX676" s="13" t="s">
        <v>74</v>
      </c>
      <c r="AY676" s="239" t="s">
        <v>378</v>
      </c>
    </row>
    <row r="677" s="14" customFormat="1">
      <c r="A677" s="14"/>
      <c r="B677" s="240"/>
      <c r="C677" s="241"/>
      <c r="D677" s="231" t="s">
        <v>397</v>
      </c>
      <c r="E677" s="242" t="s">
        <v>28</v>
      </c>
      <c r="F677" s="243" t="s">
        <v>1019</v>
      </c>
      <c r="G677" s="241"/>
      <c r="H677" s="244">
        <v>103.95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397</v>
      </c>
      <c r="AU677" s="250" t="s">
        <v>84</v>
      </c>
      <c r="AV677" s="14" t="s">
        <v>84</v>
      </c>
      <c r="AW677" s="14" t="s">
        <v>35</v>
      </c>
      <c r="AX677" s="14" t="s">
        <v>74</v>
      </c>
      <c r="AY677" s="250" t="s">
        <v>378</v>
      </c>
    </row>
    <row r="678" s="14" customFormat="1">
      <c r="A678" s="14"/>
      <c r="B678" s="240"/>
      <c r="C678" s="241"/>
      <c r="D678" s="231" t="s">
        <v>397</v>
      </c>
      <c r="E678" s="242" t="s">
        <v>28</v>
      </c>
      <c r="F678" s="243" t="s">
        <v>1020</v>
      </c>
      <c r="G678" s="241"/>
      <c r="H678" s="244">
        <v>51.524999999999999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0" t="s">
        <v>397</v>
      </c>
      <c r="AU678" s="250" t="s">
        <v>84</v>
      </c>
      <c r="AV678" s="14" t="s">
        <v>84</v>
      </c>
      <c r="AW678" s="14" t="s">
        <v>35</v>
      </c>
      <c r="AX678" s="14" t="s">
        <v>74</v>
      </c>
      <c r="AY678" s="250" t="s">
        <v>378</v>
      </c>
    </row>
    <row r="679" s="14" customFormat="1">
      <c r="A679" s="14"/>
      <c r="B679" s="240"/>
      <c r="C679" s="241"/>
      <c r="D679" s="231" t="s">
        <v>397</v>
      </c>
      <c r="E679" s="242" t="s">
        <v>28</v>
      </c>
      <c r="F679" s="243" t="s">
        <v>1021</v>
      </c>
      <c r="G679" s="241"/>
      <c r="H679" s="244">
        <v>-9.5999999999999996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397</v>
      </c>
      <c r="AU679" s="250" t="s">
        <v>84</v>
      </c>
      <c r="AV679" s="14" t="s">
        <v>84</v>
      </c>
      <c r="AW679" s="14" t="s">
        <v>35</v>
      </c>
      <c r="AX679" s="14" t="s">
        <v>74</v>
      </c>
      <c r="AY679" s="250" t="s">
        <v>378</v>
      </c>
    </row>
    <row r="680" s="14" customFormat="1">
      <c r="A680" s="14"/>
      <c r="B680" s="240"/>
      <c r="C680" s="241"/>
      <c r="D680" s="231" t="s">
        <v>397</v>
      </c>
      <c r="E680" s="242" t="s">
        <v>28</v>
      </c>
      <c r="F680" s="243" t="s">
        <v>1022</v>
      </c>
      <c r="G680" s="241"/>
      <c r="H680" s="244">
        <v>10.295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0" t="s">
        <v>397</v>
      </c>
      <c r="AU680" s="250" t="s">
        <v>84</v>
      </c>
      <c r="AV680" s="14" t="s">
        <v>84</v>
      </c>
      <c r="AW680" s="14" t="s">
        <v>35</v>
      </c>
      <c r="AX680" s="14" t="s">
        <v>74</v>
      </c>
      <c r="AY680" s="250" t="s">
        <v>378</v>
      </c>
    </row>
    <row r="681" s="13" customFormat="1">
      <c r="A681" s="13"/>
      <c r="B681" s="229"/>
      <c r="C681" s="230"/>
      <c r="D681" s="231" t="s">
        <v>397</v>
      </c>
      <c r="E681" s="232" t="s">
        <v>28</v>
      </c>
      <c r="F681" s="233" t="s">
        <v>807</v>
      </c>
      <c r="G681" s="230"/>
      <c r="H681" s="232" t="s">
        <v>28</v>
      </c>
      <c r="I681" s="234"/>
      <c r="J681" s="230"/>
      <c r="K681" s="230"/>
      <c r="L681" s="235"/>
      <c r="M681" s="236"/>
      <c r="N681" s="237"/>
      <c r="O681" s="237"/>
      <c r="P681" s="237"/>
      <c r="Q681" s="237"/>
      <c r="R681" s="237"/>
      <c r="S681" s="237"/>
      <c r="T681" s="238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9" t="s">
        <v>397</v>
      </c>
      <c r="AU681" s="239" t="s">
        <v>84</v>
      </c>
      <c r="AV681" s="13" t="s">
        <v>82</v>
      </c>
      <c r="AW681" s="13" t="s">
        <v>35</v>
      </c>
      <c r="AX681" s="13" t="s">
        <v>74</v>
      </c>
      <c r="AY681" s="239" t="s">
        <v>378</v>
      </c>
    </row>
    <row r="682" s="14" customFormat="1">
      <c r="A682" s="14"/>
      <c r="B682" s="240"/>
      <c r="C682" s="241"/>
      <c r="D682" s="231" t="s">
        <v>397</v>
      </c>
      <c r="E682" s="242" t="s">
        <v>28</v>
      </c>
      <c r="F682" s="243" t="s">
        <v>1023</v>
      </c>
      <c r="G682" s="241"/>
      <c r="H682" s="244">
        <v>23.437999999999999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0" t="s">
        <v>397</v>
      </c>
      <c r="AU682" s="250" t="s">
        <v>84</v>
      </c>
      <c r="AV682" s="14" t="s">
        <v>84</v>
      </c>
      <c r="AW682" s="14" t="s">
        <v>35</v>
      </c>
      <c r="AX682" s="14" t="s">
        <v>74</v>
      </c>
      <c r="AY682" s="250" t="s">
        <v>378</v>
      </c>
    </row>
    <row r="683" s="14" customFormat="1">
      <c r="A683" s="14"/>
      <c r="B683" s="240"/>
      <c r="C683" s="241"/>
      <c r="D683" s="231" t="s">
        <v>397</v>
      </c>
      <c r="E683" s="242" t="s">
        <v>28</v>
      </c>
      <c r="F683" s="243" t="s">
        <v>1024</v>
      </c>
      <c r="G683" s="241"/>
      <c r="H683" s="244">
        <v>-1.6000000000000001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397</v>
      </c>
      <c r="AU683" s="250" t="s">
        <v>84</v>
      </c>
      <c r="AV683" s="14" t="s">
        <v>84</v>
      </c>
      <c r="AW683" s="14" t="s">
        <v>35</v>
      </c>
      <c r="AX683" s="14" t="s">
        <v>74</v>
      </c>
      <c r="AY683" s="250" t="s">
        <v>378</v>
      </c>
    </row>
    <row r="684" s="14" customFormat="1">
      <c r="A684" s="14"/>
      <c r="B684" s="240"/>
      <c r="C684" s="241"/>
      <c r="D684" s="231" t="s">
        <v>397</v>
      </c>
      <c r="E684" s="242" t="s">
        <v>28</v>
      </c>
      <c r="F684" s="243" t="s">
        <v>1025</v>
      </c>
      <c r="G684" s="241"/>
      <c r="H684" s="244">
        <v>6.2350000000000003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397</v>
      </c>
      <c r="AU684" s="250" t="s">
        <v>84</v>
      </c>
      <c r="AV684" s="14" t="s">
        <v>84</v>
      </c>
      <c r="AW684" s="14" t="s">
        <v>35</v>
      </c>
      <c r="AX684" s="14" t="s">
        <v>74</v>
      </c>
      <c r="AY684" s="250" t="s">
        <v>378</v>
      </c>
    </row>
    <row r="685" s="15" customFormat="1">
      <c r="A685" s="15"/>
      <c r="B685" s="251"/>
      <c r="C685" s="252"/>
      <c r="D685" s="231" t="s">
        <v>397</v>
      </c>
      <c r="E685" s="253" t="s">
        <v>28</v>
      </c>
      <c r="F685" s="254" t="s">
        <v>416</v>
      </c>
      <c r="G685" s="252"/>
      <c r="H685" s="255">
        <v>266.74200000000002</v>
      </c>
      <c r="I685" s="256"/>
      <c r="J685" s="252"/>
      <c r="K685" s="252"/>
      <c r="L685" s="257"/>
      <c r="M685" s="258"/>
      <c r="N685" s="259"/>
      <c r="O685" s="259"/>
      <c r="P685" s="259"/>
      <c r="Q685" s="259"/>
      <c r="R685" s="259"/>
      <c r="S685" s="259"/>
      <c r="T685" s="260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61" t="s">
        <v>397</v>
      </c>
      <c r="AU685" s="261" t="s">
        <v>84</v>
      </c>
      <c r="AV685" s="15" t="s">
        <v>390</v>
      </c>
      <c r="AW685" s="15" t="s">
        <v>35</v>
      </c>
      <c r="AX685" s="15" t="s">
        <v>82</v>
      </c>
      <c r="AY685" s="261" t="s">
        <v>378</v>
      </c>
    </row>
    <row r="686" s="2" customFormat="1" ht="24.15" customHeight="1">
      <c r="A686" s="41"/>
      <c r="B686" s="42"/>
      <c r="C686" s="211" t="s">
        <v>1026</v>
      </c>
      <c r="D686" s="211" t="s">
        <v>385</v>
      </c>
      <c r="E686" s="212" t="s">
        <v>1027</v>
      </c>
      <c r="F686" s="213" t="s">
        <v>1028</v>
      </c>
      <c r="G686" s="214" t="s">
        <v>972</v>
      </c>
      <c r="H686" s="215">
        <v>2.5</v>
      </c>
      <c r="I686" s="216"/>
      <c r="J686" s="217">
        <f>ROUND(I686*H686,2)</f>
        <v>0</v>
      </c>
      <c r="K686" s="213" t="s">
        <v>389</v>
      </c>
      <c r="L686" s="47"/>
      <c r="M686" s="218" t="s">
        <v>28</v>
      </c>
      <c r="N686" s="219" t="s">
        <v>45</v>
      </c>
      <c r="O686" s="87"/>
      <c r="P686" s="220">
        <f>O686*H686</f>
        <v>0</v>
      </c>
      <c r="Q686" s="220">
        <v>8.0000000000000007E-05</v>
      </c>
      <c r="R686" s="220">
        <f>Q686*H686</f>
        <v>0.00020000000000000001</v>
      </c>
      <c r="S686" s="220">
        <v>0</v>
      </c>
      <c r="T686" s="221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22" t="s">
        <v>390</v>
      </c>
      <c r="AT686" s="222" t="s">
        <v>385</v>
      </c>
      <c r="AU686" s="222" t="s">
        <v>84</v>
      </c>
      <c r="AY686" s="20" t="s">
        <v>378</v>
      </c>
      <c r="BE686" s="223">
        <f>IF(N686="základní",J686,0)</f>
        <v>0</v>
      </c>
      <c r="BF686" s="223">
        <f>IF(N686="snížená",J686,0)</f>
        <v>0</v>
      </c>
      <c r="BG686" s="223">
        <f>IF(N686="zákl. přenesená",J686,0)</f>
        <v>0</v>
      </c>
      <c r="BH686" s="223">
        <f>IF(N686="sníž. přenesená",J686,0)</f>
        <v>0</v>
      </c>
      <c r="BI686" s="223">
        <f>IF(N686="nulová",J686,0)</f>
        <v>0</v>
      </c>
      <c r="BJ686" s="20" t="s">
        <v>82</v>
      </c>
      <c r="BK686" s="223">
        <f>ROUND(I686*H686,2)</f>
        <v>0</v>
      </c>
      <c r="BL686" s="20" t="s">
        <v>390</v>
      </c>
      <c r="BM686" s="222" t="s">
        <v>1029</v>
      </c>
    </row>
    <row r="687" s="2" customFormat="1">
      <c r="A687" s="41"/>
      <c r="B687" s="42"/>
      <c r="C687" s="43"/>
      <c r="D687" s="224" t="s">
        <v>394</v>
      </c>
      <c r="E687" s="43"/>
      <c r="F687" s="225" t="s">
        <v>1030</v>
      </c>
      <c r="G687" s="43"/>
      <c r="H687" s="43"/>
      <c r="I687" s="226"/>
      <c r="J687" s="43"/>
      <c r="K687" s="43"/>
      <c r="L687" s="47"/>
      <c r="M687" s="227"/>
      <c r="N687" s="228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394</v>
      </c>
      <c r="AU687" s="20" t="s">
        <v>84</v>
      </c>
    </row>
    <row r="688" s="13" customFormat="1">
      <c r="A688" s="13"/>
      <c r="B688" s="229"/>
      <c r="C688" s="230"/>
      <c r="D688" s="231" t="s">
        <v>397</v>
      </c>
      <c r="E688" s="232" t="s">
        <v>28</v>
      </c>
      <c r="F688" s="233" t="s">
        <v>797</v>
      </c>
      <c r="G688" s="230"/>
      <c r="H688" s="232" t="s">
        <v>28</v>
      </c>
      <c r="I688" s="234"/>
      <c r="J688" s="230"/>
      <c r="K688" s="230"/>
      <c r="L688" s="235"/>
      <c r="M688" s="236"/>
      <c r="N688" s="237"/>
      <c r="O688" s="237"/>
      <c r="P688" s="237"/>
      <c r="Q688" s="237"/>
      <c r="R688" s="237"/>
      <c r="S688" s="237"/>
      <c r="T688" s="23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9" t="s">
        <v>397</v>
      </c>
      <c r="AU688" s="239" t="s">
        <v>84</v>
      </c>
      <c r="AV688" s="13" t="s">
        <v>82</v>
      </c>
      <c r="AW688" s="13" t="s">
        <v>35</v>
      </c>
      <c r="AX688" s="13" t="s">
        <v>74</v>
      </c>
      <c r="AY688" s="239" t="s">
        <v>378</v>
      </c>
    </row>
    <row r="689" s="14" customFormat="1">
      <c r="A689" s="14"/>
      <c r="B689" s="240"/>
      <c r="C689" s="241"/>
      <c r="D689" s="231" t="s">
        <v>397</v>
      </c>
      <c r="E689" s="242" t="s">
        <v>28</v>
      </c>
      <c r="F689" s="243" t="s">
        <v>1031</v>
      </c>
      <c r="G689" s="241"/>
      <c r="H689" s="244">
        <v>0.5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0" t="s">
        <v>397</v>
      </c>
      <c r="AU689" s="250" t="s">
        <v>84</v>
      </c>
      <c r="AV689" s="14" t="s">
        <v>84</v>
      </c>
      <c r="AW689" s="14" t="s">
        <v>35</v>
      </c>
      <c r="AX689" s="14" t="s">
        <v>74</v>
      </c>
      <c r="AY689" s="250" t="s">
        <v>378</v>
      </c>
    </row>
    <row r="690" s="13" customFormat="1">
      <c r="A690" s="13"/>
      <c r="B690" s="229"/>
      <c r="C690" s="230"/>
      <c r="D690" s="231" t="s">
        <v>397</v>
      </c>
      <c r="E690" s="232" t="s">
        <v>28</v>
      </c>
      <c r="F690" s="233" t="s">
        <v>800</v>
      </c>
      <c r="G690" s="230"/>
      <c r="H690" s="232" t="s">
        <v>28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397</v>
      </c>
      <c r="AU690" s="239" t="s">
        <v>84</v>
      </c>
      <c r="AV690" s="13" t="s">
        <v>82</v>
      </c>
      <c r="AW690" s="13" t="s">
        <v>35</v>
      </c>
      <c r="AX690" s="13" t="s">
        <v>74</v>
      </c>
      <c r="AY690" s="239" t="s">
        <v>378</v>
      </c>
    </row>
    <row r="691" s="14" customFormat="1">
      <c r="A691" s="14"/>
      <c r="B691" s="240"/>
      <c r="C691" s="241"/>
      <c r="D691" s="231" t="s">
        <v>397</v>
      </c>
      <c r="E691" s="242" t="s">
        <v>28</v>
      </c>
      <c r="F691" s="243" t="s">
        <v>1031</v>
      </c>
      <c r="G691" s="241"/>
      <c r="H691" s="244">
        <v>0.5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397</v>
      </c>
      <c r="AU691" s="250" t="s">
        <v>84</v>
      </c>
      <c r="AV691" s="14" t="s">
        <v>84</v>
      </c>
      <c r="AW691" s="14" t="s">
        <v>35</v>
      </c>
      <c r="AX691" s="14" t="s">
        <v>74</v>
      </c>
      <c r="AY691" s="250" t="s">
        <v>378</v>
      </c>
    </row>
    <row r="692" s="13" customFormat="1">
      <c r="A692" s="13"/>
      <c r="B692" s="229"/>
      <c r="C692" s="230"/>
      <c r="D692" s="231" t="s">
        <v>397</v>
      </c>
      <c r="E692" s="232" t="s">
        <v>28</v>
      </c>
      <c r="F692" s="233" t="s">
        <v>802</v>
      </c>
      <c r="G692" s="230"/>
      <c r="H692" s="232" t="s">
        <v>28</v>
      </c>
      <c r="I692" s="234"/>
      <c r="J692" s="230"/>
      <c r="K692" s="230"/>
      <c r="L692" s="235"/>
      <c r="M692" s="236"/>
      <c r="N692" s="237"/>
      <c r="O692" s="237"/>
      <c r="P692" s="237"/>
      <c r="Q692" s="237"/>
      <c r="R692" s="237"/>
      <c r="S692" s="237"/>
      <c r="T692" s="238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9" t="s">
        <v>397</v>
      </c>
      <c r="AU692" s="239" t="s">
        <v>84</v>
      </c>
      <c r="AV692" s="13" t="s">
        <v>82</v>
      </c>
      <c r="AW692" s="13" t="s">
        <v>35</v>
      </c>
      <c r="AX692" s="13" t="s">
        <v>74</v>
      </c>
      <c r="AY692" s="239" t="s">
        <v>378</v>
      </c>
    </row>
    <row r="693" s="14" customFormat="1">
      <c r="A693" s="14"/>
      <c r="B693" s="240"/>
      <c r="C693" s="241"/>
      <c r="D693" s="231" t="s">
        <v>397</v>
      </c>
      <c r="E693" s="242" t="s">
        <v>28</v>
      </c>
      <c r="F693" s="243" t="s">
        <v>1031</v>
      </c>
      <c r="G693" s="241"/>
      <c r="H693" s="244">
        <v>0.5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0" t="s">
        <v>397</v>
      </c>
      <c r="AU693" s="250" t="s">
        <v>84</v>
      </c>
      <c r="AV693" s="14" t="s">
        <v>84</v>
      </c>
      <c r="AW693" s="14" t="s">
        <v>35</v>
      </c>
      <c r="AX693" s="14" t="s">
        <v>74</v>
      </c>
      <c r="AY693" s="250" t="s">
        <v>378</v>
      </c>
    </row>
    <row r="694" s="13" customFormat="1">
      <c r="A694" s="13"/>
      <c r="B694" s="229"/>
      <c r="C694" s="230"/>
      <c r="D694" s="231" t="s">
        <v>397</v>
      </c>
      <c r="E694" s="232" t="s">
        <v>28</v>
      </c>
      <c r="F694" s="233" t="s">
        <v>804</v>
      </c>
      <c r="G694" s="230"/>
      <c r="H694" s="232" t="s">
        <v>28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397</v>
      </c>
      <c r="AU694" s="239" t="s">
        <v>84</v>
      </c>
      <c r="AV694" s="13" t="s">
        <v>82</v>
      </c>
      <c r="AW694" s="13" t="s">
        <v>35</v>
      </c>
      <c r="AX694" s="13" t="s">
        <v>74</v>
      </c>
      <c r="AY694" s="239" t="s">
        <v>378</v>
      </c>
    </row>
    <row r="695" s="14" customFormat="1">
      <c r="A695" s="14"/>
      <c r="B695" s="240"/>
      <c r="C695" s="241"/>
      <c r="D695" s="231" t="s">
        <v>397</v>
      </c>
      <c r="E695" s="242" t="s">
        <v>28</v>
      </c>
      <c r="F695" s="243" t="s">
        <v>1031</v>
      </c>
      <c r="G695" s="241"/>
      <c r="H695" s="244">
        <v>0.5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397</v>
      </c>
      <c r="AU695" s="250" t="s">
        <v>84</v>
      </c>
      <c r="AV695" s="14" t="s">
        <v>84</v>
      </c>
      <c r="AW695" s="14" t="s">
        <v>35</v>
      </c>
      <c r="AX695" s="14" t="s">
        <v>74</v>
      </c>
      <c r="AY695" s="250" t="s">
        <v>378</v>
      </c>
    </row>
    <row r="696" s="13" customFormat="1">
      <c r="A696" s="13"/>
      <c r="B696" s="229"/>
      <c r="C696" s="230"/>
      <c r="D696" s="231" t="s">
        <v>397</v>
      </c>
      <c r="E696" s="232" t="s">
        <v>28</v>
      </c>
      <c r="F696" s="233" t="s">
        <v>807</v>
      </c>
      <c r="G696" s="230"/>
      <c r="H696" s="232" t="s">
        <v>28</v>
      </c>
      <c r="I696" s="234"/>
      <c r="J696" s="230"/>
      <c r="K696" s="230"/>
      <c r="L696" s="235"/>
      <c r="M696" s="236"/>
      <c r="N696" s="237"/>
      <c r="O696" s="237"/>
      <c r="P696" s="237"/>
      <c r="Q696" s="237"/>
      <c r="R696" s="237"/>
      <c r="S696" s="237"/>
      <c r="T696" s="238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9" t="s">
        <v>397</v>
      </c>
      <c r="AU696" s="239" t="s">
        <v>84</v>
      </c>
      <c r="AV696" s="13" t="s">
        <v>82</v>
      </c>
      <c r="AW696" s="13" t="s">
        <v>35</v>
      </c>
      <c r="AX696" s="13" t="s">
        <v>74</v>
      </c>
      <c r="AY696" s="239" t="s">
        <v>378</v>
      </c>
    </row>
    <row r="697" s="14" customFormat="1">
      <c r="A697" s="14"/>
      <c r="B697" s="240"/>
      <c r="C697" s="241"/>
      <c r="D697" s="231" t="s">
        <v>397</v>
      </c>
      <c r="E697" s="242" t="s">
        <v>28</v>
      </c>
      <c r="F697" s="243" t="s">
        <v>1031</v>
      </c>
      <c r="G697" s="241"/>
      <c r="H697" s="244">
        <v>0.5</v>
      </c>
      <c r="I697" s="245"/>
      <c r="J697" s="241"/>
      <c r="K697" s="241"/>
      <c r="L697" s="246"/>
      <c r="M697" s="247"/>
      <c r="N697" s="248"/>
      <c r="O697" s="248"/>
      <c r="P697" s="248"/>
      <c r="Q697" s="248"/>
      <c r="R697" s="248"/>
      <c r="S697" s="248"/>
      <c r="T697" s="24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0" t="s">
        <v>397</v>
      </c>
      <c r="AU697" s="250" t="s">
        <v>84</v>
      </c>
      <c r="AV697" s="14" t="s">
        <v>84</v>
      </c>
      <c r="AW697" s="14" t="s">
        <v>35</v>
      </c>
      <c r="AX697" s="14" t="s">
        <v>74</v>
      </c>
      <c r="AY697" s="250" t="s">
        <v>378</v>
      </c>
    </row>
    <row r="698" s="15" customFormat="1">
      <c r="A698" s="15"/>
      <c r="B698" s="251"/>
      <c r="C698" s="252"/>
      <c r="D698" s="231" t="s">
        <v>397</v>
      </c>
      <c r="E698" s="253" t="s">
        <v>28</v>
      </c>
      <c r="F698" s="254" t="s">
        <v>416</v>
      </c>
      <c r="G698" s="252"/>
      <c r="H698" s="255">
        <v>2.5</v>
      </c>
      <c r="I698" s="256"/>
      <c r="J698" s="252"/>
      <c r="K698" s="252"/>
      <c r="L698" s="257"/>
      <c r="M698" s="258"/>
      <c r="N698" s="259"/>
      <c r="O698" s="259"/>
      <c r="P698" s="259"/>
      <c r="Q698" s="259"/>
      <c r="R698" s="259"/>
      <c r="S698" s="259"/>
      <c r="T698" s="260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61" t="s">
        <v>397</v>
      </c>
      <c r="AU698" s="261" t="s">
        <v>84</v>
      </c>
      <c r="AV698" s="15" t="s">
        <v>390</v>
      </c>
      <c r="AW698" s="15" t="s">
        <v>35</v>
      </c>
      <c r="AX698" s="15" t="s">
        <v>82</v>
      </c>
      <c r="AY698" s="261" t="s">
        <v>378</v>
      </c>
    </row>
    <row r="699" s="2" customFormat="1" ht="24.15" customHeight="1">
      <c r="A699" s="41"/>
      <c r="B699" s="42"/>
      <c r="C699" s="211" t="s">
        <v>1032</v>
      </c>
      <c r="D699" s="211" t="s">
        <v>385</v>
      </c>
      <c r="E699" s="212" t="s">
        <v>1033</v>
      </c>
      <c r="F699" s="213" t="s">
        <v>1034</v>
      </c>
      <c r="G699" s="214" t="s">
        <v>972</v>
      </c>
      <c r="H699" s="215">
        <v>66.655000000000001</v>
      </c>
      <c r="I699" s="216"/>
      <c r="J699" s="217">
        <f>ROUND(I699*H699,2)</f>
        <v>0</v>
      </c>
      <c r="K699" s="213" t="s">
        <v>389</v>
      </c>
      <c r="L699" s="47"/>
      <c r="M699" s="218" t="s">
        <v>28</v>
      </c>
      <c r="N699" s="219" t="s">
        <v>45</v>
      </c>
      <c r="O699" s="87"/>
      <c r="P699" s="220">
        <f>O699*H699</f>
        <v>0</v>
      </c>
      <c r="Q699" s="220">
        <v>0.00012</v>
      </c>
      <c r="R699" s="220">
        <f>Q699*H699</f>
        <v>0.0079985999999999998</v>
      </c>
      <c r="S699" s="220">
        <v>0</v>
      </c>
      <c r="T699" s="221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22" t="s">
        <v>390</v>
      </c>
      <c r="AT699" s="222" t="s">
        <v>385</v>
      </c>
      <c r="AU699" s="222" t="s">
        <v>84</v>
      </c>
      <c r="AY699" s="20" t="s">
        <v>378</v>
      </c>
      <c r="BE699" s="223">
        <f>IF(N699="základní",J699,0)</f>
        <v>0</v>
      </c>
      <c r="BF699" s="223">
        <f>IF(N699="snížená",J699,0)</f>
        <v>0</v>
      </c>
      <c r="BG699" s="223">
        <f>IF(N699="zákl. přenesená",J699,0)</f>
        <v>0</v>
      </c>
      <c r="BH699" s="223">
        <f>IF(N699="sníž. přenesená",J699,0)</f>
        <v>0</v>
      </c>
      <c r="BI699" s="223">
        <f>IF(N699="nulová",J699,0)</f>
        <v>0</v>
      </c>
      <c r="BJ699" s="20" t="s">
        <v>82</v>
      </c>
      <c r="BK699" s="223">
        <f>ROUND(I699*H699,2)</f>
        <v>0</v>
      </c>
      <c r="BL699" s="20" t="s">
        <v>390</v>
      </c>
      <c r="BM699" s="222" t="s">
        <v>1035</v>
      </c>
    </row>
    <row r="700" s="2" customFormat="1">
      <c r="A700" s="41"/>
      <c r="B700" s="42"/>
      <c r="C700" s="43"/>
      <c r="D700" s="224" t="s">
        <v>394</v>
      </c>
      <c r="E700" s="43"/>
      <c r="F700" s="225" t="s">
        <v>1036</v>
      </c>
      <c r="G700" s="43"/>
      <c r="H700" s="43"/>
      <c r="I700" s="226"/>
      <c r="J700" s="43"/>
      <c r="K700" s="43"/>
      <c r="L700" s="47"/>
      <c r="M700" s="227"/>
      <c r="N700" s="228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394</v>
      </c>
      <c r="AU700" s="20" t="s">
        <v>84</v>
      </c>
    </row>
    <row r="701" s="13" customFormat="1">
      <c r="A701" s="13"/>
      <c r="B701" s="229"/>
      <c r="C701" s="230"/>
      <c r="D701" s="231" t="s">
        <v>397</v>
      </c>
      <c r="E701" s="232" t="s">
        <v>28</v>
      </c>
      <c r="F701" s="233" t="s">
        <v>797</v>
      </c>
      <c r="G701" s="230"/>
      <c r="H701" s="232" t="s">
        <v>28</v>
      </c>
      <c r="I701" s="234"/>
      <c r="J701" s="230"/>
      <c r="K701" s="230"/>
      <c r="L701" s="235"/>
      <c r="M701" s="236"/>
      <c r="N701" s="237"/>
      <c r="O701" s="237"/>
      <c r="P701" s="237"/>
      <c r="Q701" s="237"/>
      <c r="R701" s="237"/>
      <c r="S701" s="237"/>
      <c r="T701" s="23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9" t="s">
        <v>397</v>
      </c>
      <c r="AU701" s="239" t="s">
        <v>84</v>
      </c>
      <c r="AV701" s="13" t="s">
        <v>82</v>
      </c>
      <c r="AW701" s="13" t="s">
        <v>35</v>
      </c>
      <c r="AX701" s="13" t="s">
        <v>74</v>
      </c>
      <c r="AY701" s="239" t="s">
        <v>378</v>
      </c>
    </row>
    <row r="702" s="14" customFormat="1">
      <c r="A702" s="14"/>
      <c r="B702" s="240"/>
      <c r="C702" s="241"/>
      <c r="D702" s="231" t="s">
        <v>397</v>
      </c>
      <c r="E702" s="242" t="s">
        <v>28</v>
      </c>
      <c r="F702" s="243" t="s">
        <v>1037</v>
      </c>
      <c r="G702" s="241"/>
      <c r="H702" s="244">
        <v>25.875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397</v>
      </c>
      <c r="AU702" s="250" t="s">
        <v>84</v>
      </c>
      <c r="AV702" s="14" t="s">
        <v>84</v>
      </c>
      <c r="AW702" s="14" t="s">
        <v>35</v>
      </c>
      <c r="AX702" s="14" t="s">
        <v>74</v>
      </c>
      <c r="AY702" s="250" t="s">
        <v>378</v>
      </c>
    </row>
    <row r="703" s="14" customFormat="1">
      <c r="A703" s="14"/>
      <c r="B703" s="240"/>
      <c r="C703" s="241"/>
      <c r="D703" s="231" t="s">
        <v>397</v>
      </c>
      <c r="E703" s="242" t="s">
        <v>28</v>
      </c>
      <c r="F703" s="243" t="s">
        <v>1038</v>
      </c>
      <c r="G703" s="241"/>
      <c r="H703" s="244">
        <v>4.4100000000000001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0" t="s">
        <v>397</v>
      </c>
      <c r="AU703" s="250" t="s">
        <v>84</v>
      </c>
      <c r="AV703" s="14" t="s">
        <v>84</v>
      </c>
      <c r="AW703" s="14" t="s">
        <v>35</v>
      </c>
      <c r="AX703" s="14" t="s">
        <v>74</v>
      </c>
      <c r="AY703" s="250" t="s">
        <v>378</v>
      </c>
    </row>
    <row r="704" s="13" customFormat="1">
      <c r="A704" s="13"/>
      <c r="B704" s="229"/>
      <c r="C704" s="230"/>
      <c r="D704" s="231" t="s">
        <v>397</v>
      </c>
      <c r="E704" s="232" t="s">
        <v>28</v>
      </c>
      <c r="F704" s="233" t="s">
        <v>800</v>
      </c>
      <c r="G704" s="230"/>
      <c r="H704" s="232" t="s">
        <v>28</v>
      </c>
      <c r="I704" s="234"/>
      <c r="J704" s="230"/>
      <c r="K704" s="230"/>
      <c r="L704" s="235"/>
      <c r="M704" s="236"/>
      <c r="N704" s="237"/>
      <c r="O704" s="237"/>
      <c r="P704" s="237"/>
      <c r="Q704" s="237"/>
      <c r="R704" s="237"/>
      <c r="S704" s="237"/>
      <c r="T704" s="23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9" t="s">
        <v>397</v>
      </c>
      <c r="AU704" s="239" t="s">
        <v>84</v>
      </c>
      <c r="AV704" s="13" t="s">
        <v>82</v>
      </c>
      <c r="AW704" s="13" t="s">
        <v>35</v>
      </c>
      <c r="AX704" s="13" t="s">
        <v>74</v>
      </c>
      <c r="AY704" s="239" t="s">
        <v>378</v>
      </c>
    </row>
    <row r="705" s="14" customFormat="1">
      <c r="A705" s="14"/>
      <c r="B705" s="240"/>
      <c r="C705" s="241"/>
      <c r="D705" s="231" t="s">
        <v>397</v>
      </c>
      <c r="E705" s="242" t="s">
        <v>28</v>
      </c>
      <c r="F705" s="243" t="s">
        <v>1039</v>
      </c>
      <c r="G705" s="241"/>
      <c r="H705" s="244">
        <v>1.2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0" t="s">
        <v>397</v>
      </c>
      <c r="AU705" s="250" t="s">
        <v>84</v>
      </c>
      <c r="AV705" s="14" t="s">
        <v>84</v>
      </c>
      <c r="AW705" s="14" t="s">
        <v>35</v>
      </c>
      <c r="AX705" s="14" t="s">
        <v>74</v>
      </c>
      <c r="AY705" s="250" t="s">
        <v>378</v>
      </c>
    </row>
    <row r="706" s="13" customFormat="1">
      <c r="A706" s="13"/>
      <c r="B706" s="229"/>
      <c r="C706" s="230"/>
      <c r="D706" s="231" t="s">
        <v>397</v>
      </c>
      <c r="E706" s="232" t="s">
        <v>28</v>
      </c>
      <c r="F706" s="233" t="s">
        <v>802</v>
      </c>
      <c r="G706" s="230"/>
      <c r="H706" s="232" t="s">
        <v>28</v>
      </c>
      <c r="I706" s="234"/>
      <c r="J706" s="230"/>
      <c r="K706" s="230"/>
      <c r="L706" s="235"/>
      <c r="M706" s="236"/>
      <c r="N706" s="237"/>
      <c r="O706" s="237"/>
      <c r="P706" s="237"/>
      <c r="Q706" s="237"/>
      <c r="R706" s="237"/>
      <c r="S706" s="237"/>
      <c r="T706" s="238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9" t="s">
        <v>397</v>
      </c>
      <c r="AU706" s="239" t="s">
        <v>84</v>
      </c>
      <c r="AV706" s="13" t="s">
        <v>82</v>
      </c>
      <c r="AW706" s="13" t="s">
        <v>35</v>
      </c>
      <c r="AX706" s="13" t="s">
        <v>74</v>
      </c>
      <c r="AY706" s="239" t="s">
        <v>378</v>
      </c>
    </row>
    <row r="707" s="14" customFormat="1">
      <c r="A707" s="14"/>
      <c r="B707" s="240"/>
      <c r="C707" s="241"/>
      <c r="D707" s="231" t="s">
        <v>397</v>
      </c>
      <c r="E707" s="242" t="s">
        <v>28</v>
      </c>
      <c r="F707" s="243" t="s">
        <v>1039</v>
      </c>
      <c r="G707" s="241"/>
      <c r="H707" s="244">
        <v>1.2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0" t="s">
        <v>397</v>
      </c>
      <c r="AU707" s="250" t="s">
        <v>84</v>
      </c>
      <c r="AV707" s="14" t="s">
        <v>84</v>
      </c>
      <c r="AW707" s="14" t="s">
        <v>35</v>
      </c>
      <c r="AX707" s="14" t="s">
        <v>74</v>
      </c>
      <c r="AY707" s="250" t="s">
        <v>378</v>
      </c>
    </row>
    <row r="708" s="13" customFormat="1">
      <c r="A708" s="13"/>
      <c r="B708" s="229"/>
      <c r="C708" s="230"/>
      <c r="D708" s="231" t="s">
        <v>397</v>
      </c>
      <c r="E708" s="232" t="s">
        <v>28</v>
      </c>
      <c r="F708" s="233" t="s">
        <v>804</v>
      </c>
      <c r="G708" s="230"/>
      <c r="H708" s="232" t="s">
        <v>28</v>
      </c>
      <c r="I708" s="234"/>
      <c r="J708" s="230"/>
      <c r="K708" s="230"/>
      <c r="L708" s="235"/>
      <c r="M708" s="236"/>
      <c r="N708" s="237"/>
      <c r="O708" s="237"/>
      <c r="P708" s="237"/>
      <c r="Q708" s="237"/>
      <c r="R708" s="237"/>
      <c r="S708" s="237"/>
      <c r="T708" s="23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9" t="s">
        <v>397</v>
      </c>
      <c r="AU708" s="239" t="s">
        <v>84</v>
      </c>
      <c r="AV708" s="13" t="s">
        <v>82</v>
      </c>
      <c r="AW708" s="13" t="s">
        <v>35</v>
      </c>
      <c r="AX708" s="13" t="s">
        <v>74</v>
      </c>
      <c r="AY708" s="239" t="s">
        <v>378</v>
      </c>
    </row>
    <row r="709" s="14" customFormat="1">
      <c r="A709" s="14"/>
      <c r="B709" s="240"/>
      <c r="C709" s="241"/>
      <c r="D709" s="231" t="s">
        <v>397</v>
      </c>
      <c r="E709" s="242" t="s">
        <v>28</v>
      </c>
      <c r="F709" s="243" t="s">
        <v>1040</v>
      </c>
      <c r="G709" s="241"/>
      <c r="H709" s="244">
        <v>27.719999999999999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0" t="s">
        <v>397</v>
      </c>
      <c r="AU709" s="250" t="s">
        <v>84</v>
      </c>
      <c r="AV709" s="14" t="s">
        <v>84</v>
      </c>
      <c r="AW709" s="14" t="s">
        <v>35</v>
      </c>
      <c r="AX709" s="14" t="s">
        <v>74</v>
      </c>
      <c r="AY709" s="250" t="s">
        <v>378</v>
      </c>
    </row>
    <row r="710" s="13" customFormat="1">
      <c r="A710" s="13"/>
      <c r="B710" s="229"/>
      <c r="C710" s="230"/>
      <c r="D710" s="231" t="s">
        <v>397</v>
      </c>
      <c r="E710" s="232" t="s">
        <v>28</v>
      </c>
      <c r="F710" s="233" t="s">
        <v>807</v>
      </c>
      <c r="G710" s="230"/>
      <c r="H710" s="232" t="s">
        <v>28</v>
      </c>
      <c r="I710" s="234"/>
      <c r="J710" s="230"/>
      <c r="K710" s="230"/>
      <c r="L710" s="235"/>
      <c r="M710" s="236"/>
      <c r="N710" s="237"/>
      <c r="O710" s="237"/>
      <c r="P710" s="237"/>
      <c r="Q710" s="237"/>
      <c r="R710" s="237"/>
      <c r="S710" s="237"/>
      <c r="T710" s="23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9" t="s">
        <v>397</v>
      </c>
      <c r="AU710" s="239" t="s">
        <v>84</v>
      </c>
      <c r="AV710" s="13" t="s">
        <v>82</v>
      </c>
      <c r="AW710" s="13" t="s">
        <v>35</v>
      </c>
      <c r="AX710" s="13" t="s">
        <v>74</v>
      </c>
      <c r="AY710" s="239" t="s">
        <v>378</v>
      </c>
    </row>
    <row r="711" s="14" customFormat="1">
      <c r="A711" s="14"/>
      <c r="B711" s="240"/>
      <c r="C711" s="241"/>
      <c r="D711" s="231" t="s">
        <v>397</v>
      </c>
      <c r="E711" s="242" t="s">
        <v>28</v>
      </c>
      <c r="F711" s="243" t="s">
        <v>1041</v>
      </c>
      <c r="G711" s="241"/>
      <c r="H711" s="244">
        <v>6.25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397</v>
      </c>
      <c r="AU711" s="250" t="s">
        <v>84</v>
      </c>
      <c r="AV711" s="14" t="s">
        <v>84</v>
      </c>
      <c r="AW711" s="14" t="s">
        <v>35</v>
      </c>
      <c r="AX711" s="14" t="s">
        <v>74</v>
      </c>
      <c r="AY711" s="250" t="s">
        <v>378</v>
      </c>
    </row>
    <row r="712" s="15" customFormat="1">
      <c r="A712" s="15"/>
      <c r="B712" s="251"/>
      <c r="C712" s="252"/>
      <c r="D712" s="231" t="s">
        <v>397</v>
      </c>
      <c r="E712" s="253" t="s">
        <v>28</v>
      </c>
      <c r="F712" s="254" t="s">
        <v>416</v>
      </c>
      <c r="G712" s="252"/>
      <c r="H712" s="255">
        <v>66.655000000000001</v>
      </c>
      <c r="I712" s="256"/>
      <c r="J712" s="252"/>
      <c r="K712" s="252"/>
      <c r="L712" s="257"/>
      <c r="M712" s="258"/>
      <c r="N712" s="259"/>
      <c r="O712" s="259"/>
      <c r="P712" s="259"/>
      <c r="Q712" s="259"/>
      <c r="R712" s="259"/>
      <c r="S712" s="259"/>
      <c r="T712" s="260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1" t="s">
        <v>397</v>
      </c>
      <c r="AU712" s="261" t="s">
        <v>84</v>
      </c>
      <c r="AV712" s="15" t="s">
        <v>390</v>
      </c>
      <c r="AW712" s="15" t="s">
        <v>35</v>
      </c>
      <c r="AX712" s="15" t="s">
        <v>82</v>
      </c>
      <c r="AY712" s="261" t="s">
        <v>378</v>
      </c>
    </row>
    <row r="713" s="2" customFormat="1" ht="24.15" customHeight="1">
      <c r="A713" s="41"/>
      <c r="B713" s="42"/>
      <c r="C713" s="211" t="s">
        <v>1042</v>
      </c>
      <c r="D713" s="211" t="s">
        <v>385</v>
      </c>
      <c r="E713" s="212" t="s">
        <v>1043</v>
      </c>
      <c r="F713" s="213" t="s">
        <v>1044</v>
      </c>
      <c r="G713" s="214" t="s">
        <v>972</v>
      </c>
      <c r="H713" s="215">
        <v>10.6</v>
      </c>
      <c r="I713" s="216"/>
      <c r="J713" s="217">
        <f>ROUND(I713*H713,2)</f>
        <v>0</v>
      </c>
      <c r="K713" s="213" t="s">
        <v>389</v>
      </c>
      <c r="L713" s="47"/>
      <c r="M713" s="218" t="s">
        <v>28</v>
      </c>
      <c r="N713" s="219" t="s">
        <v>45</v>
      </c>
      <c r="O713" s="87"/>
      <c r="P713" s="220">
        <f>O713*H713</f>
        <v>0</v>
      </c>
      <c r="Q713" s="220">
        <v>0.00020000000000000001</v>
      </c>
      <c r="R713" s="220">
        <f>Q713*H713</f>
        <v>0.0021199999999999999</v>
      </c>
      <c r="S713" s="220">
        <v>0</v>
      </c>
      <c r="T713" s="221">
        <f>S713*H713</f>
        <v>0</v>
      </c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R713" s="222" t="s">
        <v>390</v>
      </c>
      <c r="AT713" s="222" t="s">
        <v>385</v>
      </c>
      <c r="AU713" s="222" t="s">
        <v>84</v>
      </c>
      <c r="AY713" s="20" t="s">
        <v>378</v>
      </c>
      <c r="BE713" s="223">
        <f>IF(N713="základní",J713,0)</f>
        <v>0</v>
      </c>
      <c r="BF713" s="223">
        <f>IF(N713="snížená",J713,0)</f>
        <v>0</v>
      </c>
      <c r="BG713" s="223">
        <f>IF(N713="zákl. přenesená",J713,0)</f>
        <v>0</v>
      </c>
      <c r="BH713" s="223">
        <f>IF(N713="sníž. přenesená",J713,0)</f>
        <v>0</v>
      </c>
      <c r="BI713" s="223">
        <f>IF(N713="nulová",J713,0)</f>
        <v>0</v>
      </c>
      <c r="BJ713" s="20" t="s">
        <v>82</v>
      </c>
      <c r="BK713" s="223">
        <f>ROUND(I713*H713,2)</f>
        <v>0</v>
      </c>
      <c r="BL713" s="20" t="s">
        <v>390</v>
      </c>
      <c r="BM713" s="222" t="s">
        <v>1045</v>
      </c>
    </row>
    <row r="714" s="2" customFormat="1">
      <c r="A714" s="41"/>
      <c r="B714" s="42"/>
      <c r="C714" s="43"/>
      <c r="D714" s="224" t="s">
        <v>394</v>
      </c>
      <c r="E714" s="43"/>
      <c r="F714" s="225" t="s">
        <v>1046</v>
      </c>
      <c r="G714" s="43"/>
      <c r="H714" s="43"/>
      <c r="I714" s="226"/>
      <c r="J714" s="43"/>
      <c r="K714" s="43"/>
      <c r="L714" s="47"/>
      <c r="M714" s="227"/>
      <c r="N714" s="228"/>
      <c r="O714" s="87"/>
      <c r="P714" s="87"/>
      <c r="Q714" s="87"/>
      <c r="R714" s="87"/>
      <c r="S714" s="87"/>
      <c r="T714" s="88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T714" s="20" t="s">
        <v>394</v>
      </c>
      <c r="AU714" s="20" t="s">
        <v>84</v>
      </c>
    </row>
    <row r="715" s="13" customFormat="1">
      <c r="A715" s="13"/>
      <c r="B715" s="229"/>
      <c r="C715" s="230"/>
      <c r="D715" s="231" t="s">
        <v>397</v>
      </c>
      <c r="E715" s="232" t="s">
        <v>28</v>
      </c>
      <c r="F715" s="233" t="s">
        <v>797</v>
      </c>
      <c r="G715" s="230"/>
      <c r="H715" s="232" t="s">
        <v>28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397</v>
      </c>
      <c r="AU715" s="239" t="s">
        <v>84</v>
      </c>
      <c r="AV715" s="13" t="s">
        <v>82</v>
      </c>
      <c r="AW715" s="13" t="s">
        <v>35</v>
      </c>
      <c r="AX715" s="13" t="s">
        <v>74</v>
      </c>
      <c r="AY715" s="239" t="s">
        <v>378</v>
      </c>
    </row>
    <row r="716" s="14" customFormat="1">
      <c r="A716" s="14"/>
      <c r="B716" s="240"/>
      <c r="C716" s="241"/>
      <c r="D716" s="231" t="s">
        <v>397</v>
      </c>
      <c r="E716" s="242" t="s">
        <v>28</v>
      </c>
      <c r="F716" s="243" t="s">
        <v>1047</v>
      </c>
      <c r="G716" s="241"/>
      <c r="H716" s="244">
        <v>10.6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397</v>
      </c>
      <c r="AU716" s="250" t="s">
        <v>84</v>
      </c>
      <c r="AV716" s="14" t="s">
        <v>84</v>
      </c>
      <c r="AW716" s="14" t="s">
        <v>35</v>
      </c>
      <c r="AX716" s="14" t="s">
        <v>82</v>
      </c>
      <c r="AY716" s="250" t="s">
        <v>378</v>
      </c>
    </row>
    <row r="717" s="2" customFormat="1" ht="33" customHeight="1">
      <c r="A717" s="41"/>
      <c r="B717" s="42"/>
      <c r="C717" s="211" t="s">
        <v>1048</v>
      </c>
      <c r="D717" s="211" t="s">
        <v>385</v>
      </c>
      <c r="E717" s="212" t="s">
        <v>1049</v>
      </c>
      <c r="F717" s="213" t="s">
        <v>1050</v>
      </c>
      <c r="G717" s="214" t="s">
        <v>572</v>
      </c>
      <c r="H717" s="215">
        <v>1.28</v>
      </c>
      <c r="I717" s="216"/>
      <c r="J717" s="217">
        <f>ROUND(I717*H717,2)</f>
        <v>0</v>
      </c>
      <c r="K717" s="213" t="s">
        <v>389</v>
      </c>
      <c r="L717" s="47"/>
      <c r="M717" s="218" t="s">
        <v>28</v>
      </c>
      <c r="N717" s="219" t="s">
        <v>45</v>
      </c>
      <c r="O717" s="87"/>
      <c r="P717" s="220">
        <f>O717*H717</f>
        <v>0</v>
      </c>
      <c r="Q717" s="220">
        <v>0.11585</v>
      </c>
      <c r="R717" s="220">
        <f>Q717*H717</f>
        <v>0.148288</v>
      </c>
      <c r="S717" s="220">
        <v>0</v>
      </c>
      <c r="T717" s="221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22" t="s">
        <v>390</v>
      </c>
      <c r="AT717" s="222" t="s">
        <v>385</v>
      </c>
      <c r="AU717" s="222" t="s">
        <v>84</v>
      </c>
      <c r="AY717" s="20" t="s">
        <v>378</v>
      </c>
      <c r="BE717" s="223">
        <f>IF(N717="základní",J717,0)</f>
        <v>0</v>
      </c>
      <c r="BF717" s="223">
        <f>IF(N717="snížená",J717,0)</f>
        <v>0</v>
      </c>
      <c r="BG717" s="223">
        <f>IF(N717="zákl. přenesená",J717,0)</f>
        <v>0</v>
      </c>
      <c r="BH717" s="223">
        <f>IF(N717="sníž. přenesená",J717,0)</f>
        <v>0</v>
      </c>
      <c r="BI717" s="223">
        <f>IF(N717="nulová",J717,0)</f>
        <v>0</v>
      </c>
      <c r="BJ717" s="20" t="s">
        <v>82</v>
      </c>
      <c r="BK717" s="223">
        <f>ROUND(I717*H717,2)</f>
        <v>0</v>
      </c>
      <c r="BL717" s="20" t="s">
        <v>390</v>
      </c>
      <c r="BM717" s="222" t="s">
        <v>1051</v>
      </c>
    </row>
    <row r="718" s="2" customFormat="1">
      <c r="A718" s="41"/>
      <c r="B718" s="42"/>
      <c r="C718" s="43"/>
      <c r="D718" s="224" t="s">
        <v>394</v>
      </c>
      <c r="E718" s="43"/>
      <c r="F718" s="225" t="s">
        <v>1052</v>
      </c>
      <c r="G718" s="43"/>
      <c r="H718" s="43"/>
      <c r="I718" s="226"/>
      <c r="J718" s="43"/>
      <c r="K718" s="43"/>
      <c r="L718" s="47"/>
      <c r="M718" s="227"/>
      <c r="N718" s="228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394</v>
      </c>
      <c r="AU718" s="20" t="s">
        <v>84</v>
      </c>
    </row>
    <row r="719" s="13" customFormat="1">
      <c r="A719" s="13"/>
      <c r="B719" s="229"/>
      <c r="C719" s="230"/>
      <c r="D719" s="231" t="s">
        <v>397</v>
      </c>
      <c r="E719" s="232" t="s">
        <v>28</v>
      </c>
      <c r="F719" s="233" t="s">
        <v>797</v>
      </c>
      <c r="G719" s="230"/>
      <c r="H719" s="232" t="s">
        <v>28</v>
      </c>
      <c r="I719" s="234"/>
      <c r="J719" s="230"/>
      <c r="K719" s="230"/>
      <c r="L719" s="235"/>
      <c r="M719" s="236"/>
      <c r="N719" s="237"/>
      <c r="O719" s="237"/>
      <c r="P719" s="237"/>
      <c r="Q719" s="237"/>
      <c r="R719" s="237"/>
      <c r="S719" s="237"/>
      <c r="T719" s="23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9" t="s">
        <v>397</v>
      </c>
      <c r="AU719" s="239" t="s">
        <v>84</v>
      </c>
      <c r="AV719" s="13" t="s">
        <v>82</v>
      </c>
      <c r="AW719" s="13" t="s">
        <v>35</v>
      </c>
      <c r="AX719" s="13" t="s">
        <v>74</v>
      </c>
      <c r="AY719" s="239" t="s">
        <v>378</v>
      </c>
    </row>
    <row r="720" s="14" customFormat="1">
      <c r="A720" s="14"/>
      <c r="B720" s="240"/>
      <c r="C720" s="241"/>
      <c r="D720" s="231" t="s">
        <v>397</v>
      </c>
      <c r="E720" s="242" t="s">
        <v>28</v>
      </c>
      <c r="F720" s="243" t="s">
        <v>1053</v>
      </c>
      <c r="G720" s="241"/>
      <c r="H720" s="244">
        <v>1.28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0" t="s">
        <v>397</v>
      </c>
      <c r="AU720" s="250" t="s">
        <v>84</v>
      </c>
      <c r="AV720" s="14" t="s">
        <v>84</v>
      </c>
      <c r="AW720" s="14" t="s">
        <v>35</v>
      </c>
      <c r="AX720" s="14" t="s">
        <v>82</v>
      </c>
      <c r="AY720" s="250" t="s">
        <v>378</v>
      </c>
    </row>
    <row r="721" s="2" customFormat="1" ht="37.8" customHeight="1">
      <c r="A721" s="41"/>
      <c r="B721" s="42"/>
      <c r="C721" s="211" t="s">
        <v>1054</v>
      </c>
      <c r="D721" s="211" t="s">
        <v>385</v>
      </c>
      <c r="E721" s="212" t="s">
        <v>1055</v>
      </c>
      <c r="F721" s="213" t="s">
        <v>1056</v>
      </c>
      <c r="G721" s="214" t="s">
        <v>572</v>
      </c>
      <c r="H721" s="215">
        <v>17.082000000000001</v>
      </c>
      <c r="I721" s="216"/>
      <c r="J721" s="217">
        <f>ROUND(I721*H721,2)</f>
        <v>0</v>
      </c>
      <c r="K721" s="213" t="s">
        <v>389</v>
      </c>
      <c r="L721" s="47"/>
      <c r="M721" s="218" t="s">
        <v>28</v>
      </c>
      <c r="N721" s="219" t="s">
        <v>45</v>
      </c>
      <c r="O721" s="87"/>
      <c r="P721" s="220">
        <f>O721*H721</f>
        <v>0</v>
      </c>
      <c r="Q721" s="220">
        <v>0.17818000000000001</v>
      </c>
      <c r="R721" s="220">
        <f>Q721*H721</f>
        <v>3.0436707600000004</v>
      </c>
      <c r="S721" s="220">
        <v>0</v>
      </c>
      <c r="T721" s="221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22" t="s">
        <v>390</v>
      </c>
      <c r="AT721" s="222" t="s">
        <v>385</v>
      </c>
      <c r="AU721" s="222" t="s">
        <v>84</v>
      </c>
      <c r="AY721" s="20" t="s">
        <v>378</v>
      </c>
      <c r="BE721" s="223">
        <f>IF(N721="základní",J721,0)</f>
        <v>0</v>
      </c>
      <c r="BF721" s="223">
        <f>IF(N721="snížená",J721,0)</f>
        <v>0</v>
      </c>
      <c r="BG721" s="223">
        <f>IF(N721="zákl. přenesená",J721,0)</f>
        <v>0</v>
      </c>
      <c r="BH721" s="223">
        <f>IF(N721="sníž. přenesená",J721,0)</f>
        <v>0</v>
      </c>
      <c r="BI721" s="223">
        <f>IF(N721="nulová",J721,0)</f>
        <v>0</v>
      </c>
      <c r="BJ721" s="20" t="s">
        <v>82</v>
      </c>
      <c r="BK721" s="223">
        <f>ROUND(I721*H721,2)</f>
        <v>0</v>
      </c>
      <c r="BL721" s="20" t="s">
        <v>390</v>
      </c>
      <c r="BM721" s="222" t="s">
        <v>1057</v>
      </c>
    </row>
    <row r="722" s="2" customFormat="1">
      <c r="A722" s="41"/>
      <c r="B722" s="42"/>
      <c r="C722" s="43"/>
      <c r="D722" s="224" t="s">
        <v>394</v>
      </c>
      <c r="E722" s="43"/>
      <c r="F722" s="225" t="s">
        <v>1058</v>
      </c>
      <c r="G722" s="43"/>
      <c r="H722" s="43"/>
      <c r="I722" s="226"/>
      <c r="J722" s="43"/>
      <c r="K722" s="43"/>
      <c r="L722" s="47"/>
      <c r="M722" s="227"/>
      <c r="N722" s="228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394</v>
      </c>
      <c r="AU722" s="20" t="s">
        <v>84</v>
      </c>
    </row>
    <row r="723" s="13" customFormat="1">
      <c r="A723" s="13"/>
      <c r="B723" s="229"/>
      <c r="C723" s="230"/>
      <c r="D723" s="231" t="s">
        <v>397</v>
      </c>
      <c r="E723" s="232" t="s">
        <v>28</v>
      </c>
      <c r="F723" s="233" t="s">
        <v>767</v>
      </c>
      <c r="G723" s="230"/>
      <c r="H723" s="232" t="s">
        <v>28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397</v>
      </c>
      <c r="AU723" s="239" t="s">
        <v>84</v>
      </c>
      <c r="AV723" s="13" t="s">
        <v>82</v>
      </c>
      <c r="AW723" s="13" t="s">
        <v>35</v>
      </c>
      <c r="AX723" s="13" t="s">
        <v>74</v>
      </c>
      <c r="AY723" s="239" t="s">
        <v>378</v>
      </c>
    </row>
    <row r="724" s="14" customFormat="1">
      <c r="A724" s="14"/>
      <c r="B724" s="240"/>
      <c r="C724" s="241"/>
      <c r="D724" s="231" t="s">
        <v>397</v>
      </c>
      <c r="E724" s="242" t="s">
        <v>28</v>
      </c>
      <c r="F724" s="243" t="s">
        <v>1059</v>
      </c>
      <c r="G724" s="241"/>
      <c r="H724" s="244">
        <v>1.3440000000000001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397</v>
      </c>
      <c r="AU724" s="250" t="s">
        <v>84</v>
      </c>
      <c r="AV724" s="14" t="s">
        <v>84</v>
      </c>
      <c r="AW724" s="14" t="s">
        <v>35</v>
      </c>
      <c r="AX724" s="14" t="s">
        <v>74</v>
      </c>
      <c r="AY724" s="250" t="s">
        <v>378</v>
      </c>
    </row>
    <row r="725" s="14" customFormat="1">
      <c r="A725" s="14"/>
      <c r="B725" s="240"/>
      <c r="C725" s="241"/>
      <c r="D725" s="231" t="s">
        <v>397</v>
      </c>
      <c r="E725" s="242" t="s">
        <v>28</v>
      </c>
      <c r="F725" s="243" t="s">
        <v>1060</v>
      </c>
      <c r="G725" s="241"/>
      <c r="H725" s="244">
        <v>1.8500000000000001</v>
      </c>
      <c r="I725" s="245"/>
      <c r="J725" s="241"/>
      <c r="K725" s="241"/>
      <c r="L725" s="246"/>
      <c r="M725" s="247"/>
      <c r="N725" s="248"/>
      <c r="O725" s="248"/>
      <c r="P725" s="248"/>
      <c r="Q725" s="248"/>
      <c r="R725" s="248"/>
      <c r="S725" s="248"/>
      <c r="T725" s="249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0" t="s">
        <v>397</v>
      </c>
      <c r="AU725" s="250" t="s">
        <v>84</v>
      </c>
      <c r="AV725" s="14" t="s">
        <v>84</v>
      </c>
      <c r="AW725" s="14" t="s">
        <v>35</v>
      </c>
      <c r="AX725" s="14" t="s">
        <v>74</v>
      </c>
      <c r="AY725" s="250" t="s">
        <v>378</v>
      </c>
    </row>
    <row r="726" s="13" customFormat="1">
      <c r="A726" s="13"/>
      <c r="B726" s="229"/>
      <c r="C726" s="230"/>
      <c r="D726" s="231" t="s">
        <v>397</v>
      </c>
      <c r="E726" s="232" t="s">
        <v>28</v>
      </c>
      <c r="F726" s="233" t="s">
        <v>896</v>
      </c>
      <c r="G726" s="230"/>
      <c r="H726" s="232" t="s">
        <v>28</v>
      </c>
      <c r="I726" s="234"/>
      <c r="J726" s="230"/>
      <c r="K726" s="230"/>
      <c r="L726" s="235"/>
      <c r="M726" s="236"/>
      <c r="N726" s="237"/>
      <c r="O726" s="237"/>
      <c r="P726" s="237"/>
      <c r="Q726" s="237"/>
      <c r="R726" s="237"/>
      <c r="S726" s="237"/>
      <c r="T726" s="23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9" t="s">
        <v>397</v>
      </c>
      <c r="AU726" s="239" t="s">
        <v>84</v>
      </c>
      <c r="AV726" s="13" t="s">
        <v>82</v>
      </c>
      <c r="AW726" s="13" t="s">
        <v>35</v>
      </c>
      <c r="AX726" s="13" t="s">
        <v>74</v>
      </c>
      <c r="AY726" s="239" t="s">
        <v>378</v>
      </c>
    </row>
    <row r="727" s="14" customFormat="1">
      <c r="A727" s="14"/>
      <c r="B727" s="240"/>
      <c r="C727" s="241"/>
      <c r="D727" s="231" t="s">
        <v>397</v>
      </c>
      <c r="E727" s="242" t="s">
        <v>28</v>
      </c>
      <c r="F727" s="243" t="s">
        <v>1061</v>
      </c>
      <c r="G727" s="241"/>
      <c r="H727" s="244">
        <v>2.5920000000000001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0" t="s">
        <v>397</v>
      </c>
      <c r="AU727" s="250" t="s">
        <v>84</v>
      </c>
      <c r="AV727" s="14" t="s">
        <v>84</v>
      </c>
      <c r="AW727" s="14" t="s">
        <v>35</v>
      </c>
      <c r="AX727" s="14" t="s">
        <v>74</v>
      </c>
      <c r="AY727" s="250" t="s">
        <v>378</v>
      </c>
    </row>
    <row r="728" s="14" customFormat="1">
      <c r="A728" s="14"/>
      <c r="B728" s="240"/>
      <c r="C728" s="241"/>
      <c r="D728" s="231" t="s">
        <v>397</v>
      </c>
      <c r="E728" s="242" t="s">
        <v>28</v>
      </c>
      <c r="F728" s="243" t="s">
        <v>1062</v>
      </c>
      <c r="G728" s="241"/>
      <c r="H728" s="244">
        <v>1.8200000000000001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397</v>
      </c>
      <c r="AU728" s="250" t="s">
        <v>84</v>
      </c>
      <c r="AV728" s="14" t="s">
        <v>84</v>
      </c>
      <c r="AW728" s="14" t="s">
        <v>35</v>
      </c>
      <c r="AX728" s="14" t="s">
        <v>74</v>
      </c>
      <c r="AY728" s="250" t="s">
        <v>378</v>
      </c>
    </row>
    <row r="729" s="13" customFormat="1">
      <c r="A729" s="13"/>
      <c r="B729" s="229"/>
      <c r="C729" s="230"/>
      <c r="D729" s="231" t="s">
        <v>397</v>
      </c>
      <c r="E729" s="232" t="s">
        <v>28</v>
      </c>
      <c r="F729" s="233" t="s">
        <v>897</v>
      </c>
      <c r="G729" s="230"/>
      <c r="H729" s="232" t="s">
        <v>28</v>
      </c>
      <c r="I729" s="234"/>
      <c r="J729" s="230"/>
      <c r="K729" s="230"/>
      <c r="L729" s="235"/>
      <c r="M729" s="236"/>
      <c r="N729" s="237"/>
      <c r="O729" s="237"/>
      <c r="P729" s="237"/>
      <c r="Q729" s="237"/>
      <c r="R729" s="237"/>
      <c r="S729" s="237"/>
      <c r="T729" s="23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9" t="s">
        <v>397</v>
      </c>
      <c r="AU729" s="239" t="s">
        <v>84</v>
      </c>
      <c r="AV729" s="13" t="s">
        <v>82</v>
      </c>
      <c r="AW729" s="13" t="s">
        <v>35</v>
      </c>
      <c r="AX729" s="13" t="s">
        <v>74</v>
      </c>
      <c r="AY729" s="239" t="s">
        <v>378</v>
      </c>
    </row>
    <row r="730" s="14" customFormat="1">
      <c r="A730" s="14"/>
      <c r="B730" s="240"/>
      <c r="C730" s="241"/>
      <c r="D730" s="231" t="s">
        <v>397</v>
      </c>
      <c r="E730" s="242" t="s">
        <v>28</v>
      </c>
      <c r="F730" s="243" t="s">
        <v>1063</v>
      </c>
      <c r="G730" s="241"/>
      <c r="H730" s="244">
        <v>0.60199999999999998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0" t="s">
        <v>397</v>
      </c>
      <c r="AU730" s="250" t="s">
        <v>84</v>
      </c>
      <c r="AV730" s="14" t="s">
        <v>84</v>
      </c>
      <c r="AW730" s="14" t="s">
        <v>35</v>
      </c>
      <c r="AX730" s="14" t="s">
        <v>74</v>
      </c>
      <c r="AY730" s="250" t="s">
        <v>378</v>
      </c>
    </row>
    <row r="731" s="13" customFormat="1">
      <c r="A731" s="13"/>
      <c r="B731" s="229"/>
      <c r="C731" s="230"/>
      <c r="D731" s="231" t="s">
        <v>397</v>
      </c>
      <c r="E731" s="232" t="s">
        <v>28</v>
      </c>
      <c r="F731" s="233" t="s">
        <v>898</v>
      </c>
      <c r="G731" s="230"/>
      <c r="H731" s="232" t="s">
        <v>28</v>
      </c>
      <c r="I731" s="234"/>
      <c r="J731" s="230"/>
      <c r="K731" s="230"/>
      <c r="L731" s="235"/>
      <c r="M731" s="236"/>
      <c r="N731" s="237"/>
      <c r="O731" s="237"/>
      <c r="P731" s="237"/>
      <c r="Q731" s="237"/>
      <c r="R731" s="237"/>
      <c r="S731" s="237"/>
      <c r="T731" s="23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9" t="s">
        <v>397</v>
      </c>
      <c r="AU731" s="239" t="s">
        <v>84</v>
      </c>
      <c r="AV731" s="13" t="s">
        <v>82</v>
      </c>
      <c r="AW731" s="13" t="s">
        <v>35</v>
      </c>
      <c r="AX731" s="13" t="s">
        <v>74</v>
      </c>
      <c r="AY731" s="239" t="s">
        <v>378</v>
      </c>
    </row>
    <row r="732" s="14" customFormat="1">
      <c r="A732" s="14"/>
      <c r="B732" s="240"/>
      <c r="C732" s="241"/>
      <c r="D732" s="231" t="s">
        <v>397</v>
      </c>
      <c r="E732" s="242" t="s">
        <v>28</v>
      </c>
      <c r="F732" s="243" t="s">
        <v>1064</v>
      </c>
      <c r="G732" s="241"/>
      <c r="H732" s="244">
        <v>2.3719999999999999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397</v>
      </c>
      <c r="AU732" s="250" t="s">
        <v>84</v>
      </c>
      <c r="AV732" s="14" t="s">
        <v>84</v>
      </c>
      <c r="AW732" s="14" t="s">
        <v>35</v>
      </c>
      <c r="AX732" s="14" t="s">
        <v>74</v>
      </c>
      <c r="AY732" s="250" t="s">
        <v>378</v>
      </c>
    </row>
    <row r="733" s="13" customFormat="1">
      <c r="A733" s="13"/>
      <c r="B733" s="229"/>
      <c r="C733" s="230"/>
      <c r="D733" s="231" t="s">
        <v>397</v>
      </c>
      <c r="E733" s="232" t="s">
        <v>28</v>
      </c>
      <c r="F733" s="233" t="s">
        <v>889</v>
      </c>
      <c r="G733" s="230"/>
      <c r="H733" s="232" t="s">
        <v>28</v>
      </c>
      <c r="I733" s="234"/>
      <c r="J733" s="230"/>
      <c r="K733" s="230"/>
      <c r="L733" s="235"/>
      <c r="M733" s="236"/>
      <c r="N733" s="237"/>
      <c r="O733" s="237"/>
      <c r="P733" s="237"/>
      <c r="Q733" s="237"/>
      <c r="R733" s="237"/>
      <c r="S733" s="237"/>
      <c r="T733" s="23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9" t="s">
        <v>397</v>
      </c>
      <c r="AU733" s="239" t="s">
        <v>84</v>
      </c>
      <c r="AV733" s="13" t="s">
        <v>82</v>
      </c>
      <c r="AW733" s="13" t="s">
        <v>35</v>
      </c>
      <c r="AX733" s="13" t="s">
        <v>74</v>
      </c>
      <c r="AY733" s="239" t="s">
        <v>378</v>
      </c>
    </row>
    <row r="734" s="14" customFormat="1">
      <c r="A734" s="14"/>
      <c r="B734" s="240"/>
      <c r="C734" s="241"/>
      <c r="D734" s="231" t="s">
        <v>397</v>
      </c>
      <c r="E734" s="242" t="s">
        <v>28</v>
      </c>
      <c r="F734" s="243" t="s">
        <v>1065</v>
      </c>
      <c r="G734" s="241"/>
      <c r="H734" s="244">
        <v>4.7320000000000002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397</v>
      </c>
      <c r="AU734" s="250" t="s">
        <v>84</v>
      </c>
      <c r="AV734" s="14" t="s">
        <v>84</v>
      </c>
      <c r="AW734" s="14" t="s">
        <v>35</v>
      </c>
      <c r="AX734" s="14" t="s">
        <v>74</v>
      </c>
      <c r="AY734" s="250" t="s">
        <v>378</v>
      </c>
    </row>
    <row r="735" s="13" customFormat="1">
      <c r="A735" s="13"/>
      <c r="B735" s="229"/>
      <c r="C735" s="230"/>
      <c r="D735" s="231" t="s">
        <v>397</v>
      </c>
      <c r="E735" s="232" t="s">
        <v>28</v>
      </c>
      <c r="F735" s="233" t="s">
        <v>890</v>
      </c>
      <c r="G735" s="230"/>
      <c r="H735" s="232" t="s">
        <v>28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397</v>
      </c>
      <c r="AU735" s="239" t="s">
        <v>84</v>
      </c>
      <c r="AV735" s="13" t="s">
        <v>82</v>
      </c>
      <c r="AW735" s="13" t="s">
        <v>35</v>
      </c>
      <c r="AX735" s="13" t="s">
        <v>74</v>
      </c>
      <c r="AY735" s="239" t="s">
        <v>378</v>
      </c>
    </row>
    <row r="736" s="14" customFormat="1">
      <c r="A736" s="14"/>
      <c r="B736" s="240"/>
      <c r="C736" s="241"/>
      <c r="D736" s="231" t="s">
        <v>397</v>
      </c>
      <c r="E736" s="242" t="s">
        <v>28</v>
      </c>
      <c r="F736" s="243" t="s">
        <v>1066</v>
      </c>
      <c r="G736" s="241"/>
      <c r="H736" s="244">
        <v>1.77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397</v>
      </c>
      <c r="AU736" s="250" t="s">
        <v>84</v>
      </c>
      <c r="AV736" s="14" t="s">
        <v>84</v>
      </c>
      <c r="AW736" s="14" t="s">
        <v>35</v>
      </c>
      <c r="AX736" s="14" t="s">
        <v>74</v>
      </c>
      <c r="AY736" s="250" t="s">
        <v>378</v>
      </c>
    </row>
    <row r="737" s="15" customFormat="1">
      <c r="A737" s="15"/>
      <c r="B737" s="251"/>
      <c r="C737" s="252"/>
      <c r="D737" s="231" t="s">
        <v>397</v>
      </c>
      <c r="E737" s="253" t="s">
        <v>1067</v>
      </c>
      <c r="F737" s="254" t="s">
        <v>416</v>
      </c>
      <c r="G737" s="252"/>
      <c r="H737" s="255">
        <v>17.082000000000001</v>
      </c>
      <c r="I737" s="256"/>
      <c r="J737" s="252"/>
      <c r="K737" s="252"/>
      <c r="L737" s="257"/>
      <c r="M737" s="258"/>
      <c r="N737" s="259"/>
      <c r="O737" s="259"/>
      <c r="P737" s="259"/>
      <c r="Q737" s="259"/>
      <c r="R737" s="259"/>
      <c r="S737" s="259"/>
      <c r="T737" s="260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61" t="s">
        <v>397</v>
      </c>
      <c r="AU737" s="261" t="s">
        <v>84</v>
      </c>
      <c r="AV737" s="15" t="s">
        <v>390</v>
      </c>
      <c r="AW737" s="15" t="s">
        <v>35</v>
      </c>
      <c r="AX737" s="15" t="s">
        <v>82</v>
      </c>
      <c r="AY737" s="261" t="s">
        <v>378</v>
      </c>
    </row>
    <row r="738" s="2" customFormat="1" ht="33" customHeight="1">
      <c r="A738" s="41"/>
      <c r="B738" s="42"/>
      <c r="C738" s="211" t="s">
        <v>1068</v>
      </c>
      <c r="D738" s="211" t="s">
        <v>385</v>
      </c>
      <c r="E738" s="212" t="s">
        <v>1069</v>
      </c>
      <c r="F738" s="213" t="s">
        <v>1070</v>
      </c>
      <c r="G738" s="214" t="s">
        <v>572</v>
      </c>
      <c r="H738" s="215">
        <v>5.1150000000000002</v>
      </c>
      <c r="I738" s="216"/>
      <c r="J738" s="217">
        <f>ROUND(I738*H738,2)</f>
        <v>0</v>
      </c>
      <c r="K738" s="213" t="s">
        <v>389</v>
      </c>
      <c r="L738" s="47"/>
      <c r="M738" s="218" t="s">
        <v>28</v>
      </c>
      <c r="N738" s="219" t="s">
        <v>45</v>
      </c>
      <c r="O738" s="87"/>
      <c r="P738" s="220">
        <f>O738*H738</f>
        <v>0</v>
      </c>
      <c r="Q738" s="220">
        <v>0.34645999999999999</v>
      </c>
      <c r="R738" s="220">
        <f>Q738*H738</f>
        <v>1.7721429</v>
      </c>
      <c r="S738" s="220">
        <v>0</v>
      </c>
      <c r="T738" s="221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22" t="s">
        <v>390</v>
      </c>
      <c r="AT738" s="222" t="s">
        <v>385</v>
      </c>
      <c r="AU738" s="222" t="s">
        <v>84</v>
      </c>
      <c r="AY738" s="20" t="s">
        <v>378</v>
      </c>
      <c r="BE738" s="223">
        <f>IF(N738="základní",J738,0)</f>
        <v>0</v>
      </c>
      <c r="BF738" s="223">
        <f>IF(N738="snížená",J738,0)</f>
        <v>0</v>
      </c>
      <c r="BG738" s="223">
        <f>IF(N738="zákl. přenesená",J738,0)</f>
        <v>0</v>
      </c>
      <c r="BH738" s="223">
        <f>IF(N738="sníž. přenesená",J738,0)</f>
        <v>0</v>
      </c>
      <c r="BI738" s="223">
        <f>IF(N738="nulová",J738,0)</f>
        <v>0</v>
      </c>
      <c r="BJ738" s="20" t="s">
        <v>82</v>
      </c>
      <c r="BK738" s="223">
        <f>ROUND(I738*H738,2)</f>
        <v>0</v>
      </c>
      <c r="BL738" s="20" t="s">
        <v>390</v>
      </c>
      <c r="BM738" s="222" t="s">
        <v>1071</v>
      </c>
    </row>
    <row r="739" s="2" customFormat="1">
      <c r="A739" s="41"/>
      <c r="B739" s="42"/>
      <c r="C739" s="43"/>
      <c r="D739" s="224" t="s">
        <v>394</v>
      </c>
      <c r="E739" s="43"/>
      <c r="F739" s="225" t="s">
        <v>1072</v>
      </c>
      <c r="G739" s="43"/>
      <c r="H739" s="43"/>
      <c r="I739" s="226"/>
      <c r="J739" s="43"/>
      <c r="K739" s="43"/>
      <c r="L739" s="47"/>
      <c r="M739" s="227"/>
      <c r="N739" s="228"/>
      <c r="O739" s="87"/>
      <c r="P739" s="87"/>
      <c r="Q739" s="87"/>
      <c r="R739" s="87"/>
      <c r="S739" s="87"/>
      <c r="T739" s="88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T739" s="20" t="s">
        <v>394</v>
      </c>
      <c r="AU739" s="20" t="s">
        <v>84</v>
      </c>
    </row>
    <row r="740" s="13" customFormat="1">
      <c r="A740" s="13"/>
      <c r="B740" s="229"/>
      <c r="C740" s="230"/>
      <c r="D740" s="231" t="s">
        <v>397</v>
      </c>
      <c r="E740" s="232" t="s">
        <v>28</v>
      </c>
      <c r="F740" s="233" t="s">
        <v>797</v>
      </c>
      <c r="G740" s="230"/>
      <c r="H740" s="232" t="s">
        <v>28</v>
      </c>
      <c r="I740" s="234"/>
      <c r="J740" s="230"/>
      <c r="K740" s="230"/>
      <c r="L740" s="235"/>
      <c r="M740" s="236"/>
      <c r="N740" s="237"/>
      <c r="O740" s="237"/>
      <c r="P740" s="237"/>
      <c r="Q740" s="237"/>
      <c r="R740" s="237"/>
      <c r="S740" s="237"/>
      <c r="T740" s="23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9" t="s">
        <v>397</v>
      </c>
      <c r="AU740" s="239" t="s">
        <v>84</v>
      </c>
      <c r="AV740" s="13" t="s">
        <v>82</v>
      </c>
      <c r="AW740" s="13" t="s">
        <v>35</v>
      </c>
      <c r="AX740" s="13" t="s">
        <v>74</v>
      </c>
      <c r="AY740" s="239" t="s">
        <v>378</v>
      </c>
    </row>
    <row r="741" s="14" customFormat="1">
      <c r="A741" s="14"/>
      <c r="B741" s="240"/>
      <c r="C741" s="241"/>
      <c r="D741" s="231" t="s">
        <v>397</v>
      </c>
      <c r="E741" s="242" t="s">
        <v>28</v>
      </c>
      <c r="F741" s="243" t="s">
        <v>1073</v>
      </c>
      <c r="G741" s="241"/>
      <c r="H741" s="244">
        <v>5.1150000000000002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397</v>
      </c>
      <c r="AU741" s="250" t="s">
        <v>84</v>
      </c>
      <c r="AV741" s="14" t="s">
        <v>84</v>
      </c>
      <c r="AW741" s="14" t="s">
        <v>35</v>
      </c>
      <c r="AX741" s="14" t="s">
        <v>82</v>
      </c>
      <c r="AY741" s="250" t="s">
        <v>378</v>
      </c>
    </row>
    <row r="742" s="2" customFormat="1" ht="66.75" customHeight="1">
      <c r="A742" s="41"/>
      <c r="B742" s="42"/>
      <c r="C742" s="211" t="s">
        <v>1074</v>
      </c>
      <c r="D742" s="211" t="s">
        <v>385</v>
      </c>
      <c r="E742" s="212" t="s">
        <v>1075</v>
      </c>
      <c r="F742" s="213" t="s">
        <v>1076</v>
      </c>
      <c r="G742" s="214" t="s">
        <v>572</v>
      </c>
      <c r="H742" s="215">
        <v>5.1150000000000002</v>
      </c>
      <c r="I742" s="216"/>
      <c r="J742" s="217">
        <f>ROUND(I742*H742,2)</f>
        <v>0</v>
      </c>
      <c r="K742" s="213" t="s">
        <v>389</v>
      </c>
      <c r="L742" s="47"/>
      <c r="M742" s="218" t="s">
        <v>28</v>
      </c>
      <c r="N742" s="219" t="s">
        <v>45</v>
      </c>
      <c r="O742" s="87"/>
      <c r="P742" s="220">
        <f>O742*H742</f>
        <v>0</v>
      </c>
      <c r="Q742" s="220">
        <v>0.058500000000000003</v>
      </c>
      <c r="R742" s="220">
        <f>Q742*H742</f>
        <v>0.29922750000000004</v>
      </c>
      <c r="S742" s="220">
        <v>0</v>
      </c>
      <c r="T742" s="221">
        <f>S742*H742</f>
        <v>0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22" t="s">
        <v>390</v>
      </c>
      <c r="AT742" s="222" t="s">
        <v>385</v>
      </c>
      <c r="AU742" s="222" t="s">
        <v>84</v>
      </c>
      <c r="AY742" s="20" t="s">
        <v>378</v>
      </c>
      <c r="BE742" s="223">
        <f>IF(N742="základní",J742,0)</f>
        <v>0</v>
      </c>
      <c r="BF742" s="223">
        <f>IF(N742="snížená",J742,0)</f>
        <v>0</v>
      </c>
      <c r="BG742" s="223">
        <f>IF(N742="zákl. přenesená",J742,0)</f>
        <v>0</v>
      </c>
      <c r="BH742" s="223">
        <f>IF(N742="sníž. přenesená",J742,0)</f>
        <v>0</v>
      </c>
      <c r="BI742" s="223">
        <f>IF(N742="nulová",J742,0)</f>
        <v>0</v>
      </c>
      <c r="BJ742" s="20" t="s">
        <v>82</v>
      </c>
      <c r="BK742" s="223">
        <f>ROUND(I742*H742,2)</f>
        <v>0</v>
      </c>
      <c r="BL742" s="20" t="s">
        <v>390</v>
      </c>
      <c r="BM742" s="222" t="s">
        <v>1077</v>
      </c>
    </row>
    <row r="743" s="2" customFormat="1">
      <c r="A743" s="41"/>
      <c r="B743" s="42"/>
      <c r="C743" s="43"/>
      <c r="D743" s="224" t="s">
        <v>394</v>
      </c>
      <c r="E743" s="43"/>
      <c r="F743" s="225" t="s">
        <v>1078</v>
      </c>
      <c r="G743" s="43"/>
      <c r="H743" s="43"/>
      <c r="I743" s="226"/>
      <c r="J743" s="43"/>
      <c r="K743" s="43"/>
      <c r="L743" s="47"/>
      <c r="M743" s="227"/>
      <c r="N743" s="228"/>
      <c r="O743" s="87"/>
      <c r="P743" s="87"/>
      <c r="Q743" s="87"/>
      <c r="R743" s="87"/>
      <c r="S743" s="87"/>
      <c r="T743" s="88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T743" s="20" t="s">
        <v>394</v>
      </c>
      <c r="AU743" s="20" t="s">
        <v>84</v>
      </c>
    </row>
    <row r="744" s="13" customFormat="1">
      <c r="A744" s="13"/>
      <c r="B744" s="229"/>
      <c r="C744" s="230"/>
      <c r="D744" s="231" t="s">
        <v>397</v>
      </c>
      <c r="E744" s="232" t="s">
        <v>28</v>
      </c>
      <c r="F744" s="233" t="s">
        <v>797</v>
      </c>
      <c r="G744" s="230"/>
      <c r="H744" s="232" t="s">
        <v>28</v>
      </c>
      <c r="I744" s="234"/>
      <c r="J744" s="230"/>
      <c r="K744" s="230"/>
      <c r="L744" s="235"/>
      <c r="M744" s="236"/>
      <c r="N744" s="237"/>
      <c r="O744" s="237"/>
      <c r="P744" s="237"/>
      <c r="Q744" s="237"/>
      <c r="R744" s="237"/>
      <c r="S744" s="237"/>
      <c r="T744" s="238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9" t="s">
        <v>397</v>
      </c>
      <c r="AU744" s="239" t="s">
        <v>84</v>
      </c>
      <c r="AV744" s="13" t="s">
        <v>82</v>
      </c>
      <c r="AW744" s="13" t="s">
        <v>35</v>
      </c>
      <c r="AX744" s="13" t="s">
        <v>74</v>
      </c>
      <c r="AY744" s="239" t="s">
        <v>378</v>
      </c>
    </row>
    <row r="745" s="14" customFormat="1">
      <c r="A745" s="14"/>
      <c r="B745" s="240"/>
      <c r="C745" s="241"/>
      <c r="D745" s="231" t="s">
        <v>397</v>
      </c>
      <c r="E745" s="242" t="s">
        <v>28</v>
      </c>
      <c r="F745" s="243" t="s">
        <v>1073</v>
      </c>
      <c r="G745" s="241"/>
      <c r="H745" s="244">
        <v>5.1150000000000002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0" t="s">
        <v>397</v>
      </c>
      <c r="AU745" s="250" t="s">
        <v>84</v>
      </c>
      <c r="AV745" s="14" t="s">
        <v>84</v>
      </c>
      <c r="AW745" s="14" t="s">
        <v>35</v>
      </c>
      <c r="AX745" s="14" t="s">
        <v>82</v>
      </c>
      <c r="AY745" s="250" t="s">
        <v>378</v>
      </c>
    </row>
    <row r="746" s="2" customFormat="1" ht="37.8" customHeight="1">
      <c r="A746" s="41"/>
      <c r="B746" s="42"/>
      <c r="C746" s="211" t="s">
        <v>1079</v>
      </c>
      <c r="D746" s="211" t="s">
        <v>385</v>
      </c>
      <c r="E746" s="212" t="s">
        <v>1080</v>
      </c>
      <c r="F746" s="213" t="s">
        <v>1081</v>
      </c>
      <c r="G746" s="214" t="s">
        <v>572</v>
      </c>
      <c r="H746" s="215">
        <v>8.2799999999999994</v>
      </c>
      <c r="I746" s="216"/>
      <c r="J746" s="217">
        <f>ROUND(I746*H746,2)</f>
        <v>0</v>
      </c>
      <c r="K746" s="213" t="s">
        <v>389</v>
      </c>
      <c r="L746" s="47"/>
      <c r="M746" s="218" t="s">
        <v>28</v>
      </c>
      <c r="N746" s="219" t="s">
        <v>45</v>
      </c>
      <c r="O746" s="87"/>
      <c r="P746" s="220">
        <f>O746*H746</f>
        <v>0</v>
      </c>
      <c r="Q746" s="220">
        <v>0.26723000000000002</v>
      </c>
      <c r="R746" s="220">
        <f>Q746*H746</f>
        <v>2.2126644</v>
      </c>
      <c r="S746" s="220">
        <v>0</v>
      </c>
      <c r="T746" s="221">
        <f>S746*H746</f>
        <v>0</v>
      </c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R746" s="222" t="s">
        <v>390</v>
      </c>
      <c r="AT746" s="222" t="s">
        <v>385</v>
      </c>
      <c r="AU746" s="222" t="s">
        <v>84</v>
      </c>
      <c r="AY746" s="20" t="s">
        <v>378</v>
      </c>
      <c r="BE746" s="223">
        <f>IF(N746="základní",J746,0)</f>
        <v>0</v>
      </c>
      <c r="BF746" s="223">
        <f>IF(N746="snížená",J746,0)</f>
        <v>0</v>
      </c>
      <c r="BG746" s="223">
        <f>IF(N746="zákl. přenesená",J746,0)</f>
        <v>0</v>
      </c>
      <c r="BH746" s="223">
        <f>IF(N746="sníž. přenesená",J746,0)</f>
        <v>0</v>
      </c>
      <c r="BI746" s="223">
        <f>IF(N746="nulová",J746,0)</f>
        <v>0</v>
      </c>
      <c r="BJ746" s="20" t="s">
        <v>82</v>
      </c>
      <c r="BK746" s="223">
        <f>ROUND(I746*H746,2)</f>
        <v>0</v>
      </c>
      <c r="BL746" s="20" t="s">
        <v>390</v>
      </c>
      <c r="BM746" s="222" t="s">
        <v>1082</v>
      </c>
    </row>
    <row r="747" s="2" customFormat="1">
      <c r="A747" s="41"/>
      <c r="B747" s="42"/>
      <c r="C747" s="43"/>
      <c r="D747" s="224" t="s">
        <v>394</v>
      </c>
      <c r="E747" s="43"/>
      <c r="F747" s="225" t="s">
        <v>1083</v>
      </c>
      <c r="G747" s="43"/>
      <c r="H747" s="43"/>
      <c r="I747" s="226"/>
      <c r="J747" s="43"/>
      <c r="K747" s="43"/>
      <c r="L747" s="47"/>
      <c r="M747" s="227"/>
      <c r="N747" s="228"/>
      <c r="O747" s="87"/>
      <c r="P747" s="87"/>
      <c r="Q747" s="87"/>
      <c r="R747" s="87"/>
      <c r="S747" s="87"/>
      <c r="T747" s="88"/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T747" s="20" t="s">
        <v>394</v>
      </c>
      <c r="AU747" s="20" t="s">
        <v>84</v>
      </c>
    </row>
    <row r="748" s="13" customFormat="1">
      <c r="A748" s="13"/>
      <c r="B748" s="229"/>
      <c r="C748" s="230"/>
      <c r="D748" s="231" t="s">
        <v>397</v>
      </c>
      <c r="E748" s="232" t="s">
        <v>28</v>
      </c>
      <c r="F748" s="233" t="s">
        <v>797</v>
      </c>
      <c r="G748" s="230"/>
      <c r="H748" s="232" t="s">
        <v>28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9" t="s">
        <v>397</v>
      </c>
      <c r="AU748" s="239" t="s">
        <v>84</v>
      </c>
      <c r="AV748" s="13" t="s">
        <v>82</v>
      </c>
      <c r="AW748" s="13" t="s">
        <v>35</v>
      </c>
      <c r="AX748" s="13" t="s">
        <v>74</v>
      </c>
      <c r="AY748" s="239" t="s">
        <v>378</v>
      </c>
    </row>
    <row r="749" s="14" customFormat="1">
      <c r="A749" s="14"/>
      <c r="B749" s="240"/>
      <c r="C749" s="241"/>
      <c r="D749" s="231" t="s">
        <v>397</v>
      </c>
      <c r="E749" s="242" t="s">
        <v>28</v>
      </c>
      <c r="F749" s="243" t="s">
        <v>1084</v>
      </c>
      <c r="G749" s="241"/>
      <c r="H749" s="244">
        <v>4.1399999999999997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0" t="s">
        <v>397</v>
      </c>
      <c r="AU749" s="250" t="s">
        <v>84</v>
      </c>
      <c r="AV749" s="14" t="s">
        <v>84</v>
      </c>
      <c r="AW749" s="14" t="s">
        <v>35</v>
      </c>
      <c r="AX749" s="14" t="s">
        <v>74</v>
      </c>
      <c r="AY749" s="250" t="s">
        <v>378</v>
      </c>
    </row>
    <row r="750" s="13" customFormat="1">
      <c r="A750" s="13"/>
      <c r="B750" s="229"/>
      <c r="C750" s="230"/>
      <c r="D750" s="231" t="s">
        <v>397</v>
      </c>
      <c r="E750" s="232" t="s">
        <v>28</v>
      </c>
      <c r="F750" s="233" t="s">
        <v>802</v>
      </c>
      <c r="G750" s="230"/>
      <c r="H750" s="232" t="s">
        <v>28</v>
      </c>
      <c r="I750" s="234"/>
      <c r="J750" s="230"/>
      <c r="K750" s="230"/>
      <c r="L750" s="235"/>
      <c r="M750" s="236"/>
      <c r="N750" s="237"/>
      <c r="O750" s="237"/>
      <c r="P750" s="237"/>
      <c r="Q750" s="237"/>
      <c r="R750" s="237"/>
      <c r="S750" s="237"/>
      <c r="T750" s="238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9" t="s">
        <v>397</v>
      </c>
      <c r="AU750" s="239" t="s">
        <v>84</v>
      </c>
      <c r="AV750" s="13" t="s">
        <v>82</v>
      </c>
      <c r="AW750" s="13" t="s">
        <v>35</v>
      </c>
      <c r="AX750" s="13" t="s">
        <v>74</v>
      </c>
      <c r="AY750" s="239" t="s">
        <v>378</v>
      </c>
    </row>
    <row r="751" s="14" customFormat="1">
      <c r="A751" s="14"/>
      <c r="B751" s="240"/>
      <c r="C751" s="241"/>
      <c r="D751" s="231" t="s">
        <v>397</v>
      </c>
      <c r="E751" s="242" t="s">
        <v>28</v>
      </c>
      <c r="F751" s="243" t="s">
        <v>1085</v>
      </c>
      <c r="G751" s="241"/>
      <c r="H751" s="244">
        <v>1.6559999999999999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0" t="s">
        <v>397</v>
      </c>
      <c r="AU751" s="250" t="s">
        <v>84</v>
      </c>
      <c r="AV751" s="14" t="s">
        <v>84</v>
      </c>
      <c r="AW751" s="14" t="s">
        <v>35</v>
      </c>
      <c r="AX751" s="14" t="s">
        <v>74</v>
      </c>
      <c r="AY751" s="250" t="s">
        <v>378</v>
      </c>
    </row>
    <row r="752" s="13" customFormat="1">
      <c r="A752" s="13"/>
      <c r="B752" s="229"/>
      <c r="C752" s="230"/>
      <c r="D752" s="231" t="s">
        <v>397</v>
      </c>
      <c r="E752" s="232" t="s">
        <v>28</v>
      </c>
      <c r="F752" s="233" t="s">
        <v>804</v>
      </c>
      <c r="G752" s="230"/>
      <c r="H752" s="232" t="s">
        <v>28</v>
      </c>
      <c r="I752" s="234"/>
      <c r="J752" s="230"/>
      <c r="K752" s="230"/>
      <c r="L752" s="235"/>
      <c r="M752" s="236"/>
      <c r="N752" s="237"/>
      <c r="O752" s="237"/>
      <c r="P752" s="237"/>
      <c r="Q752" s="237"/>
      <c r="R752" s="237"/>
      <c r="S752" s="237"/>
      <c r="T752" s="23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9" t="s">
        <v>397</v>
      </c>
      <c r="AU752" s="239" t="s">
        <v>84</v>
      </c>
      <c r="AV752" s="13" t="s">
        <v>82</v>
      </c>
      <c r="AW752" s="13" t="s">
        <v>35</v>
      </c>
      <c r="AX752" s="13" t="s">
        <v>74</v>
      </c>
      <c r="AY752" s="239" t="s">
        <v>378</v>
      </c>
    </row>
    <row r="753" s="14" customFormat="1">
      <c r="A753" s="14"/>
      <c r="B753" s="240"/>
      <c r="C753" s="241"/>
      <c r="D753" s="231" t="s">
        <v>397</v>
      </c>
      <c r="E753" s="242" t="s">
        <v>28</v>
      </c>
      <c r="F753" s="243" t="s">
        <v>1086</v>
      </c>
      <c r="G753" s="241"/>
      <c r="H753" s="244">
        <v>2.484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0" t="s">
        <v>397</v>
      </c>
      <c r="AU753" s="250" t="s">
        <v>84</v>
      </c>
      <c r="AV753" s="14" t="s">
        <v>84</v>
      </c>
      <c r="AW753" s="14" t="s">
        <v>35</v>
      </c>
      <c r="AX753" s="14" t="s">
        <v>74</v>
      </c>
      <c r="AY753" s="250" t="s">
        <v>378</v>
      </c>
    </row>
    <row r="754" s="15" customFormat="1">
      <c r="A754" s="15"/>
      <c r="B754" s="251"/>
      <c r="C754" s="252"/>
      <c r="D754" s="231" t="s">
        <v>397</v>
      </c>
      <c r="E754" s="253" t="s">
        <v>28</v>
      </c>
      <c r="F754" s="254" t="s">
        <v>416</v>
      </c>
      <c r="G754" s="252"/>
      <c r="H754" s="255">
        <v>8.2799999999999994</v>
      </c>
      <c r="I754" s="256"/>
      <c r="J754" s="252"/>
      <c r="K754" s="252"/>
      <c r="L754" s="257"/>
      <c r="M754" s="258"/>
      <c r="N754" s="259"/>
      <c r="O754" s="259"/>
      <c r="P754" s="259"/>
      <c r="Q754" s="259"/>
      <c r="R754" s="259"/>
      <c r="S754" s="259"/>
      <c r="T754" s="260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61" t="s">
        <v>397</v>
      </c>
      <c r="AU754" s="261" t="s">
        <v>84</v>
      </c>
      <c r="AV754" s="15" t="s">
        <v>390</v>
      </c>
      <c r="AW754" s="15" t="s">
        <v>35</v>
      </c>
      <c r="AX754" s="15" t="s">
        <v>82</v>
      </c>
      <c r="AY754" s="261" t="s">
        <v>378</v>
      </c>
    </row>
    <row r="755" s="12" customFormat="1" ht="22.8" customHeight="1">
      <c r="A755" s="12"/>
      <c r="B755" s="195"/>
      <c r="C755" s="196"/>
      <c r="D755" s="197" t="s">
        <v>73</v>
      </c>
      <c r="E755" s="209" t="s">
        <v>390</v>
      </c>
      <c r="F755" s="209" t="s">
        <v>1087</v>
      </c>
      <c r="G755" s="196"/>
      <c r="H755" s="196"/>
      <c r="I755" s="199"/>
      <c r="J755" s="210">
        <f>BK755</f>
        <v>0</v>
      </c>
      <c r="K755" s="196"/>
      <c r="L755" s="201"/>
      <c r="M755" s="202"/>
      <c r="N755" s="203"/>
      <c r="O755" s="203"/>
      <c r="P755" s="204">
        <f>SUM(P756:P1174)</f>
        <v>0</v>
      </c>
      <c r="Q755" s="203"/>
      <c r="R755" s="204">
        <f>SUM(R756:R1174)</f>
        <v>938.20746539999982</v>
      </c>
      <c r="S755" s="203"/>
      <c r="T755" s="205">
        <f>SUM(T756:T1174)</f>
        <v>0</v>
      </c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R755" s="206" t="s">
        <v>82</v>
      </c>
      <c r="AT755" s="207" t="s">
        <v>73</v>
      </c>
      <c r="AU755" s="207" t="s">
        <v>82</v>
      </c>
      <c r="AY755" s="206" t="s">
        <v>378</v>
      </c>
      <c r="BK755" s="208">
        <f>SUM(BK756:BK1174)</f>
        <v>0</v>
      </c>
    </row>
    <row r="756" s="2" customFormat="1" ht="49.05" customHeight="1">
      <c r="A756" s="41"/>
      <c r="B756" s="42"/>
      <c r="C756" s="211" t="s">
        <v>1088</v>
      </c>
      <c r="D756" s="211" t="s">
        <v>385</v>
      </c>
      <c r="E756" s="212" t="s">
        <v>1089</v>
      </c>
      <c r="F756" s="213" t="s">
        <v>1090</v>
      </c>
      <c r="G756" s="214" t="s">
        <v>764</v>
      </c>
      <c r="H756" s="215">
        <v>23</v>
      </c>
      <c r="I756" s="216"/>
      <c r="J756" s="217">
        <f>ROUND(I756*H756,2)</f>
        <v>0</v>
      </c>
      <c r="K756" s="213" t="s">
        <v>389</v>
      </c>
      <c r="L756" s="47"/>
      <c r="M756" s="218" t="s">
        <v>28</v>
      </c>
      <c r="N756" s="219" t="s">
        <v>45</v>
      </c>
      <c r="O756" s="87"/>
      <c r="P756" s="220">
        <f>O756*H756</f>
        <v>0</v>
      </c>
      <c r="Q756" s="220">
        <v>0.0045900000000000003</v>
      </c>
      <c r="R756" s="220">
        <f>Q756*H756</f>
        <v>0.10557000000000001</v>
      </c>
      <c r="S756" s="220">
        <v>0</v>
      </c>
      <c r="T756" s="221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22" t="s">
        <v>390</v>
      </c>
      <c r="AT756" s="222" t="s">
        <v>385</v>
      </c>
      <c r="AU756" s="222" t="s">
        <v>84</v>
      </c>
      <c r="AY756" s="20" t="s">
        <v>378</v>
      </c>
      <c r="BE756" s="223">
        <f>IF(N756="základní",J756,0)</f>
        <v>0</v>
      </c>
      <c r="BF756" s="223">
        <f>IF(N756="snížená",J756,0)</f>
        <v>0</v>
      </c>
      <c r="BG756" s="223">
        <f>IF(N756="zákl. přenesená",J756,0)</f>
        <v>0</v>
      </c>
      <c r="BH756" s="223">
        <f>IF(N756="sníž. přenesená",J756,0)</f>
        <v>0</v>
      </c>
      <c r="BI756" s="223">
        <f>IF(N756="nulová",J756,0)</f>
        <v>0</v>
      </c>
      <c r="BJ756" s="20" t="s">
        <v>82</v>
      </c>
      <c r="BK756" s="223">
        <f>ROUND(I756*H756,2)</f>
        <v>0</v>
      </c>
      <c r="BL756" s="20" t="s">
        <v>390</v>
      </c>
      <c r="BM756" s="222" t="s">
        <v>1091</v>
      </c>
    </row>
    <row r="757" s="2" customFormat="1">
      <c r="A757" s="41"/>
      <c r="B757" s="42"/>
      <c r="C757" s="43"/>
      <c r="D757" s="224" t="s">
        <v>394</v>
      </c>
      <c r="E757" s="43"/>
      <c r="F757" s="225" t="s">
        <v>1092</v>
      </c>
      <c r="G757" s="43"/>
      <c r="H757" s="43"/>
      <c r="I757" s="226"/>
      <c r="J757" s="43"/>
      <c r="K757" s="43"/>
      <c r="L757" s="47"/>
      <c r="M757" s="227"/>
      <c r="N757" s="228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394</v>
      </c>
      <c r="AU757" s="20" t="s">
        <v>84</v>
      </c>
    </row>
    <row r="758" s="13" customFormat="1">
      <c r="A758" s="13"/>
      <c r="B758" s="229"/>
      <c r="C758" s="230"/>
      <c r="D758" s="231" t="s">
        <v>397</v>
      </c>
      <c r="E758" s="232" t="s">
        <v>28</v>
      </c>
      <c r="F758" s="233" t="s">
        <v>410</v>
      </c>
      <c r="G758" s="230"/>
      <c r="H758" s="232" t="s">
        <v>28</v>
      </c>
      <c r="I758" s="234"/>
      <c r="J758" s="230"/>
      <c r="K758" s="230"/>
      <c r="L758" s="235"/>
      <c r="M758" s="236"/>
      <c r="N758" s="237"/>
      <c r="O758" s="237"/>
      <c r="P758" s="237"/>
      <c r="Q758" s="237"/>
      <c r="R758" s="237"/>
      <c r="S758" s="237"/>
      <c r="T758" s="238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9" t="s">
        <v>397</v>
      </c>
      <c r="AU758" s="239" t="s">
        <v>84</v>
      </c>
      <c r="AV758" s="13" t="s">
        <v>82</v>
      </c>
      <c r="AW758" s="13" t="s">
        <v>35</v>
      </c>
      <c r="AX758" s="13" t="s">
        <v>74</v>
      </c>
      <c r="AY758" s="239" t="s">
        <v>378</v>
      </c>
    </row>
    <row r="759" s="14" customFormat="1">
      <c r="A759" s="14"/>
      <c r="B759" s="240"/>
      <c r="C759" s="241"/>
      <c r="D759" s="231" t="s">
        <v>397</v>
      </c>
      <c r="E759" s="242" t="s">
        <v>28</v>
      </c>
      <c r="F759" s="243" t="s">
        <v>432</v>
      </c>
      <c r="G759" s="241"/>
      <c r="H759" s="244">
        <v>3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0" t="s">
        <v>397</v>
      </c>
      <c r="AU759" s="250" t="s">
        <v>84</v>
      </c>
      <c r="AV759" s="14" t="s">
        <v>84</v>
      </c>
      <c r="AW759" s="14" t="s">
        <v>35</v>
      </c>
      <c r="AX759" s="14" t="s">
        <v>74</v>
      </c>
      <c r="AY759" s="250" t="s">
        <v>378</v>
      </c>
    </row>
    <row r="760" s="13" customFormat="1">
      <c r="A760" s="13"/>
      <c r="B760" s="229"/>
      <c r="C760" s="230"/>
      <c r="D760" s="231" t="s">
        <v>397</v>
      </c>
      <c r="E760" s="232" t="s">
        <v>28</v>
      </c>
      <c r="F760" s="233" t="s">
        <v>797</v>
      </c>
      <c r="G760" s="230"/>
      <c r="H760" s="232" t="s">
        <v>28</v>
      </c>
      <c r="I760" s="234"/>
      <c r="J760" s="230"/>
      <c r="K760" s="230"/>
      <c r="L760" s="235"/>
      <c r="M760" s="236"/>
      <c r="N760" s="237"/>
      <c r="O760" s="237"/>
      <c r="P760" s="237"/>
      <c r="Q760" s="237"/>
      <c r="R760" s="237"/>
      <c r="S760" s="237"/>
      <c r="T760" s="23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9" t="s">
        <v>397</v>
      </c>
      <c r="AU760" s="239" t="s">
        <v>84</v>
      </c>
      <c r="AV760" s="13" t="s">
        <v>82</v>
      </c>
      <c r="AW760" s="13" t="s">
        <v>35</v>
      </c>
      <c r="AX760" s="13" t="s">
        <v>74</v>
      </c>
      <c r="AY760" s="239" t="s">
        <v>378</v>
      </c>
    </row>
    <row r="761" s="14" customFormat="1">
      <c r="A761" s="14"/>
      <c r="B761" s="240"/>
      <c r="C761" s="241"/>
      <c r="D761" s="231" t="s">
        <v>397</v>
      </c>
      <c r="E761" s="242" t="s">
        <v>28</v>
      </c>
      <c r="F761" s="243" t="s">
        <v>499</v>
      </c>
      <c r="G761" s="241"/>
      <c r="H761" s="244">
        <v>5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0" t="s">
        <v>397</v>
      </c>
      <c r="AU761" s="250" t="s">
        <v>84</v>
      </c>
      <c r="AV761" s="14" t="s">
        <v>84</v>
      </c>
      <c r="AW761" s="14" t="s">
        <v>35</v>
      </c>
      <c r="AX761" s="14" t="s">
        <v>74</v>
      </c>
      <c r="AY761" s="250" t="s">
        <v>378</v>
      </c>
    </row>
    <row r="762" s="13" customFormat="1">
      <c r="A762" s="13"/>
      <c r="B762" s="229"/>
      <c r="C762" s="230"/>
      <c r="D762" s="231" t="s">
        <v>397</v>
      </c>
      <c r="E762" s="232" t="s">
        <v>28</v>
      </c>
      <c r="F762" s="233" t="s">
        <v>800</v>
      </c>
      <c r="G762" s="230"/>
      <c r="H762" s="232" t="s">
        <v>28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9" t="s">
        <v>397</v>
      </c>
      <c r="AU762" s="239" t="s">
        <v>84</v>
      </c>
      <c r="AV762" s="13" t="s">
        <v>82</v>
      </c>
      <c r="AW762" s="13" t="s">
        <v>35</v>
      </c>
      <c r="AX762" s="13" t="s">
        <v>74</v>
      </c>
      <c r="AY762" s="239" t="s">
        <v>378</v>
      </c>
    </row>
    <row r="763" s="14" customFormat="1">
      <c r="A763" s="14"/>
      <c r="B763" s="240"/>
      <c r="C763" s="241"/>
      <c r="D763" s="231" t="s">
        <v>397</v>
      </c>
      <c r="E763" s="242" t="s">
        <v>28</v>
      </c>
      <c r="F763" s="243" t="s">
        <v>499</v>
      </c>
      <c r="G763" s="241"/>
      <c r="H763" s="244">
        <v>5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397</v>
      </c>
      <c r="AU763" s="250" t="s">
        <v>84</v>
      </c>
      <c r="AV763" s="14" t="s">
        <v>84</v>
      </c>
      <c r="AW763" s="14" t="s">
        <v>35</v>
      </c>
      <c r="AX763" s="14" t="s">
        <v>74</v>
      </c>
      <c r="AY763" s="250" t="s">
        <v>378</v>
      </c>
    </row>
    <row r="764" s="13" customFormat="1">
      <c r="A764" s="13"/>
      <c r="B764" s="229"/>
      <c r="C764" s="230"/>
      <c r="D764" s="231" t="s">
        <v>397</v>
      </c>
      <c r="E764" s="232" t="s">
        <v>28</v>
      </c>
      <c r="F764" s="233" t="s">
        <v>802</v>
      </c>
      <c r="G764" s="230"/>
      <c r="H764" s="232" t="s">
        <v>28</v>
      </c>
      <c r="I764" s="234"/>
      <c r="J764" s="230"/>
      <c r="K764" s="230"/>
      <c r="L764" s="235"/>
      <c r="M764" s="236"/>
      <c r="N764" s="237"/>
      <c r="O764" s="237"/>
      <c r="P764" s="237"/>
      <c r="Q764" s="237"/>
      <c r="R764" s="237"/>
      <c r="S764" s="237"/>
      <c r="T764" s="238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9" t="s">
        <v>397</v>
      </c>
      <c r="AU764" s="239" t="s">
        <v>84</v>
      </c>
      <c r="AV764" s="13" t="s">
        <v>82</v>
      </c>
      <c r="AW764" s="13" t="s">
        <v>35</v>
      </c>
      <c r="AX764" s="13" t="s">
        <v>74</v>
      </c>
      <c r="AY764" s="239" t="s">
        <v>378</v>
      </c>
    </row>
    <row r="765" s="14" customFormat="1">
      <c r="A765" s="14"/>
      <c r="B765" s="240"/>
      <c r="C765" s="241"/>
      <c r="D765" s="231" t="s">
        <v>397</v>
      </c>
      <c r="E765" s="242" t="s">
        <v>28</v>
      </c>
      <c r="F765" s="243" t="s">
        <v>499</v>
      </c>
      <c r="G765" s="241"/>
      <c r="H765" s="244">
        <v>5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0" t="s">
        <v>397</v>
      </c>
      <c r="AU765" s="250" t="s">
        <v>84</v>
      </c>
      <c r="AV765" s="14" t="s">
        <v>84</v>
      </c>
      <c r="AW765" s="14" t="s">
        <v>35</v>
      </c>
      <c r="AX765" s="14" t="s">
        <v>74</v>
      </c>
      <c r="AY765" s="250" t="s">
        <v>378</v>
      </c>
    </row>
    <row r="766" s="13" customFormat="1">
      <c r="A766" s="13"/>
      <c r="B766" s="229"/>
      <c r="C766" s="230"/>
      <c r="D766" s="231" t="s">
        <v>397</v>
      </c>
      <c r="E766" s="232" t="s">
        <v>28</v>
      </c>
      <c r="F766" s="233" t="s">
        <v>804</v>
      </c>
      <c r="G766" s="230"/>
      <c r="H766" s="232" t="s">
        <v>28</v>
      </c>
      <c r="I766" s="234"/>
      <c r="J766" s="230"/>
      <c r="K766" s="230"/>
      <c r="L766" s="235"/>
      <c r="M766" s="236"/>
      <c r="N766" s="237"/>
      <c r="O766" s="237"/>
      <c r="P766" s="237"/>
      <c r="Q766" s="237"/>
      <c r="R766" s="237"/>
      <c r="S766" s="237"/>
      <c r="T766" s="23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9" t="s">
        <v>397</v>
      </c>
      <c r="AU766" s="239" t="s">
        <v>84</v>
      </c>
      <c r="AV766" s="13" t="s">
        <v>82</v>
      </c>
      <c r="AW766" s="13" t="s">
        <v>35</v>
      </c>
      <c r="AX766" s="13" t="s">
        <v>74</v>
      </c>
      <c r="AY766" s="239" t="s">
        <v>378</v>
      </c>
    </row>
    <row r="767" s="14" customFormat="1">
      <c r="A767" s="14"/>
      <c r="B767" s="240"/>
      <c r="C767" s="241"/>
      <c r="D767" s="231" t="s">
        <v>397</v>
      </c>
      <c r="E767" s="242" t="s">
        <v>28</v>
      </c>
      <c r="F767" s="243" t="s">
        <v>499</v>
      </c>
      <c r="G767" s="241"/>
      <c r="H767" s="244">
        <v>5</v>
      </c>
      <c r="I767" s="245"/>
      <c r="J767" s="241"/>
      <c r="K767" s="241"/>
      <c r="L767" s="246"/>
      <c r="M767" s="247"/>
      <c r="N767" s="248"/>
      <c r="O767" s="248"/>
      <c r="P767" s="248"/>
      <c r="Q767" s="248"/>
      <c r="R767" s="248"/>
      <c r="S767" s="248"/>
      <c r="T767" s="24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0" t="s">
        <v>397</v>
      </c>
      <c r="AU767" s="250" t="s">
        <v>84</v>
      </c>
      <c r="AV767" s="14" t="s">
        <v>84</v>
      </c>
      <c r="AW767" s="14" t="s">
        <v>35</v>
      </c>
      <c r="AX767" s="14" t="s">
        <v>74</v>
      </c>
      <c r="AY767" s="250" t="s">
        <v>378</v>
      </c>
    </row>
    <row r="768" s="15" customFormat="1">
      <c r="A768" s="15"/>
      <c r="B768" s="251"/>
      <c r="C768" s="252"/>
      <c r="D768" s="231" t="s">
        <v>397</v>
      </c>
      <c r="E768" s="253" t="s">
        <v>28</v>
      </c>
      <c r="F768" s="254" t="s">
        <v>416</v>
      </c>
      <c r="G768" s="252"/>
      <c r="H768" s="255">
        <v>23</v>
      </c>
      <c r="I768" s="256"/>
      <c r="J768" s="252"/>
      <c r="K768" s="252"/>
      <c r="L768" s="257"/>
      <c r="M768" s="258"/>
      <c r="N768" s="259"/>
      <c r="O768" s="259"/>
      <c r="P768" s="259"/>
      <c r="Q768" s="259"/>
      <c r="R768" s="259"/>
      <c r="S768" s="259"/>
      <c r="T768" s="260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61" t="s">
        <v>397</v>
      </c>
      <c r="AU768" s="261" t="s">
        <v>84</v>
      </c>
      <c r="AV768" s="15" t="s">
        <v>390</v>
      </c>
      <c r="AW768" s="15" t="s">
        <v>35</v>
      </c>
      <c r="AX768" s="15" t="s">
        <v>82</v>
      </c>
      <c r="AY768" s="261" t="s">
        <v>378</v>
      </c>
    </row>
    <row r="769" s="2" customFormat="1" ht="16.5" customHeight="1">
      <c r="A769" s="41"/>
      <c r="B769" s="42"/>
      <c r="C769" s="273" t="s">
        <v>1093</v>
      </c>
      <c r="D769" s="273" t="s">
        <v>875</v>
      </c>
      <c r="E769" s="274" t="s">
        <v>1094</v>
      </c>
      <c r="F769" s="275" t="s">
        <v>1095</v>
      </c>
      <c r="G769" s="276" t="s">
        <v>764</v>
      </c>
      <c r="H769" s="277">
        <v>23</v>
      </c>
      <c r="I769" s="278"/>
      <c r="J769" s="279">
        <f>ROUND(I769*H769,2)</f>
        <v>0</v>
      </c>
      <c r="K769" s="275" t="s">
        <v>389</v>
      </c>
      <c r="L769" s="280"/>
      <c r="M769" s="281" t="s">
        <v>28</v>
      </c>
      <c r="N769" s="282" t="s">
        <v>45</v>
      </c>
      <c r="O769" s="87"/>
      <c r="P769" s="220">
        <f>O769*H769</f>
        <v>0</v>
      </c>
      <c r="Q769" s="220">
        <v>0.078</v>
      </c>
      <c r="R769" s="220">
        <f>Q769*H769</f>
        <v>1.794</v>
      </c>
      <c r="S769" s="220">
        <v>0</v>
      </c>
      <c r="T769" s="221">
        <f>S769*H769</f>
        <v>0</v>
      </c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R769" s="222" t="s">
        <v>540</v>
      </c>
      <c r="AT769" s="222" t="s">
        <v>875</v>
      </c>
      <c r="AU769" s="222" t="s">
        <v>84</v>
      </c>
      <c r="AY769" s="20" t="s">
        <v>378</v>
      </c>
      <c r="BE769" s="223">
        <f>IF(N769="základní",J769,0)</f>
        <v>0</v>
      </c>
      <c r="BF769" s="223">
        <f>IF(N769="snížená",J769,0)</f>
        <v>0</v>
      </c>
      <c r="BG769" s="223">
        <f>IF(N769="zákl. přenesená",J769,0)</f>
        <v>0</v>
      </c>
      <c r="BH769" s="223">
        <f>IF(N769="sníž. přenesená",J769,0)</f>
        <v>0</v>
      </c>
      <c r="BI769" s="223">
        <f>IF(N769="nulová",J769,0)</f>
        <v>0</v>
      </c>
      <c r="BJ769" s="20" t="s">
        <v>82</v>
      </c>
      <c r="BK769" s="223">
        <f>ROUND(I769*H769,2)</f>
        <v>0</v>
      </c>
      <c r="BL769" s="20" t="s">
        <v>390</v>
      </c>
      <c r="BM769" s="222" t="s">
        <v>1096</v>
      </c>
    </row>
    <row r="770" s="13" customFormat="1">
      <c r="A770" s="13"/>
      <c r="B770" s="229"/>
      <c r="C770" s="230"/>
      <c r="D770" s="231" t="s">
        <v>397</v>
      </c>
      <c r="E770" s="232" t="s">
        <v>28</v>
      </c>
      <c r="F770" s="233" t="s">
        <v>410</v>
      </c>
      <c r="G770" s="230"/>
      <c r="H770" s="232" t="s">
        <v>28</v>
      </c>
      <c r="I770" s="234"/>
      <c r="J770" s="230"/>
      <c r="K770" s="230"/>
      <c r="L770" s="235"/>
      <c r="M770" s="236"/>
      <c r="N770" s="237"/>
      <c r="O770" s="237"/>
      <c r="P770" s="237"/>
      <c r="Q770" s="237"/>
      <c r="R770" s="237"/>
      <c r="S770" s="237"/>
      <c r="T770" s="238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9" t="s">
        <v>397</v>
      </c>
      <c r="AU770" s="239" t="s">
        <v>84</v>
      </c>
      <c r="AV770" s="13" t="s">
        <v>82</v>
      </c>
      <c r="AW770" s="13" t="s">
        <v>35</v>
      </c>
      <c r="AX770" s="13" t="s">
        <v>74</v>
      </c>
      <c r="AY770" s="239" t="s">
        <v>378</v>
      </c>
    </row>
    <row r="771" s="14" customFormat="1">
      <c r="A771" s="14"/>
      <c r="B771" s="240"/>
      <c r="C771" s="241"/>
      <c r="D771" s="231" t="s">
        <v>397</v>
      </c>
      <c r="E771" s="242" t="s">
        <v>28</v>
      </c>
      <c r="F771" s="243" t="s">
        <v>432</v>
      </c>
      <c r="G771" s="241"/>
      <c r="H771" s="244">
        <v>3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397</v>
      </c>
      <c r="AU771" s="250" t="s">
        <v>84</v>
      </c>
      <c r="AV771" s="14" t="s">
        <v>84</v>
      </c>
      <c r="AW771" s="14" t="s">
        <v>35</v>
      </c>
      <c r="AX771" s="14" t="s">
        <v>74</v>
      </c>
      <c r="AY771" s="250" t="s">
        <v>378</v>
      </c>
    </row>
    <row r="772" s="13" customFormat="1">
      <c r="A772" s="13"/>
      <c r="B772" s="229"/>
      <c r="C772" s="230"/>
      <c r="D772" s="231" t="s">
        <v>397</v>
      </c>
      <c r="E772" s="232" t="s">
        <v>28</v>
      </c>
      <c r="F772" s="233" t="s">
        <v>797</v>
      </c>
      <c r="G772" s="230"/>
      <c r="H772" s="232" t="s">
        <v>28</v>
      </c>
      <c r="I772" s="234"/>
      <c r="J772" s="230"/>
      <c r="K772" s="230"/>
      <c r="L772" s="235"/>
      <c r="M772" s="236"/>
      <c r="N772" s="237"/>
      <c r="O772" s="237"/>
      <c r="P772" s="237"/>
      <c r="Q772" s="237"/>
      <c r="R772" s="237"/>
      <c r="S772" s="237"/>
      <c r="T772" s="23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9" t="s">
        <v>397</v>
      </c>
      <c r="AU772" s="239" t="s">
        <v>84</v>
      </c>
      <c r="AV772" s="13" t="s">
        <v>82</v>
      </c>
      <c r="AW772" s="13" t="s">
        <v>35</v>
      </c>
      <c r="AX772" s="13" t="s">
        <v>74</v>
      </c>
      <c r="AY772" s="239" t="s">
        <v>378</v>
      </c>
    </row>
    <row r="773" s="14" customFormat="1">
      <c r="A773" s="14"/>
      <c r="B773" s="240"/>
      <c r="C773" s="241"/>
      <c r="D773" s="231" t="s">
        <v>397</v>
      </c>
      <c r="E773" s="242" t="s">
        <v>28</v>
      </c>
      <c r="F773" s="243" t="s">
        <v>499</v>
      </c>
      <c r="G773" s="241"/>
      <c r="H773" s="244">
        <v>5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0" t="s">
        <v>397</v>
      </c>
      <c r="AU773" s="250" t="s">
        <v>84</v>
      </c>
      <c r="AV773" s="14" t="s">
        <v>84</v>
      </c>
      <c r="AW773" s="14" t="s">
        <v>35</v>
      </c>
      <c r="AX773" s="14" t="s">
        <v>74</v>
      </c>
      <c r="AY773" s="250" t="s">
        <v>378</v>
      </c>
    </row>
    <row r="774" s="13" customFormat="1">
      <c r="A774" s="13"/>
      <c r="B774" s="229"/>
      <c r="C774" s="230"/>
      <c r="D774" s="231" t="s">
        <v>397</v>
      </c>
      <c r="E774" s="232" t="s">
        <v>28</v>
      </c>
      <c r="F774" s="233" t="s">
        <v>800</v>
      </c>
      <c r="G774" s="230"/>
      <c r="H774" s="232" t="s">
        <v>28</v>
      </c>
      <c r="I774" s="234"/>
      <c r="J774" s="230"/>
      <c r="K774" s="230"/>
      <c r="L774" s="235"/>
      <c r="M774" s="236"/>
      <c r="N774" s="237"/>
      <c r="O774" s="237"/>
      <c r="P774" s="237"/>
      <c r="Q774" s="237"/>
      <c r="R774" s="237"/>
      <c r="S774" s="237"/>
      <c r="T774" s="238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9" t="s">
        <v>397</v>
      </c>
      <c r="AU774" s="239" t="s">
        <v>84</v>
      </c>
      <c r="AV774" s="13" t="s">
        <v>82</v>
      </c>
      <c r="AW774" s="13" t="s">
        <v>35</v>
      </c>
      <c r="AX774" s="13" t="s">
        <v>74</v>
      </c>
      <c r="AY774" s="239" t="s">
        <v>378</v>
      </c>
    </row>
    <row r="775" s="14" customFormat="1">
      <c r="A775" s="14"/>
      <c r="B775" s="240"/>
      <c r="C775" s="241"/>
      <c r="D775" s="231" t="s">
        <v>397</v>
      </c>
      <c r="E775" s="242" t="s">
        <v>28</v>
      </c>
      <c r="F775" s="243" t="s">
        <v>499</v>
      </c>
      <c r="G775" s="241"/>
      <c r="H775" s="244">
        <v>5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397</v>
      </c>
      <c r="AU775" s="250" t="s">
        <v>84</v>
      </c>
      <c r="AV775" s="14" t="s">
        <v>84</v>
      </c>
      <c r="AW775" s="14" t="s">
        <v>35</v>
      </c>
      <c r="AX775" s="14" t="s">
        <v>74</v>
      </c>
      <c r="AY775" s="250" t="s">
        <v>378</v>
      </c>
    </row>
    <row r="776" s="13" customFormat="1">
      <c r="A776" s="13"/>
      <c r="B776" s="229"/>
      <c r="C776" s="230"/>
      <c r="D776" s="231" t="s">
        <v>397</v>
      </c>
      <c r="E776" s="232" t="s">
        <v>28</v>
      </c>
      <c r="F776" s="233" t="s">
        <v>802</v>
      </c>
      <c r="G776" s="230"/>
      <c r="H776" s="232" t="s">
        <v>28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9" t="s">
        <v>397</v>
      </c>
      <c r="AU776" s="239" t="s">
        <v>84</v>
      </c>
      <c r="AV776" s="13" t="s">
        <v>82</v>
      </c>
      <c r="AW776" s="13" t="s">
        <v>35</v>
      </c>
      <c r="AX776" s="13" t="s">
        <v>74</v>
      </c>
      <c r="AY776" s="239" t="s">
        <v>378</v>
      </c>
    </row>
    <row r="777" s="14" customFormat="1">
      <c r="A777" s="14"/>
      <c r="B777" s="240"/>
      <c r="C777" s="241"/>
      <c r="D777" s="231" t="s">
        <v>397</v>
      </c>
      <c r="E777" s="242" t="s">
        <v>28</v>
      </c>
      <c r="F777" s="243" t="s">
        <v>499</v>
      </c>
      <c r="G777" s="241"/>
      <c r="H777" s="244">
        <v>5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397</v>
      </c>
      <c r="AU777" s="250" t="s">
        <v>84</v>
      </c>
      <c r="AV777" s="14" t="s">
        <v>84</v>
      </c>
      <c r="AW777" s="14" t="s">
        <v>35</v>
      </c>
      <c r="AX777" s="14" t="s">
        <v>74</v>
      </c>
      <c r="AY777" s="250" t="s">
        <v>378</v>
      </c>
    </row>
    <row r="778" s="13" customFormat="1">
      <c r="A778" s="13"/>
      <c r="B778" s="229"/>
      <c r="C778" s="230"/>
      <c r="D778" s="231" t="s">
        <v>397</v>
      </c>
      <c r="E778" s="232" t="s">
        <v>28</v>
      </c>
      <c r="F778" s="233" t="s">
        <v>804</v>
      </c>
      <c r="G778" s="230"/>
      <c r="H778" s="232" t="s">
        <v>28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9" t="s">
        <v>397</v>
      </c>
      <c r="AU778" s="239" t="s">
        <v>84</v>
      </c>
      <c r="AV778" s="13" t="s">
        <v>82</v>
      </c>
      <c r="AW778" s="13" t="s">
        <v>35</v>
      </c>
      <c r="AX778" s="13" t="s">
        <v>74</v>
      </c>
      <c r="AY778" s="239" t="s">
        <v>378</v>
      </c>
    </row>
    <row r="779" s="14" customFormat="1">
      <c r="A779" s="14"/>
      <c r="B779" s="240"/>
      <c r="C779" s="241"/>
      <c r="D779" s="231" t="s">
        <v>397</v>
      </c>
      <c r="E779" s="242" t="s">
        <v>28</v>
      </c>
      <c r="F779" s="243" t="s">
        <v>499</v>
      </c>
      <c r="G779" s="241"/>
      <c r="H779" s="244">
        <v>5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397</v>
      </c>
      <c r="AU779" s="250" t="s">
        <v>84</v>
      </c>
      <c r="AV779" s="14" t="s">
        <v>84</v>
      </c>
      <c r="AW779" s="14" t="s">
        <v>35</v>
      </c>
      <c r="AX779" s="14" t="s">
        <v>74</v>
      </c>
      <c r="AY779" s="250" t="s">
        <v>378</v>
      </c>
    </row>
    <row r="780" s="15" customFormat="1">
      <c r="A780" s="15"/>
      <c r="B780" s="251"/>
      <c r="C780" s="252"/>
      <c r="D780" s="231" t="s">
        <v>397</v>
      </c>
      <c r="E780" s="253" t="s">
        <v>28</v>
      </c>
      <c r="F780" s="254" t="s">
        <v>416</v>
      </c>
      <c r="G780" s="252"/>
      <c r="H780" s="255">
        <v>23</v>
      </c>
      <c r="I780" s="256"/>
      <c r="J780" s="252"/>
      <c r="K780" s="252"/>
      <c r="L780" s="257"/>
      <c r="M780" s="258"/>
      <c r="N780" s="259"/>
      <c r="O780" s="259"/>
      <c r="P780" s="259"/>
      <c r="Q780" s="259"/>
      <c r="R780" s="259"/>
      <c r="S780" s="259"/>
      <c r="T780" s="260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61" t="s">
        <v>397</v>
      </c>
      <c r="AU780" s="261" t="s">
        <v>84</v>
      </c>
      <c r="AV780" s="15" t="s">
        <v>390</v>
      </c>
      <c r="AW780" s="15" t="s">
        <v>35</v>
      </c>
      <c r="AX780" s="15" t="s">
        <v>82</v>
      </c>
      <c r="AY780" s="261" t="s">
        <v>378</v>
      </c>
    </row>
    <row r="781" s="2" customFormat="1" ht="49.05" customHeight="1">
      <c r="A781" s="41"/>
      <c r="B781" s="42"/>
      <c r="C781" s="211" t="s">
        <v>1097</v>
      </c>
      <c r="D781" s="211" t="s">
        <v>385</v>
      </c>
      <c r="E781" s="212" t="s">
        <v>1098</v>
      </c>
      <c r="F781" s="213" t="s">
        <v>1099</v>
      </c>
      <c r="G781" s="214" t="s">
        <v>764</v>
      </c>
      <c r="H781" s="215">
        <v>320</v>
      </c>
      <c r="I781" s="216"/>
      <c r="J781" s="217">
        <f>ROUND(I781*H781,2)</f>
        <v>0</v>
      </c>
      <c r="K781" s="213" t="s">
        <v>389</v>
      </c>
      <c r="L781" s="47"/>
      <c r="M781" s="218" t="s">
        <v>28</v>
      </c>
      <c r="N781" s="219" t="s">
        <v>45</v>
      </c>
      <c r="O781" s="87"/>
      <c r="P781" s="220">
        <f>O781*H781</f>
        <v>0</v>
      </c>
      <c r="Q781" s="220">
        <v>0.0045900000000000003</v>
      </c>
      <c r="R781" s="220">
        <f>Q781*H781</f>
        <v>1.4688000000000001</v>
      </c>
      <c r="S781" s="220">
        <v>0</v>
      </c>
      <c r="T781" s="221">
        <f>S781*H781</f>
        <v>0</v>
      </c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R781" s="222" t="s">
        <v>390</v>
      </c>
      <c r="AT781" s="222" t="s">
        <v>385</v>
      </c>
      <c r="AU781" s="222" t="s">
        <v>84</v>
      </c>
      <c r="AY781" s="20" t="s">
        <v>378</v>
      </c>
      <c r="BE781" s="223">
        <f>IF(N781="základní",J781,0)</f>
        <v>0</v>
      </c>
      <c r="BF781" s="223">
        <f>IF(N781="snížená",J781,0)</f>
        <v>0</v>
      </c>
      <c r="BG781" s="223">
        <f>IF(N781="zákl. přenesená",J781,0)</f>
        <v>0</v>
      </c>
      <c r="BH781" s="223">
        <f>IF(N781="sníž. přenesená",J781,0)</f>
        <v>0</v>
      </c>
      <c r="BI781" s="223">
        <f>IF(N781="nulová",J781,0)</f>
        <v>0</v>
      </c>
      <c r="BJ781" s="20" t="s">
        <v>82</v>
      </c>
      <c r="BK781" s="223">
        <f>ROUND(I781*H781,2)</f>
        <v>0</v>
      </c>
      <c r="BL781" s="20" t="s">
        <v>390</v>
      </c>
      <c r="BM781" s="222" t="s">
        <v>1100</v>
      </c>
    </row>
    <row r="782" s="2" customFormat="1">
      <c r="A782" s="41"/>
      <c r="B782" s="42"/>
      <c r="C782" s="43"/>
      <c r="D782" s="224" t="s">
        <v>394</v>
      </c>
      <c r="E782" s="43"/>
      <c r="F782" s="225" t="s">
        <v>1101</v>
      </c>
      <c r="G782" s="43"/>
      <c r="H782" s="43"/>
      <c r="I782" s="226"/>
      <c r="J782" s="43"/>
      <c r="K782" s="43"/>
      <c r="L782" s="47"/>
      <c r="M782" s="227"/>
      <c r="N782" s="228"/>
      <c r="O782" s="87"/>
      <c r="P782" s="87"/>
      <c r="Q782" s="87"/>
      <c r="R782" s="87"/>
      <c r="S782" s="87"/>
      <c r="T782" s="88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T782" s="20" t="s">
        <v>394</v>
      </c>
      <c r="AU782" s="20" t="s">
        <v>84</v>
      </c>
    </row>
    <row r="783" s="13" customFormat="1">
      <c r="A783" s="13"/>
      <c r="B783" s="229"/>
      <c r="C783" s="230"/>
      <c r="D783" s="231" t="s">
        <v>397</v>
      </c>
      <c r="E783" s="232" t="s">
        <v>28</v>
      </c>
      <c r="F783" s="233" t="s">
        <v>898</v>
      </c>
      <c r="G783" s="230"/>
      <c r="H783" s="232" t="s">
        <v>28</v>
      </c>
      <c r="I783" s="234"/>
      <c r="J783" s="230"/>
      <c r="K783" s="230"/>
      <c r="L783" s="235"/>
      <c r="M783" s="236"/>
      <c r="N783" s="237"/>
      <c r="O783" s="237"/>
      <c r="P783" s="237"/>
      <c r="Q783" s="237"/>
      <c r="R783" s="237"/>
      <c r="S783" s="237"/>
      <c r="T783" s="23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9" t="s">
        <v>397</v>
      </c>
      <c r="AU783" s="239" t="s">
        <v>84</v>
      </c>
      <c r="AV783" s="13" t="s">
        <v>82</v>
      </c>
      <c r="AW783" s="13" t="s">
        <v>35</v>
      </c>
      <c r="AX783" s="13" t="s">
        <v>74</v>
      </c>
      <c r="AY783" s="239" t="s">
        <v>378</v>
      </c>
    </row>
    <row r="784" s="14" customFormat="1">
      <c r="A784" s="14"/>
      <c r="B784" s="240"/>
      <c r="C784" s="241"/>
      <c r="D784" s="231" t="s">
        <v>397</v>
      </c>
      <c r="E784" s="242" t="s">
        <v>28</v>
      </c>
      <c r="F784" s="243" t="s">
        <v>1102</v>
      </c>
      <c r="G784" s="241"/>
      <c r="H784" s="244">
        <v>105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397</v>
      </c>
      <c r="AU784" s="250" t="s">
        <v>84</v>
      </c>
      <c r="AV784" s="14" t="s">
        <v>84</v>
      </c>
      <c r="AW784" s="14" t="s">
        <v>35</v>
      </c>
      <c r="AX784" s="14" t="s">
        <v>74</v>
      </c>
      <c r="AY784" s="250" t="s">
        <v>378</v>
      </c>
    </row>
    <row r="785" s="13" customFormat="1">
      <c r="A785" s="13"/>
      <c r="B785" s="229"/>
      <c r="C785" s="230"/>
      <c r="D785" s="231" t="s">
        <v>397</v>
      </c>
      <c r="E785" s="232" t="s">
        <v>28</v>
      </c>
      <c r="F785" s="233" t="s">
        <v>889</v>
      </c>
      <c r="G785" s="230"/>
      <c r="H785" s="232" t="s">
        <v>28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397</v>
      </c>
      <c r="AU785" s="239" t="s">
        <v>84</v>
      </c>
      <c r="AV785" s="13" t="s">
        <v>82</v>
      </c>
      <c r="AW785" s="13" t="s">
        <v>35</v>
      </c>
      <c r="AX785" s="13" t="s">
        <v>74</v>
      </c>
      <c r="AY785" s="239" t="s">
        <v>378</v>
      </c>
    </row>
    <row r="786" s="14" customFormat="1">
      <c r="A786" s="14"/>
      <c r="B786" s="240"/>
      <c r="C786" s="241"/>
      <c r="D786" s="231" t="s">
        <v>397</v>
      </c>
      <c r="E786" s="242" t="s">
        <v>28</v>
      </c>
      <c r="F786" s="243" t="s">
        <v>1102</v>
      </c>
      <c r="G786" s="241"/>
      <c r="H786" s="244">
        <v>105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397</v>
      </c>
      <c r="AU786" s="250" t="s">
        <v>84</v>
      </c>
      <c r="AV786" s="14" t="s">
        <v>84</v>
      </c>
      <c r="AW786" s="14" t="s">
        <v>35</v>
      </c>
      <c r="AX786" s="14" t="s">
        <v>74</v>
      </c>
      <c r="AY786" s="250" t="s">
        <v>378</v>
      </c>
    </row>
    <row r="787" s="13" customFormat="1">
      <c r="A787" s="13"/>
      <c r="B787" s="229"/>
      <c r="C787" s="230"/>
      <c r="D787" s="231" t="s">
        <v>397</v>
      </c>
      <c r="E787" s="232" t="s">
        <v>28</v>
      </c>
      <c r="F787" s="233" t="s">
        <v>890</v>
      </c>
      <c r="G787" s="230"/>
      <c r="H787" s="232" t="s">
        <v>28</v>
      </c>
      <c r="I787" s="234"/>
      <c r="J787" s="230"/>
      <c r="K787" s="230"/>
      <c r="L787" s="235"/>
      <c r="M787" s="236"/>
      <c r="N787" s="237"/>
      <c r="O787" s="237"/>
      <c r="P787" s="237"/>
      <c r="Q787" s="237"/>
      <c r="R787" s="237"/>
      <c r="S787" s="237"/>
      <c r="T787" s="23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9" t="s">
        <v>397</v>
      </c>
      <c r="AU787" s="239" t="s">
        <v>84</v>
      </c>
      <c r="AV787" s="13" t="s">
        <v>82</v>
      </c>
      <c r="AW787" s="13" t="s">
        <v>35</v>
      </c>
      <c r="AX787" s="13" t="s">
        <v>74</v>
      </c>
      <c r="AY787" s="239" t="s">
        <v>378</v>
      </c>
    </row>
    <row r="788" s="14" customFormat="1">
      <c r="A788" s="14"/>
      <c r="B788" s="240"/>
      <c r="C788" s="241"/>
      <c r="D788" s="231" t="s">
        <v>397</v>
      </c>
      <c r="E788" s="242" t="s">
        <v>28</v>
      </c>
      <c r="F788" s="243" t="s">
        <v>1103</v>
      </c>
      <c r="G788" s="241"/>
      <c r="H788" s="244">
        <v>110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0" t="s">
        <v>397</v>
      </c>
      <c r="AU788" s="250" t="s">
        <v>84</v>
      </c>
      <c r="AV788" s="14" t="s">
        <v>84</v>
      </c>
      <c r="AW788" s="14" t="s">
        <v>35</v>
      </c>
      <c r="AX788" s="14" t="s">
        <v>74</v>
      </c>
      <c r="AY788" s="250" t="s">
        <v>378</v>
      </c>
    </row>
    <row r="789" s="15" customFormat="1">
      <c r="A789" s="15"/>
      <c r="B789" s="251"/>
      <c r="C789" s="252"/>
      <c r="D789" s="231" t="s">
        <v>397</v>
      </c>
      <c r="E789" s="253" t="s">
        <v>28</v>
      </c>
      <c r="F789" s="254" t="s">
        <v>416</v>
      </c>
      <c r="G789" s="252"/>
      <c r="H789" s="255">
        <v>320</v>
      </c>
      <c r="I789" s="256"/>
      <c r="J789" s="252"/>
      <c r="K789" s="252"/>
      <c r="L789" s="257"/>
      <c r="M789" s="258"/>
      <c r="N789" s="259"/>
      <c r="O789" s="259"/>
      <c r="P789" s="259"/>
      <c r="Q789" s="259"/>
      <c r="R789" s="259"/>
      <c r="S789" s="259"/>
      <c r="T789" s="260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1" t="s">
        <v>397</v>
      </c>
      <c r="AU789" s="261" t="s">
        <v>84</v>
      </c>
      <c r="AV789" s="15" t="s">
        <v>390</v>
      </c>
      <c r="AW789" s="15" t="s">
        <v>35</v>
      </c>
      <c r="AX789" s="15" t="s">
        <v>82</v>
      </c>
      <c r="AY789" s="261" t="s">
        <v>378</v>
      </c>
    </row>
    <row r="790" s="2" customFormat="1" ht="16.5" customHeight="1">
      <c r="A790" s="41"/>
      <c r="B790" s="42"/>
      <c r="C790" s="273" t="s">
        <v>352</v>
      </c>
      <c r="D790" s="273" t="s">
        <v>875</v>
      </c>
      <c r="E790" s="274" t="s">
        <v>1104</v>
      </c>
      <c r="F790" s="275" t="s">
        <v>1105</v>
      </c>
      <c r="G790" s="276" t="s">
        <v>764</v>
      </c>
      <c r="H790" s="277">
        <v>320</v>
      </c>
      <c r="I790" s="278"/>
      <c r="J790" s="279">
        <f>ROUND(I790*H790,2)</f>
        <v>0</v>
      </c>
      <c r="K790" s="275" t="s">
        <v>28</v>
      </c>
      <c r="L790" s="280"/>
      <c r="M790" s="281" t="s">
        <v>28</v>
      </c>
      <c r="N790" s="282" t="s">
        <v>45</v>
      </c>
      <c r="O790" s="87"/>
      <c r="P790" s="220">
        <f>O790*H790</f>
        <v>0</v>
      </c>
      <c r="Q790" s="220">
        <v>0.17799999999999999</v>
      </c>
      <c r="R790" s="220">
        <f>Q790*H790</f>
        <v>56.959999999999994</v>
      </c>
      <c r="S790" s="220">
        <v>0</v>
      </c>
      <c r="T790" s="221">
        <f>S790*H790</f>
        <v>0</v>
      </c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R790" s="222" t="s">
        <v>540</v>
      </c>
      <c r="AT790" s="222" t="s">
        <v>875</v>
      </c>
      <c r="AU790" s="222" t="s">
        <v>84</v>
      </c>
      <c r="AY790" s="20" t="s">
        <v>378</v>
      </c>
      <c r="BE790" s="223">
        <f>IF(N790="základní",J790,0)</f>
        <v>0</v>
      </c>
      <c r="BF790" s="223">
        <f>IF(N790="snížená",J790,0)</f>
        <v>0</v>
      </c>
      <c r="BG790" s="223">
        <f>IF(N790="zákl. přenesená",J790,0)</f>
        <v>0</v>
      </c>
      <c r="BH790" s="223">
        <f>IF(N790="sníž. přenesená",J790,0)</f>
        <v>0</v>
      </c>
      <c r="BI790" s="223">
        <f>IF(N790="nulová",J790,0)</f>
        <v>0</v>
      </c>
      <c r="BJ790" s="20" t="s">
        <v>82</v>
      </c>
      <c r="BK790" s="223">
        <f>ROUND(I790*H790,2)</f>
        <v>0</v>
      </c>
      <c r="BL790" s="20" t="s">
        <v>390</v>
      </c>
      <c r="BM790" s="222" t="s">
        <v>1106</v>
      </c>
    </row>
    <row r="791" s="13" customFormat="1">
      <c r="A791" s="13"/>
      <c r="B791" s="229"/>
      <c r="C791" s="230"/>
      <c r="D791" s="231" t="s">
        <v>397</v>
      </c>
      <c r="E791" s="232" t="s">
        <v>28</v>
      </c>
      <c r="F791" s="233" t="s">
        <v>898</v>
      </c>
      <c r="G791" s="230"/>
      <c r="H791" s="232" t="s">
        <v>28</v>
      </c>
      <c r="I791" s="234"/>
      <c r="J791" s="230"/>
      <c r="K791" s="230"/>
      <c r="L791" s="235"/>
      <c r="M791" s="236"/>
      <c r="N791" s="237"/>
      <c r="O791" s="237"/>
      <c r="P791" s="237"/>
      <c r="Q791" s="237"/>
      <c r="R791" s="237"/>
      <c r="S791" s="237"/>
      <c r="T791" s="23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9" t="s">
        <v>397</v>
      </c>
      <c r="AU791" s="239" t="s">
        <v>84</v>
      </c>
      <c r="AV791" s="13" t="s">
        <v>82</v>
      </c>
      <c r="AW791" s="13" t="s">
        <v>35</v>
      </c>
      <c r="AX791" s="13" t="s">
        <v>74</v>
      </c>
      <c r="AY791" s="239" t="s">
        <v>378</v>
      </c>
    </row>
    <row r="792" s="14" customFormat="1">
      <c r="A792" s="14"/>
      <c r="B792" s="240"/>
      <c r="C792" s="241"/>
      <c r="D792" s="231" t="s">
        <v>397</v>
      </c>
      <c r="E792" s="242" t="s">
        <v>28</v>
      </c>
      <c r="F792" s="243" t="s">
        <v>1102</v>
      </c>
      <c r="G792" s="241"/>
      <c r="H792" s="244">
        <v>105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397</v>
      </c>
      <c r="AU792" s="250" t="s">
        <v>84</v>
      </c>
      <c r="AV792" s="14" t="s">
        <v>84</v>
      </c>
      <c r="AW792" s="14" t="s">
        <v>35</v>
      </c>
      <c r="AX792" s="14" t="s">
        <v>74</v>
      </c>
      <c r="AY792" s="250" t="s">
        <v>378</v>
      </c>
    </row>
    <row r="793" s="13" customFormat="1">
      <c r="A793" s="13"/>
      <c r="B793" s="229"/>
      <c r="C793" s="230"/>
      <c r="D793" s="231" t="s">
        <v>397</v>
      </c>
      <c r="E793" s="232" t="s">
        <v>28</v>
      </c>
      <c r="F793" s="233" t="s">
        <v>889</v>
      </c>
      <c r="G793" s="230"/>
      <c r="H793" s="232" t="s">
        <v>28</v>
      </c>
      <c r="I793" s="234"/>
      <c r="J793" s="230"/>
      <c r="K793" s="230"/>
      <c r="L793" s="235"/>
      <c r="M793" s="236"/>
      <c r="N793" s="237"/>
      <c r="O793" s="237"/>
      <c r="P793" s="237"/>
      <c r="Q793" s="237"/>
      <c r="R793" s="237"/>
      <c r="S793" s="237"/>
      <c r="T793" s="23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9" t="s">
        <v>397</v>
      </c>
      <c r="AU793" s="239" t="s">
        <v>84</v>
      </c>
      <c r="AV793" s="13" t="s">
        <v>82</v>
      </c>
      <c r="AW793" s="13" t="s">
        <v>35</v>
      </c>
      <c r="AX793" s="13" t="s">
        <v>74</v>
      </c>
      <c r="AY793" s="239" t="s">
        <v>378</v>
      </c>
    </row>
    <row r="794" s="14" customFormat="1">
      <c r="A794" s="14"/>
      <c r="B794" s="240"/>
      <c r="C794" s="241"/>
      <c r="D794" s="231" t="s">
        <v>397</v>
      </c>
      <c r="E794" s="242" t="s">
        <v>28</v>
      </c>
      <c r="F794" s="243" t="s">
        <v>1102</v>
      </c>
      <c r="G794" s="241"/>
      <c r="H794" s="244">
        <v>105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397</v>
      </c>
      <c r="AU794" s="250" t="s">
        <v>84</v>
      </c>
      <c r="AV794" s="14" t="s">
        <v>84</v>
      </c>
      <c r="AW794" s="14" t="s">
        <v>35</v>
      </c>
      <c r="AX794" s="14" t="s">
        <v>74</v>
      </c>
      <c r="AY794" s="250" t="s">
        <v>378</v>
      </c>
    </row>
    <row r="795" s="13" customFormat="1">
      <c r="A795" s="13"/>
      <c r="B795" s="229"/>
      <c r="C795" s="230"/>
      <c r="D795" s="231" t="s">
        <v>397</v>
      </c>
      <c r="E795" s="232" t="s">
        <v>28</v>
      </c>
      <c r="F795" s="233" t="s">
        <v>890</v>
      </c>
      <c r="G795" s="230"/>
      <c r="H795" s="232" t="s">
        <v>28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9" t="s">
        <v>397</v>
      </c>
      <c r="AU795" s="239" t="s">
        <v>84</v>
      </c>
      <c r="AV795" s="13" t="s">
        <v>82</v>
      </c>
      <c r="AW795" s="13" t="s">
        <v>35</v>
      </c>
      <c r="AX795" s="13" t="s">
        <v>74</v>
      </c>
      <c r="AY795" s="239" t="s">
        <v>378</v>
      </c>
    </row>
    <row r="796" s="14" customFormat="1">
      <c r="A796" s="14"/>
      <c r="B796" s="240"/>
      <c r="C796" s="241"/>
      <c r="D796" s="231" t="s">
        <v>397</v>
      </c>
      <c r="E796" s="242" t="s">
        <v>28</v>
      </c>
      <c r="F796" s="243" t="s">
        <v>1103</v>
      </c>
      <c r="G796" s="241"/>
      <c r="H796" s="244">
        <v>110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397</v>
      </c>
      <c r="AU796" s="250" t="s">
        <v>84</v>
      </c>
      <c r="AV796" s="14" t="s">
        <v>84</v>
      </c>
      <c r="AW796" s="14" t="s">
        <v>35</v>
      </c>
      <c r="AX796" s="14" t="s">
        <v>74</v>
      </c>
      <c r="AY796" s="250" t="s">
        <v>378</v>
      </c>
    </row>
    <row r="797" s="15" customFormat="1">
      <c r="A797" s="15"/>
      <c r="B797" s="251"/>
      <c r="C797" s="252"/>
      <c r="D797" s="231" t="s">
        <v>397</v>
      </c>
      <c r="E797" s="253" t="s">
        <v>28</v>
      </c>
      <c r="F797" s="254" t="s">
        <v>416</v>
      </c>
      <c r="G797" s="252"/>
      <c r="H797" s="255">
        <v>320</v>
      </c>
      <c r="I797" s="256"/>
      <c r="J797" s="252"/>
      <c r="K797" s="252"/>
      <c r="L797" s="257"/>
      <c r="M797" s="258"/>
      <c r="N797" s="259"/>
      <c r="O797" s="259"/>
      <c r="P797" s="259"/>
      <c r="Q797" s="259"/>
      <c r="R797" s="259"/>
      <c r="S797" s="259"/>
      <c r="T797" s="260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61" t="s">
        <v>397</v>
      </c>
      <c r="AU797" s="261" t="s">
        <v>84</v>
      </c>
      <c r="AV797" s="15" t="s">
        <v>390</v>
      </c>
      <c r="AW797" s="15" t="s">
        <v>35</v>
      </c>
      <c r="AX797" s="15" t="s">
        <v>82</v>
      </c>
      <c r="AY797" s="261" t="s">
        <v>378</v>
      </c>
    </row>
    <row r="798" s="2" customFormat="1" ht="49.05" customHeight="1">
      <c r="A798" s="41"/>
      <c r="B798" s="42"/>
      <c r="C798" s="211" t="s">
        <v>1107</v>
      </c>
      <c r="D798" s="211" t="s">
        <v>385</v>
      </c>
      <c r="E798" s="212" t="s">
        <v>1108</v>
      </c>
      <c r="F798" s="213" t="s">
        <v>1109</v>
      </c>
      <c r="G798" s="214" t="s">
        <v>764</v>
      </c>
      <c r="H798" s="215">
        <v>93</v>
      </c>
      <c r="I798" s="216"/>
      <c r="J798" s="217">
        <f>ROUND(I798*H798,2)</f>
        <v>0</v>
      </c>
      <c r="K798" s="213" t="s">
        <v>389</v>
      </c>
      <c r="L798" s="47"/>
      <c r="M798" s="218" t="s">
        <v>28</v>
      </c>
      <c r="N798" s="219" t="s">
        <v>45</v>
      </c>
      <c r="O798" s="87"/>
      <c r="P798" s="220">
        <f>O798*H798</f>
        <v>0</v>
      </c>
      <c r="Q798" s="220">
        <v>0.0068799999999999998</v>
      </c>
      <c r="R798" s="220">
        <f>Q798*H798</f>
        <v>0.63983999999999996</v>
      </c>
      <c r="S798" s="220">
        <v>0</v>
      </c>
      <c r="T798" s="221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22" t="s">
        <v>390</v>
      </c>
      <c r="AT798" s="222" t="s">
        <v>385</v>
      </c>
      <c r="AU798" s="222" t="s">
        <v>84</v>
      </c>
      <c r="AY798" s="20" t="s">
        <v>378</v>
      </c>
      <c r="BE798" s="223">
        <f>IF(N798="základní",J798,0)</f>
        <v>0</v>
      </c>
      <c r="BF798" s="223">
        <f>IF(N798="snížená",J798,0)</f>
        <v>0</v>
      </c>
      <c r="BG798" s="223">
        <f>IF(N798="zákl. přenesená",J798,0)</f>
        <v>0</v>
      </c>
      <c r="BH798" s="223">
        <f>IF(N798="sníž. přenesená",J798,0)</f>
        <v>0</v>
      </c>
      <c r="BI798" s="223">
        <f>IF(N798="nulová",J798,0)</f>
        <v>0</v>
      </c>
      <c r="BJ798" s="20" t="s">
        <v>82</v>
      </c>
      <c r="BK798" s="223">
        <f>ROUND(I798*H798,2)</f>
        <v>0</v>
      </c>
      <c r="BL798" s="20" t="s">
        <v>390</v>
      </c>
      <c r="BM798" s="222" t="s">
        <v>1110</v>
      </c>
    </row>
    <row r="799" s="2" customFormat="1">
      <c r="A799" s="41"/>
      <c r="B799" s="42"/>
      <c r="C799" s="43"/>
      <c r="D799" s="224" t="s">
        <v>394</v>
      </c>
      <c r="E799" s="43"/>
      <c r="F799" s="225" t="s">
        <v>1111</v>
      </c>
      <c r="G799" s="43"/>
      <c r="H799" s="43"/>
      <c r="I799" s="226"/>
      <c r="J799" s="43"/>
      <c r="K799" s="43"/>
      <c r="L799" s="47"/>
      <c r="M799" s="227"/>
      <c r="N799" s="228"/>
      <c r="O799" s="87"/>
      <c r="P799" s="87"/>
      <c r="Q799" s="87"/>
      <c r="R799" s="87"/>
      <c r="S799" s="87"/>
      <c r="T799" s="88"/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T799" s="20" t="s">
        <v>394</v>
      </c>
      <c r="AU799" s="20" t="s">
        <v>84</v>
      </c>
    </row>
    <row r="800" s="13" customFormat="1">
      <c r="A800" s="13"/>
      <c r="B800" s="229"/>
      <c r="C800" s="230"/>
      <c r="D800" s="231" t="s">
        <v>397</v>
      </c>
      <c r="E800" s="232" t="s">
        <v>28</v>
      </c>
      <c r="F800" s="233" t="s">
        <v>896</v>
      </c>
      <c r="G800" s="230"/>
      <c r="H800" s="232" t="s">
        <v>28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397</v>
      </c>
      <c r="AU800" s="239" t="s">
        <v>84</v>
      </c>
      <c r="AV800" s="13" t="s">
        <v>82</v>
      </c>
      <c r="AW800" s="13" t="s">
        <v>35</v>
      </c>
      <c r="AX800" s="13" t="s">
        <v>74</v>
      </c>
      <c r="AY800" s="239" t="s">
        <v>378</v>
      </c>
    </row>
    <row r="801" s="14" customFormat="1">
      <c r="A801" s="14"/>
      <c r="B801" s="240"/>
      <c r="C801" s="241"/>
      <c r="D801" s="231" t="s">
        <v>397</v>
      </c>
      <c r="E801" s="242" t="s">
        <v>28</v>
      </c>
      <c r="F801" s="243" t="s">
        <v>546</v>
      </c>
      <c r="G801" s="241"/>
      <c r="H801" s="244">
        <v>9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0" t="s">
        <v>397</v>
      </c>
      <c r="AU801" s="250" t="s">
        <v>84</v>
      </c>
      <c r="AV801" s="14" t="s">
        <v>84</v>
      </c>
      <c r="AW801" s="14" t="s">
        <v>35</v>
      </c>
      <c r="AX801" s="14" t="s">
        <v>74</v>
      </c>
      <c r="AY801" s="250" t="s">
        <v>378</v>
      </c>
    </row>
    <row r="802" s="13" customFormat="1">
      <c r="A802" s="13"/>
      <c r="B802" s="229"/>
      <c r="C802" s="230"/>
      <c r="D802" s="231" t="s">
        <v>397</v>
      </c>
      <c r="E802" s="232" t="s">
        <v>28</v>
      </c>
      <c r="F802" s="233" t="s">
        <v>897</v>
      </c>
      <c r="G802" s="230"/>
      <c r="H802" s="232" t="s">
        <v>28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397</v>
      </c>
      <c r="AU802" s="239" t="s">
        <v>84</v>
      </c>
      <c r="AV802" s="13" t="s">
        <v>82</v>
      </c>
      <c r="AW802" s="13" t="s">
        <v>35</v>
      </c>
      <c r="AX802" s="13" t="s">
        <v>74</v>
      </c>
      <c r="AY802" s="239" t="s">
        <v>378</v>
      </c>
    </row>
    <row r="803" s="14" customFormat="1">
      <c r="A803" s="14"/>
      <c r="B803" s="240"/>
      <c r="C803" s="241"/>
      <c r="D803" s="231" t="s">
        <v>397</v>
      </c>
      <c r="E803" s="242" t="s">
        <v>28</v>
      </c>
      <c r="F803" s="243" t="s">
        <v>540</v>
      </c>
      <c r="G803" s="241"/>
      <c r="H803" s="244">
        <v>8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397</v>
      </c>
      <c r="AU803" s="250" t="s">
        <v>84</v>
      </c>
      <c r="AV803" s="14" t="s">
        <v>84</v>
      </c>
      <c r="AW803" s="14" t="s">
        <v>35</v>
      </c>
      <c r="AX803" s="14" t="s">
        <v>74</v>
      </c>
      <c r="AY803" s="250" t="s">
        <v>378</v>
      </c>
    </row>
    <row r="804" s="13" customFormat="1">
      <c r="A804" s="13"/>
      <c r="B804" s="229"/>
      <c r="C804" s="230"/>
      <c r="D804" s="231" t="s">
        <v>397</v>
      </c>
      <c r="E804" s="232" t="s">
        <v>28</v>
      </c>
      <c r="F804" s="233" t="s">
        <v>898</v>
      </c>
      <c r="G804" s="230"/>
      <c r="H804" s="232" t="s">
        <v>28</v>
      </c>
      <c r="I804" s="234"/>
      <c r="J804" s="230"/>
      <c r="K804" s="230"/>
      <c r="L804" s="235"/>
      <c r="M804" s="236"/>
      <c r="N804" s="237"/>
      <c r="O804" s="237"/>
      <c r="P804" s="237"/>
      <c r="Q804" s="237"/>
      <c r="R804" s="237"/>
      <c r="S804" s="237"/>
      <c r="T804" s="238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9" t="s">
        <v>397</v>
      </c>
      <c r="AU804" s="239" t="s">
        <v>84</v>
      </c>
      <c r="AV804" s="13" t="s">
        <v>82</v>
      </c>
      <c r="AW804" s="13" t="s">
        <v>35</v>
      </c>
      <c r="AX804" s="13" t="s">
        <v>74</v>
      </c>
      <c r="AY804" s="239" t="s">
        <v>378</v>
      </c>
    </row>
    <row r="805" s="14" customFormat="1">
      <c r="A805" s="14"/>
      <c r="B805" s="240"/>
      <c r="C805" s="241"/>
      <c r="D805" s="231" t="s">
        <v>397</v>
      </c>
      <c r="E805" s="242" t="s">
        <v>28</v>
      </c>
      <c r="F805" s="243" t="s">
        <v>381</v>
      </c>
      <c r="G805" s="241"/>
      <c r="H805" s="244">
        <v>13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0" t="s">
        <v>397</v>
      </c>
      <c r="AU805" s="250" t="s">
        <v>84</v>
      </c>
      <c r="AV805" s="14" t="s">
        <v>84</v>
      </c>
      <c r="AW805" s="14" t="s">
        <v>35</v>
      </c>
      <c r="AX805" s="14" t="s">
        <v>74</v>
      </c>
      <c r="AY805" s="250" t="s">
        <v>378</v>
      </c>
    </row>
    <row r="806" s="13" customFormat="1">
      <c r="A806" s="13"/>
      <c r="B806" s="229"/>
      <c r="C806" s="230"/>
      <c r="D806" s="231" t="s">
        <v>397</v>
      </c>
      <c r="E806" s="232" t="s">
        <v>28</v>
      </c>
      <c r="F806" s="233" t="s">
        <v>889</v>
      </c>
      <c r="G806" s="230"/>
      <c r="H806" s="232" t="s">
        <v>28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9" t="s">
        <v>397</v>
      </c>
      <c r="AU806" s="239" t="s">
        <v>84</v>
      </c>
      <c r="AV806" s="13" t="s">
        <v>82</v>
      </c>
      <c r="AW806" s="13" t="s">
        <v>35</v>
      </c>
      <c r="AX806" s="13" t="s">
        <v>74</v>
      </c>
      <c r="AY806" s="239" t="s">
        <v>378</v>
      </c>
    </row>
    <row r="807" s="14" customFormat="1">
      <c r="A807" s="14"/>
      <c r="B807" s="240"/>
      <c r="C807" s="241"/>
      <c r="D807" s="231" t="s">
        <v>397</v>
      </c>
      <c r="E807" s="242" t="s">
        <v>28</v>
      </c>
      <c r="F807" s="243" t="s">
        <v>598</v>
      </c>
      <c r="G807" s="241"/>
      <c r="H807" s="244">
        <v>16</v>
      </c>
      <c r="I807" s="245"/>
      <c r="J807" s="241"/>
      <c r="K807" s="241"/>
      <c r="L807" s="246"/>
      <c r="M807" s="247"/>
      <c r="N807" s="248"/>
      <c r="O807" s="248"/>
      <c r="P807" s="248"/>
      <c r="Q807" s="248"/>
      <c r="R807" s="248"/>
      <c r="S807" s="248"/>
      <c r="T807" s="24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0" t="s">
        <v>397</v>
      </c>
      <c r="AU807" s="250" t="s">
        <v>84</v>
      </c>
      <c r="AV807" s="14" t="s">
        <v>84</v>
      </c>
      <c r="AW807" s="14" t="s">
        <v>35</v>
      </c>
      <c r="AX807" s="14" t="s">
        <v>74</v>
      </c>
      <c r="AY807" s="250" t="s">
        <v>378</v>
      </c>
    </row>
    <row r="808" s="13" customFormat="1">
      <c r="A808" s="13"/>
      <c r="B808" s="229"/>
      <c r="C808" s="230"/>
      <c r="D808" s="231" t="s">
        <v>397</v>
      </c>
      <c r="E808" s="232" t="s">
        <v>28</v>
      </c>
      <c r="F808" s="233" t="s">
        <v>890</v>
      </c>
      <c r="G808" s="230"/>
      <c r="H808" s="232" t="s">
        <v>28</v>
      </c>
      <c r="I808" s="234"/>
      <c r="J808" s="230"/>
      <c r="K808" s="230"/>
      <c r="L808" s="235"/>
      <c r="M808" s="236"/>
      <c r="N808" s="237"/>
      <c r="O808" s="237"/>
      <c r="P808" s="237"/>
      <c r="Q808" s="237"/>
      <c r="R808" s="237"/>
      <c r="S808" s="237"/>
      <c r="T808" s="238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9" t="s">
        <v>397</v>
      </c>
      <c r="AU808" s="239" t="s">
        <v>84</v>
      </c>
      <c r="AV808" s="13" t="s">
        <v>82</v>
      </c>
      <c r="AW808" s="13" t="s">
        <v>35</v>
      </c>
      <c r="AX808" s="13" t="s">
        <v>74</v>
      </c>
      <c r="AY808" s="239" t="s">
        <v>378</v>
      </c>
    </row>
    <row r="809" s="14" customFormat="1">
      <c r="A809" s="14"/>
      <c r="B809" s="240"/>
      <c r="C809" s="241"/>
      <c r="D809" s="231" t="s">
        <v>397</v>
      </c>
      <c r="E809" s="242" t="s">
        <v>28</v>
      </c>
      <c r="F809" s="243" t="s">
        <v>1112</v>
      </c>
      <c r="G809" s="241"/>
      <c r="H809" s="244">
        <v>47</v>
      </c>
      <c r="I809" s="245"/>
      <c r="J809" s="241"/>
      <c r="K809" s="241"/>
      <c r="L809" s="246"/>
      <c r="M809" s="247"/>
      <c r="N809" s="248"/>
      <c r="O809" s="248"/>
      <c r="P809" s="248"/>
      <c r="Q809" s="248"/>
      <c r="R809" s="248"/>
      <c r="S809" s="248"/>
      <c r="T809" s="249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0" t="s">
        <v>397</v>
      </c>
      <c r="AU809" s="250" t="s">
        <v>84</v>
      </c>
      <c r="AV809" s="14" t="s">
        <v>84</v>
      </c>
      <c r="AW809" s="14" t="s">
        <v>35</v>
      </c>
      <c r="AX809" s="14" t="s">
        <v>74</v>
      </c>
      <c r="AY809" s="250" t="s">
        <v>378</v>
      </c>
    </row>
    <row r="810" s="15" customFormat="1">
      <c r="A810" s="15"/>
      <c r="B810" s="251"/>
      <c r="C810" s="252"/>
      <c r="D810" s="231" t="s">
        <v>397</v>
      </c>
      <c r="E810" s="253" t="s">
        <v>28</v>
      </c>
      <c r="F810" s="254" t="s">
        <v>416</v>
      </c>
      <c r="G810" s="252"/>
      <c r="H810" s="255">
        <v>93</v>
      </c>
      <c r="I810" s="256"/>
      <c r="J810" s="252"/>
      <c r="K810" s="252"/>
      <c r="L810" s="257"/>
      <c r="M810" s="258"/>
      <c r="N810" s="259"/>
      <c r="O810" s="259"/>
      <c r="P810" s="259"/>
      <c r="Q810" s="259"/>
      <c r="R810" s="259"/>
      <c r="S810" s="259"/>
      <c r="T810" s="260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61" t="s">
        <v>397</v>
      </c>
      <c r="AU810" s="261" t="s">
        <v>84</v>
      </c>
      <c r="AV810" s="15" t="s">
        <v>390</v>
      </c>
      <c r="AW810" s="15" t="s">
        <v>35</v>
      </c>
      <c r="AX810" s="15" t="s">
        <v>82</v>
      </c>
      <c r="AY810" s="261" t="s">
        <v>378</v>
      </c>
    </row>
    <row r="811" s="2" customFormat="1" ht="16.5" customHeight="1">
      <c r="A811" s="41"/>
      <c r="B811" s="42"/>
      <c r="C811" s="273" t="s">
        <v>384</v>
      </c>
      <c r="D811" s="273" t="s">
        <v>875</v>
      </c>
      <c r="E811" s="274" t="s">
        <v>1113</v>
      </c>
      <c r="F811" s="275" t="s">
        <v>1114</v>
      </c>
      <c r="G811" s="276" t="s">
        <v>764</v>
      </c>
      <c r="H811" s="277">
        <v>84</v>
      </c>
      <c r="I811" s="278"/>
      <c r="J811" s="279">
        <f>ROUND(I811*H811,2)</f>
        <v>0</v>
      </c>
      <c r="K811" s="275" t="s">
        <v>28</v>
      </c>
      <c r="L811" s="280"/>
      <c r="M811" s="281" t="s">
        <v>28</v>
      </c>
      <c r="N811" s="282" t="s">
        <v>45</v>
      </c>
      <c r="O811" s="87"/>
      <c r="P811" s="220">
        <f>O811*H811</f>
        <v>0</v>
      </c>
      <c r="Q811" s="220">
        <v>0.219</v>
      </c>
      <c r="R811" s="220">
        <f>Q811*H811</f>
        <v>18.396000000000001</v>
      </c>
      <c r="S811" s="220">
        <v>0</v>
      </c>
      <c r="T811" s="221">
        <f>S811*H811</f>
        <v>0</v>
      </c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R811" s="222" t="s">
        <v>540</v>
      </c>
      <c r="AT811" s="222" t="s">
        <v>875</v>
      </c>
      <c r="AU811" s="222" t="s">
        <v>84</v>
      </c>
      <c r="AY811" s="20" t="s">
        <v>378</v>
      </c>
      <c r="BE811" s="223">
        <f>IF(N811="základní",J811,0)</f>
        <v>0</v>
      </c>
      <c r="BF811" s="223">
        <f>IF(N811="snížená",J811,0)</f>
        <v>0</v>
      </c>
      <c r="BG811" s="223">
        <f>IF(N811="zákl. přenesená",J811,0)</f>
        <v>0</v>
      </c>
      <c r="BH811" s="223">
        <f>IF(N811="sníž. přenesená",J811,0)</f>
        <v>0</v>
      </c>
      <c r="BI811" s="223">
        <f>IF(N811="nulová",J811,0)</f>
        <v>0</v>
      </c>
      <c r="BJ811" s="20" t="s">
        <v>82</v>
      </c>
      <c r="BK811" s="223">
        <f>ROUND(I811*H811,2)</f>
        <v>0</v>
      </c>
      <c r="BL811" s="20" t="s">
        <v>390</v>
      </c>
      <c r="BM811" s="222" t="s">
        <v>1115</v>
      </c>
    </row>
    <row r="812" s="13" customFormat="1">
      <c r="A812" s="13"/>
      <c r="B812" s="229"/>
      <c r="C812" s="230"/>
      <c r="D812" s="231" t="s">
        <v>397</v>
      </c>
      <c r="E812" s="232" t="s">
        <v>28</v>
      </c>
      <c r="F812" s="233" t="s">
        <v>896</v>
      </c>
      <c r="G812" s="230"/>
      <c r="H812" s="232" t="s">
        <v>28</v>
      </c>
      <c r="I812" s="234"/>
      <c r="J812" s="230"/>
      <c r="K812" s="230"/>
      <c r="L812" s="235"/>
      <c r="M812" s="236"/>
      <c r="N812" s="237"/>
      <c r="O812" s="237"/>
      <c r="P812" s="237"/>
      <c r="Q812" s="237"/>
      <c r="R812" s="237"/>
      <c r="S812" s="237"/>
      <c r="T812" s="238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9" t="s">
        <v>397</v>
      </c>
      <c r="AU812" s="239" t="s">
        <v>84</v>
      </c>
      <c r="AV812" s="13" t="s">
        <v>82</v>
      </c>
      <c r="AW812" s="13" t="s">
        <v>35</v>
      </c>
      <c r="AX812" s="13" t="s">
        <v>74</v>
      </c>
      <c r="AY812" s="239" t="s">
        <v>378</v>
      </c>
    </row>
    <row r="813" s="14" customFormat="1">
      <c r="A813" s="14"/>
      <c r="B813" s="240"/>
      <c r="C813" s="241"/>
      <c r="D813" s="231" t="s">
        <v>397</v>
      </c>
      <c r="E813" s="242" t="s">
        <v>28</v>
      </c>
      <c r="F813" s="243" t="s">
        <v>546</v>
      </c>
      <c r="G813" s="241"/>
      <c r="H813" s="244">
        <v>9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0" t="s">
        <v>397</v>
      </c>
      <c r="AU813" s="250" t="s">
        <v>84</v>
      </c>
      <c r="AV813" s="14" t="s">
        <v>84</v>
      </c>
      <c r="AW813" s="14" t="s">
        <v>35</v>
      </c>
      <c r="AX813" s="14" t="s">
        <v>74</v>
      </c>
      <c r="AY813" s="250" t="s">
        <v>378</v>
      </c>
    </row>
    <row r="814" s="13" customFormat="1">
      <c r="A814" s="13"/>
      <c r="B814" s="229"/>
      <c r="C814" s="230"/>
      <c r="D814" s="231" t="s">
        <v>397</v>
      </c>
      <c r="E814" s="232" t="s">
        <v>28</v>
      </c>
      <c r="F814" s="233" t="s">
        <v>897</v>
      </c>
      <c r="G814" s="230"/>
      <c r="H814" s="232" t="s">
        <v>28</v>
      </c>
      <c r="I814" s="234"/>
      <c r="J814" s="230"/>
      <c r="K814" s="230"/>
      <c r="L814" s="235"/>
      <c r="M814" s="236"/>
      <c r="N814" s="237"/>
      <c r="O814" s="237"/>
      <c r="P814" s="237"/>
      <c r="Q814" s="237"/>
      <c r="R814" s="237"/>
      <c r="S814" s="237"/>
      <c r="T814" s="23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9" t="s">
        <v>397</v>
      </c>
      <c r="AU814" s="239" t="s">
        <v>84</v>
      </c>
      <c r="AV814" s="13" t="s">
        <v>82</v>
      </c>
      <c r="AW814" s="13" t="s">
        <v>35</v>
      </c>
      <c r="AX814" s="13" t="s">
        <v>74</v>
      </c>
      <c r="AY814" s="239" t="s">
        <v>378</v>
      </c>
    </row>
    <row r="815" s="14" customFormat="1">
      <c r="A815" s="14"/>
      <c r="B815" s="240"/>
      <c r="C815" s="241"/>
      <c r="D815" s="231" t="s">
        <v>397</v>
      </c>
      <c r="E815" s="242" t="s">
        <v>28</v>
      </c>
      <c r="F815" s="243" t="s">
        <v>540</v>
      </c>
      <c r="G815" s="241"/>
      <c r="H815" s="244">
        <v>8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397</v>
      </c>
      <c r="AU815" s="250" t="s">
        <v>84</v>
      </c>
      <c r="AV815" s="14" t="s">
        <v>84</v>
      </c>
      <c r="AW815" s="14" t="s">
        <v>35</v>
      </c>
      <c r="AX815" s="14" t="s">
        <v>74</v>
      </c>
      <c r="AY815" s="250" t="s">
        <v>378</v>
      </c>
    </row>
    <row r="816" s="13" customFormat="1">
      <c r="A816" s="13"/>
      <c r="B816" s="229"/>
      <c r="C816" s="230"/>
      <c r="D816" s="231" t="s">
        <v>397</v>
      </c>
      <c r="E816" s="232" t="s">
        <v>28</v>
      </c>
      <c r="F816" s="233" t="s">
        <v>898</v>
      </c>
      <c r="G816" s="230"/>
      <c r="H816" s="232" t="s">
        <v>28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397</v>
      </c>
      <c r="AU816" s="239" t="s">
        <v>84</v>
      </c>
      <c r="AV816" s="13" t="s">
        <v>82</v>
      </c>
      <c r="AW816" s="13" t="s">
        <v>35</v>
      </c>
      <c r="AX816" s="13" t="s">
        <v>74</v>
      </c>
      <c r="AY816" s="239" t="s">
        <v>378</v>
      </c>
    </row>
    <row r="817" s="14" customFormat="1">
      <c r="A817" s="14"/>
      <c r="B817" s="240"/>
      <c r="C817" s="241"/>
      <c r="D817" s="231" t="s">
        <v>397</v>
      </c>
      <c r="E817" s="242" t="s">
        <v>28</v>
      </c>
      <c r="F817" s="243" t="s">
        <v>381</v>
      </c>
      <c r="G817" s="241"/>
      <c r="H817" s="244">
        <v>13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397</v>
      </c>
      <c r="AU817" s="250" t="s">
        <v>84</v>
      </c>
      <c r="AV817" s="14" t="s">
        <v>84</v>
      </c>
      <c r="AW817" s="14" t="s">
        <v>35</v>
      </c>
      <c r="AX817" s="14" t="s">
        <v>74</v>
      </c>
      <c r="AY817" s="250" t="s">
        <v>378</v>
      </c>
    </row>
    <row r="818" s="13" customFormat="1">
      <c r="A818" s="13"/>
      <c r="B818" s="229"/>
      <c r="C818" s="230"/>
      <c r="D818" s="231" t="s">
        <v>397</v>
      </c>
      <c r="E818" s="232" t="s">
        <v>28</v>
      </c>
      <c r="F818" s="233" t="s">
        <v>889</v>
      </c>
      <c r="G818" s="230"/>
      <c r="H818" s="232" t="s">
        <v>28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397</v>
      </c>
      <c r="AU818" s="239" t="s">
        <v>84</v>
      </c>
      <c r="AV818" s="13" t="s">
        <v>82</v>
      </c>
      <c r="AW818" s="13" t="s">
        <v>35</v>
      </c>
      <c r="AX818" s="13" t="s">
        <v>74</v>
      </c>
      <c r="AY818" s="239" t="s">
        <v>378</v>
      </c>
    </row>
    <row r="819" s="14" customFormat="1">
      <c r="A819" s="14"/>
      <c r="B819" s="240"/>
      <c r="C819" s="241"/>
      <c r="D819" s="231" t="s">
        <v>397</v>
      </c>
      <c r="E819" s="242" t="s">
        <v>28</v>
      </c>
      <c r="F819" s="243" t="s">
        <v>598</v>
      </c>
      <c r="G819" s="241"/>
      <c r="H819" s="244">
        <v>16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397</v>
      </c>
      <c r="AU819" s="250" t="s">
        <v>84</v>
      </c>
      <c r="AV819" s="14" t="s">
        <v>84</v>
      </c>
      <c r="AW819" s="14" t="s">
        <v>35</v>
      </c>
      <c r="AX819" s="14" t="s">
        <v>74</v>
      </c>
      <c r="AY819" s="250" t="s">
        <v>378</v>
      </c>
    </row>
    <row r="820" s="13" customFormat="1">
      <c r="A820" s="13"/>
      <c r="B820" s="229"/>
      <c r="C820" s="230"/>
      <c r="D820" s="231" t="s">
        <v>397</v>
      </c>
      <c r="E820" s="232" t="s">
        <v>28</v>
      </c>
      <c r="F820" s="233" t="s">
        <v>890</v>
      </c>
      <c r="G820" s="230"/>
      <c r="H820" s="232" t="s">
        <v>28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9" t="s">
        <v>397</v>
      </c>
      <c r="AU820" s="239" t="s">
        <v>84</v>
      </c>
      <c r="AV820" s="13" t="s">
        <v>82</v>
      </c>
      <c r="AW820" s="13" t="s">
        <v>35</v>
      </c>
      <c r="AX820" s="13" t="s">
        <v>74</v>
      </c>
      <c r="AY820" s="239" t="s">
        <v>378</v>
      </c>
    </row>
    <row r="821" s="14" customFormat="1">
      <c r="A821" s="14"/>
      <c r="B821" s="240"/>
      <c r="C821" s="241"/>
      <c r="D821" s="231" t="s">
        <v>397</v>
      </c>
      <c r="E821" s="242" t="s">
        <v>28</v>
      </c>
      <c r="F821" s="243" t="s">
        <v>138</v>
      </c>
      <c r="G821" s="241"/>
      <c r="H821" s="244">
        <v>38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0" t="s">
        <v>397</v>
      </c>
      <c r="AU821" s="250" t="s">
        <v>84</v>
      </c>
      <c r="AV821" s="14" t="s">
        <v>84</v>
      </c>
      <c r="AW821" s="14" t="s">
        <v>35</v>
      </c>
      <c r="AX821" s="14" t="s">
        <v>74</v>
      </c>
      <c r="AY821" s="250" t="s">
        <v>378</v>
      </c>
    </row>
    <row r="822" s="15" customFormat="1">
      <c r="A822" s="15"/>
      <c r="B822" s="251"/>
      <c r="C822" s="252"/>
      <c r="D822" s="231" t="s">
        <v>397</v>
      </c>
      <c r="E822" s="253" t="s">
        <v>28</v>
      </c>
      <c r="F822" s="254" t="s">
        <v>416</v>
      </c>
      <c r="G822" s="252"/>
      <c r="H822" s="255">
        <v>84</v>
      </c>
      <c r="I822" s="256"/>
      <c r="J822" s="252"/>
      <c r="K822" s="252"/>
      <c r="L822" s="257"/>
      <c r="M822" s="258"/>
      <c r="N822" s="259"/>
      <c r="O822" s="259"/>
      <c r="P822" s="259"/>
      <c r="Q822" s="259"/>
      <c r="R822" s="259"/>
      <c r="S822" s="259"/>
      <c r="T822" s="260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61" t="s">
        <v>397</v>
      </c>
      <c r="AU822" s="261" t="s">
        <v>84</v>
      </c>
      <c r="AV822" s="15" t="s">
        <v>390</v>
      </c>
      <c r="AW822" s="15" t="s">
        <v>35</v>
      </c>
      <c r="AX822" s="15" t="s">
        <v>82</v>
      </c>
      <c r="AY822" s="261" t="s">
        <v>378</v>
      </c>
    </row>
    <row r="823" s="2" customFormat="1" ht="16.5" customHeight="1">
      <c r="A823" s="41"/>
      <c r="B823" s="42"/>
      <c r="C823" s="273" t="s">
        <v>1116</v>
      </c>
      <c r="D823" s="273" t="s">
        <v>875</v>
      </c>
      <c r="E823" s="274" t="s">
        <v>1117</v>
      </c>
      <c r="F823" s="275" t="s">
        <v>1118</v>
      </c>
      <c r="G823" s="276" t="s">
        <v>764</v>
      </c>
      <c r="H823" s="277">
        <v>9</v>
      </c>
      <c r="I823" s="278"/>
      <c r="J823" s="279">
        <f>ROUND(I823*H823,2)</f>
        <v>0</v>
      </c>
      <c r="K823" s="275" t="s">
        <v>28</v>
      </c>
      <c r="L823" s="280"/>
      <c r="M823" s="281" t="s">
        <v>28</v>
      </c>
      <c r="N823" s="282" t="s">
        <v>45</v>
      </c>
      <c r="O823" s="87"/>
      <c r="P823" s="220">
        <f>O823*H823</f>
        <v>0</v>
      </c>
      <c r="Q823" s="220">
        <v>0.219</v>
      </c>
      <c r="R823" s="220">
        <f>Q823*H823</f>
        <v>1.9710000000000001</v>
      </c>
      <c r="S823" s="220">
        <v>0</v>
      </c>
      <c r="T823" s="221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22" t="s">
        <v>540</v>
      </c>
      <c r="AT823" s="222" t="s">
        <v>875</v>
      </c>
      <c r="AU823" s="222" t="s">
        <v>84</v>
      </c>
      <c r="AY823" s="20" t="s">
        <v>378</v>
      </c>
      <c r="BE823" s="223">
        <f>IF(N823="základní",J823,0)</f>
        <v>0</v>
      </c>
      <c r="BF823" s="223">
        <f>IF(N823="snížená",J823,0)</f>
        <v>0</v>
      </c>
      <c r="BG823" s="223">
        <f>IF(N823="zákl. přenesená",J823,0)</f>
        <v>0</v>
      </c>
      <c r="BH823" s="223">
        <f>IF(N823="sníž. přenesená",J823,0)</f>
        <v>0</v>
      </c>
      <c r="BI823" s="223">
        <f>IF(N823="nulová",J823,0)</f>
        <v>0</v>
      </c>
      <c r="BJ823" s="20" t="s">
        <v>82</v>
      </c>
      <c r="BK823" s="223">
        <f>ROUND(I823*H823,2)</f>
        <v>0</v>
      </c>
      <c r="BL823" s="20" t="s">
        <v>390</v>
      </c>
      <c r="BM823" s="222" t="s">
        <v>1119</v>
      </c>
    </row>
    <row r="824" s="13" customFormat="1">
      <c r="A824" s="13"/>
      <c r="B824" s="229"/>
      <c r="C824" s="230"/>
      <c r="D824" s="231" t="s">
        <v>397</v>
      </c>
      <c r="E824" s="232" t="s">
        <v>28</v>
      </c>
      <c r="F824" s="233" t="s">
        <v>890</v>
      </c>
      <c r="G824" s="230"/>
      <c r="H824" s="232" t="s">
        <v>28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397</v>
      </c>
      <c r="AU824" s="239" t="s">
        <v>84</v>
      </c>
      <c r="AV824" s="13" t="s">
        <v>82</v>
      </c>
      <c r="AW824" s="13" t="s">
        <v>35</v>
      </c>
      <c r="AX824" s="13" t="s">
        <v>74</v>
      </c>
      <c r="AY824" s="239" t="s">
        <v>378</v>
      </c>
    </row>
    <row r="825" s="14" customFormat="1">
      <c r="A825" s="14"/>
      <c r="B825" s="240"/>
      <c r="C825" s="241"/>
      <c r="D825" s="231" t="s">
        <v>397</v>
      </c>
      <c r="E825" s="242" t="s">
        <v>28</v>
      </c>
      <c r="F825" s="243" t="s">
        <v>546</v>
      </c>
      <c r="G825" s="241"/>
      <c r="H825" s="244">
        <v>9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397</v>
      </c>
      <c r="AU825" s="250" t="s">
        <v>84</v>
      </c>
      <c r="AV825" s="14" t="s">
        <v>84</v>
      </c>
      <c r="AW825" s="14" t="s">
        <v>35</v>
      </c>
      <c r="AX825" s="14" t="s">
        <v>74</v>
      </c>
      <c r="AY825" s="250" t="s">
        <v>378</v>
      </c>
    </row>
    <row r="826" s="15" customFormat="1">
      <c r="A826" s="15"/>
      <c r="B826" s="251"/>
      <c r="C826" s="252"/>
      <c r="D826" s="231" t="s">
        <v>397</v>
      </c>
      <c r="E826" s="253" t="s">
        <v>28</v>
      </c>
      <c r="F826" s="254" t="s">
        <v>416</v>
      </c>
      <c r="G826" s="252"/>
      <c r="H826" s="255">
        <v>9</v>
      </c>
      <c r="I826" s="256"/>
      <c r="J826" s="252"/>
      <c r="K826" s="252"/>
      <c r="L826" s="257"/>
      <c r="M826" s="258"/>
      <c r="N826" s="259"/>
      <c r="O826" s="259"/>
      <c r="P826" s="259"/>
      <c r="Q826" s="259"/>
      <c r="R826" s="259"/>
      <c r="S826" s="259"/>
      <c r="T826" s="260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61" t="s">
        <v>397</v>
      </c>
      <c r="AU826" s="261" t="s">
        <v>84</v>
      </c>
      <c r="AV826" s="15" t="s">
        <v>390</v>
      </c>
      <c r="AW826" s="15" t="s">
        <v>35</v>
      </c>
      <c r="AX826" s="15" t="s">
        <v>82</v>
      </c>
      <c r="AY826" s="261" t="s">
        <v>378</v>
      </c>
    </row>
    <row r="827" s="2" customFormat="1" ht="37.8" customHeight="1">
      <c r="A827" s="41"/>
      <c r="B827" s="42"/>
      <c r="C827" s="211" t="s">
        <v>1120</v>
      </c>
      <c r="D827" s="211" t="s">
        <v>385</v>
      </c>
      <c r="E827" s="212" t="s">
        <v>1121</v>
      </c>
      <c r="F827" s="213" t="s">
        <v>1122</v>
      </c>
      <c r="G827" s="214" t="s">
        <v>764</v>
      </c>
      <c r="H827" s="215">
        <v>60</v>
      </c>
      <c r="I827" s="216"/>
      <c r="J827" s="217">
        <f>ROUND(I827*H827,2)</f>
        <v>0</v>
      </c>
      <c r="K827" s="213" t="s">
        <v>389</v>
      </c>
      <c r="L827" s="47"/>
      <c r="M827" s="218" t="s">
        <v>28</v>
      </c>
      <c r="N827" s="219" t="s">
        <v>45</v>
      </c>
      <c r="O827" s="87"/>
      <c r="P827" s="220">
        <f>O827*H827</f>
        <v>0</v>
      </c>
      <c r="Q827" s="220">
        <v>0.25574999999999998</v>
      </c>
      <c r="R827" s="220">
        <f>Q827*H827</f>
        <v>15.344999999999999</v>
      </c>
      <c r="S827" s="220">
        <v>0</v>
      </c>
      <c r="T827" s="221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22" t="s">
        <v>390</v>
      </c>
      <c r="AT827" s="222" t="s">
        <v>385</v>
      </c>
      <c r="AU827" s="222" t="s">
        <v>84</v>
      </c>
      <c r="AY827" s="20" t="s">
        <v>378</v>
      </c>
      <c r="BE827" s="223">
        <f>IF(N827="základní",J827,0)</f>
        <v>0</v>
      </c>
      <c r="BF827" s="223">
        <f>IF(N827="snížená",J827,0)</f>
        <v>0</v>
      </c>
      <c r="BG827" s="223">
        <f>IF(N827="zákl. přenesená",J827,0)</f>
        <v>0</v>
      </c>
      <c r="BH827" s="223">
        <f>IF(N827="sníž. přenesená",J827,0)</f>
        <v>0</v>
      </c>
      <c r="BI827" s="223">
        <f>IF(N827="nulová",J827,0)</f>
        <v>0</v>
      </c>
      <c r="BJ827" s="20" t="s">
        <v>82</v>
      </c>
      <c r="BK827" s="223">
        <f>ROUND(I827*H827,2)</f>
        <v>0</v>
      </c>
      <c r="BL827" s="20" t="s">
        <v>390</v>
      </c>
      <c r="BM827" s="222" t="s">
        <v>1123</v>
      </c>
    </row>
    <row r="828" s="2" customFormat="1">
      <c r="A828" s="41"/>
      <c r="B828" s="42"/>
      <c r="C828" s="43"/>
      <c r="D828" s="224" t="s">
        <v>394</v>
      </c>
      <c r="E828" s="43"/>
      <c r="F828" s="225" t="s">
        <v>1124</v>
      </c>
      <c r="G828" s="43"/>
      <c r="H828" s="43"/>
      <c r="I828" s="226"/>
      <c r="J828" s="43"/>
      <c r="K828" s="43"/>
      <c r="L828" s="47"/>
      <c r="M828" s="227"/>
      <c r="N828" s="228"/>
      <c r="O828" s="87"/>
      <c r="P828" s="87"/>
      <c r="Q828" s="87"/>
      <c r="R828" s="87"/>
      <c r="S828" s="87"/>
      <c r="T828" s="88"/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T828" s="20" t="s">
        <v>394</v>
      </c>
      <c r="AU828" s="20" t="s">
        <v>84</v>
      </c>
    </row>
    <row r="829" s="13" customFormat="1">
      <c r="A829" s="13"/>
      <c r="B829" s="229"/>
      <c r="C829" s="230"/>
      <c r="D829" s="231" t="s">
        <v>397</v>
      </c>
      <c r="E829" s="232" t="s">
        <v>28</v>
      </c>
      <c r="F829" s="233" t="s">
        <v>898</v>
      </c>
      <c r="G829" s="230"/>
      <c r="H829" s="232" t="s">
        <v>28</v>
      </c>
      <c r="I829" s="234"/>
      <c r="J829" s="230"/>
      <c r="K829" s="230"/>
      <c r="L829" s="235"/>
      <c r="M829" s="236"/>
      <c r="N829" s="237"/>
      <c r="O829" s="237"/>
      <c r="P829" s="237"/>
      <c r="Q829" s="237"/>
      <c r="R829" s="237"/>
      <c r="S829" s="237"/>
      <c r="T829" s="238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9" t="s">
        <v>397</v>
      </c>
      <c r="AU829" s="239" t="s">
        <v>84</v>
      </c>
      <c r="AV829" s="13" t="s">
        <v>82</v>
      </c>
      <c r="AW829" s="13" t="s">
        <v>35</v>
      </c>
      <c r="AX829" s="13" t="s">
        <v>74</v>
      </c>
      <c r="AY829" s="239" t="s">
        <v>378</v>
      </c>
    </row>
    <row r="830" s="14" customFormat="1">
      <c r="A830" s="14"/>
      <c r="B830" s="240"/>
      <c r="C830" s="241"/>
      <c r="D830" s="231" t="s">
        <v>397</v>
      </c>
      <c r="E830" s="242" t="s">
        <v>28</v>
      </c>
      <c r="F830" s="243" t="s">
        <v>1125</v>
      </c>
      <c r="G830" s="241"/>
      <c r="H830" s="244">
        <v>20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0" t="s">
        <v>397</v>
      </c>
      <c r="AU830" s="250" t="s">
        <v>84</v>
      </c>
      <c r="AV830" s="14" t="s">
        <v>84</v>
      </c>
      <c r="AW830" s="14" t="s">
        <v>35</v>
      </c>
      <c r="AX830" s="14" t="s">
        <v>74</v>
      </c>
      <c r="AY830" s="250" t="s">
        <v>378</v>
      </c>
    </row>
    <row r="831" s="13" customFormat="1">
      <c r="A831" s="13"/>
      <c r="B831" s="229"/>
      <c r="C831" s="230"/>
      <c r="D831" s="231" t="s">
        <v>397</v>
      </c>
      <c r="E831" s="232" t="s">
        <v>28</v>
      </c>
      <c r="F831" s="233" t="s">
        <v>889</v>
      </c>
      <c r="G831" s="230"/>
      <c r="H831" s="232" t="s">
        <v>28</v>
      </c>
      <c r="I831" s="234"/>
      <c r="J831" s="230"/>
      <c r="K831" s="230"/>
      <c r="L831" s="235"/>
      <c r="M831" s="236"/>
      <c r="N831" s="237"/>
      <c r="O831" s="237"/>
      <c r="P831" s="237"/>
      <c r="Q831" s="237"/>
      <c r="R831" s="237"/>
      <c r="S831" s="237"/>
      <c r="T831" s="23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9" t="s">
        <v>397</v>
      </c>
      <c r="AU831" s="239" t="s">
        <v>84</v>
      </c>
      <c r="AV831" s="13" t="s">
        <v>82</v>
      </c>
      <c r="AW831" s="13" t="s">
        <v>35</v>
      </c>
      <c r="AX831" s="13" t="s">
        <v>74</v>
      </c>
      <c r="AY831" s="239" t="s">
        <v>378</v>
      </c>
    </row>
    <row r="832" s="14" customFormat="1">
      <c r="A832" s="14"/>
      <c r="B832" s="240"/>
      <c r="C832" s="241"/>
      <c r="D832" s="231" t="s">
        <v>397</v>
      </c>
      <c r="E832" s="242" t="s">
        <v>28</v>
      </c>
      <c r="F832" s="243" t="s">
        <v>1126</v>
      </c>
      <c r="G832" s="241"/>
      <c r="H832" s="244">
        <v>20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397</v>
      </c>
      <c r="AU832" s="250" t="s">
        <v>84</v>
      </c>
      <c r="AV832" s="14" t="s">
        <v>84</v>
      </c>
      <c r="AW832" s="14" t="s">
        <v>35</v>
      </c>
      <c r="AX832" s="14" t="s">
        <v>74</v>
      </c>
      <c r="AY832" s="250" t="s">
        <v>378</v>
      </c>
    </row>
    <row r="833" s="13" customFormat="1">
      <c r="A833" s="13"/>
      <c r="B833" s="229"/>
      <c r="C833" s="230"/>
      <c r="D833" s="231" t="s">
        <v>397</v>
      </c>
      <c r="E833" s="232" t="s">
        <v>28</v>
      </c>
      <c r="F833" s="233" t="s">
        <v>890</v>
      </c>
      <c r="G833" s="230"/>
      <c r="H833" s="232" t="s">
        <v>28</v>
      </c>
      <c r="I833" s="234"/>
      <c r="J833" s="230"/>
      <c r="K833" s="230"/>
      <c r="L833" s="235"/>
      <c r="M833" s="236"/>
      <c r="N833" s="237"/>
      <c r="O833" s="237"/>
      <c r="P833" s="237"/>
      <c r="Q833" s="237"/>
      <c r="R833" s="237"/>
      <c r="S833" s="237"/>
      <c r="T833" s="23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9" t="s">
        <v>397</v>
      </c>
      <c r="AU833" s="239" t="s">
        <v>84</v>
      </c>
      <c r="AV833" s="13" t="s">
        <v>82</v>
      </c>
      <c r="AW833" s="13" t="s">
        <v>35</v>
      </c>
      <c r="AX833" s="13" t="s">
        <v>74</v>
      </c>
      <c r="AY833" s="239" t="s">
        <v>378</v>
      </c>
    </row>
    <row r="834" s="14" customFormat="1">
      <c r="A834" s="14"/>
      <c r="B834" s="240"/>
      <c r="C834" s="241"/>
      <c r="D834" s="231" t="s">
        <v>397</v>
      </c>
      <c r="E834" s="242" t="s">
        <v>28</v>
      </c>
      <c r="F834" s="243" t="s">
        <v>1127</v>
      </c>
      <c r="G834" s="241"/>
      <c r="H834" s="244">
        <v>20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0" t="s">
        <v>397</v>
      </c>
      <c r="AU834" s="250" t="s">
        <v>84</v>
      </c>
      <c r="AV834" s="14" t="s">
        <v>84</v>
      </c>
      <c r="AW834" s="14" t="s">
        <v>35</v>
      </c>
      <c r="AX834" s="14" t="s">
        <v>74</v>
      </c>
      <c r="AY834" s="250" t="s">
        <v>378</v>
      </c>
    </row>
    <row r="835" s="15" customFormat="1">
      <c r="A835" s="15"/>
      <c r="B835" s="251"/>
      <c r="C835" s="252"/>
      <c r="D835" s="231" t="s">
        <v>397</v>
      </c>
      <c r="E835" s="253" t="s">
        <v>28</v>
      </c>
      <c r="F835" s="254" t="s">
        <v>416</v>
      </c>
      <c r="G835" s="252"/>
      <c r="H835" s="255">
        <v>60</v>
      </c>
      <c r="I835" s="256"/>
      <c r="J835" s="252"/>
      <c r="K835" s="252"/>
      <c r="L835" s="257"/>
      <c r="M835" s="258"/>
      <c r="N835" s="259"/>
      <c r="O835" s="259"/>
      <c r="P835" s="259"/>
      <c r="Q835" s="259"/>
      <c r="R835" s="259"/>
      <c r="S835" s="259"/>
      <c r="T835" s="260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61" t="s">
        <v>397</v>
      </c>
      <c r="AU835" s="261" t="s">
        <v>84</v>
      </c>
      <c r="AV835" s="15" t="s">
        <v>390</v>
      </c>
      <c r="AW835" s="15" t="s">
        <v>35</v>
      </c>
      <c r="AX835" s="15" t="s">
        <v>82</v>
      </c>
      <c r="AY835" s="261" t="s">
        <v>378</v>
      </c>
    </row>
    <row r="836" s="2" customFormat="1" ht="37.8" customHeight="1">
      <c r="A836" s="41"/>
      <c r="B836" s="42"/>
      <c r="C836" s="211" t="s">
        <v>1128</v>
      </c>
      <c r="D836" s="211" t="s">
        <v>385</v>
      </c>
      <c r="E836" s="212" t="s">
        <v>1129</v>
      </c>
      <c r="F836" s="213" t="s">
        <v>1130</v>
      </c>
      <c r="G836" s="214" t="s">
        <v>764</v>
      </c>
      <c r="H836" s="215">
        <v>14</v>
      </c>
      <c r="I836" s="216"/>
      <c r="J836" s="217">
        <f>ROUND(I836*H836,2)</f>
        <v>0</v>
      </c>
      <c r="K836" s="213" t="s">
        <v>389</v>
      </c>
      <c r="L836" s="47"/>
      <c r="M836" s="218" t="s">
        <v>28</v>
      </c>
      <c r="N836" s="219" t="s">
        <v>45</v>
      </c>
      <c r="O836" s="87"/>
      <c r="P836" s="220">
        <f>O836*H836</f>
        <v>0</v>
      </c>
      <c r="Q836" s="220">
        <v>0.29121000000000002</v>
      </c>
      <c r="R836" s="220">
        <f>Q836*H836</f>
        <v>4.0769400000000005</v>
      </c>
      <c r="S836" s="220">
        <v>0</v>
      </c>
      <c r="T836" s="221">
        <f>S836*H836</f>
        <v>0</v>
      </c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R836" s="222" t="s">
        <v>390</v>
      </c>
      <c r="AT836" s="222" t="s">
        <v>385</v>
      </c>
      <c r="AU836" s="222" t="s">
        <v>84</v>
      </c>
      <c r="AY836" s="20" t="s">
        <v>378</v>
      </c>
      <c r="BE836" s="223">
        <f>IF(N836="základní",J836,0)</f>
        <v>0</v>
      </c>
      <c r="BF836" s="223">
        <f>IF(N836="snížená",J836,0)</f>
        <v>0</v>
      </c>
      <c r="BG836" s="223">
        <f>IF(N836="zákl. přenesená",J836,0)</f>
        <v>0</v>
      </c>
      <c r="BH836" s="223">
        <f>IF(N836="sníž. přenesená",J836,0)</f>
        <v>0</v>
      </c>
      <c r="BI836" s="223">
        <f>IF(N836="nulová",J836,0)</f>
        <v>0</v>
      </c>
      <c r="BJ836" s="20" t="s">
        <v>82</v>
      </c>
      <c r="BK836" s="223">
        <f>ROUND(I836*H836,2)</f>
        <v>0</v>
      </c>
      <c r="BL836" s="20" t="s">
        <v>390</v>
      </c>
      <c r="BM836" s="222" t="s">
        <v>1131</v>
      </c>
    </row>
    <row r="837" s="2" customFormat="1">
      <c r="A837" s="41"/>
      <c r="B837" s="42"/>
      <c r="C837" s="43"/>
      <c r="D837" s="224" t="s">
        <v>394</v>
      </c>
      <c r="E837" s="43"/>
      <c r="F837" s="225" t="s">
        <v>1132</v>
      </c>
      <c r="G837" s="43"/>
      <c r="H837" s="43"/>
      <c r="I837" s="226"/>
      <c r="J837" s="43"/>
      <c r="K837" s="43"/>
      <c r="L837" s="47"/>
      <c r="M837" s="227"/>
      <c r="N837" s="228"/>
      <c r="O837" s="87"/>
      <c r="P837" s="87"/>
      <c r="Q837" s="87"/>
      <c r="R837" s="87"/>
      <c r="S837" s="87"/>
      <c r="T837" s="88"/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T837" s="20" t="s">
        <v>394</v>
      </c>
      <c r="AU837" s="20" t="s">
        <v>84</v>
      </c>
    </row>
    <row r="838" s="13" customFormat="1">
      <c r="A838" s="13"/>
      <c r="B838" s="229"/>
      <c r="C838" s="230"/>
      <c r="D838" s="231" t="s">
        <v>397</v>
      </c>
      <c r="E838" s="232" t="s">
        <v>28</v>
      </c>
      <c r="F838" s="233" t="s">
        <v>898</v>
      </c>
      <c r="G838" s="230"/>
      <c r="H838" s="232" t="s">
        <v>28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9" t="s">
        <v>397</v>
      </c>
      <c r="AU838" s="239" t="s">
        <v>84</v>
      </c>
      <c r="AV838" s="13" t="s">
        <v>82</v>
      </c>
      <c r="AW838" s="13" t="s">
        <v>35</v>
      </c>
      <c r="AX838" s="13" t="s">
        <v>74</v>
      </c>
      <c r="AY838" s="239" t="s">
        <v>378</v>
      </c>
    </row>
    <row r="839" s="14" customFormat="1">
      <c r="A839" s="14"/>
      <c r="B839" s="240"/>
      <c r="C839" s="241"/>
      <c r="D839" s="231" t="s">
        <v>397</v>
      </c>
      <c r="E839" s="242" t="s">
        <v>28</v>
      </c>
      <c r="F839" s="243" t="s">
        <v>1133</v>
      </c>
      <c r="G839" s="241"/>
      <c r="H839" s="244">
        <v>14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0" t="s">
        <v>397</v>
      </c>
      <c r="AU839" s="250" t="s">
        <v>84</v>
      </c>
      <c r="AV839" s="14" t="s">
        <v>84</v>
      </c>
      <c r="AW839" s="14" t="s">
        <v>35</v>
      </c>
      <c r="AX839" s="14" t="s">
        <v>74</v>
      </c>
      <c r="AY839" s="250" t="s">
        <v>378</v>
      </c>
    </row>
    <row r="840" s="13" customFormat="1">
      <c r="A840" s="13"/>
      <c r="B840" s="229"/>
      <c r="C840" s="230"/>
      <c r="D840" s="231" t="s">
        <v>397</v>
      </c>
      <c r="E840" s="232" t="s">
        <v>28</v>
      </c>
      <c r="F840" s="233" t="s">
        <v>889</v>
      </c>
      <c r="G840" s="230"/>
      <c r="H840" s="232" t="s">
        <v>28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397</v>
      </c>
      <c r="AU840" s="239" t="s">
        <v>84</v>
      </c>
      <c r="AV840" s="13" t="s">
        <v>82</v>
      </c>
      <c r="AW840" s="13" t="s">
        <v>35</v>
      </c>
      <c r="AX840" s="13" t="s">
        <v>74</v>
      </c>
      <c r="AY840" s="239" t="s">
        <v>378</v>
      </c>
    </row>
    <row r="841" s="14" customFormat="1">
      <c r="A841" s="14"/>
      <c r="B841" s="240"/>
      <c r="C841" s="241"/>
      <c r="D841" s="231" t="s">
        <v>397</v>
      </c>
      <c r="E841" s="242" t="s">
        <v>28</v>
      </c>
      <c r="F841" s="243" t="s">
        <v>588</v>
      </c>
      <c r="G841" s="241"/>
      <c r="H841" s="244">
        <v>14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397</v>
      </c>
      <c r="AU841" s="250" t="s">
        <v>84</v>
      </c>
      <c r="AV841" s="14" t="s">
        <v>84</v>
      </c>
      <c r="AW841" s="14" t="s">
        <v>35</v>
      </c>
      <c r="AX841" s="14" t="s">
        <v>74</v>
      </c>
      <c r="AY841" s="250" t="s">
        <v>378</v>
      </c>
    </row>
    <row r="842" s="13" customFormat="1">
      <c r="A842" s="13"/>
      <c r="B842" s="229"/>
      <c r="C842" s="230"/>
      <c r="D842" s="231" t="s">
        <v>397</v>
      </c>
      <c r="E842" s="232" t="s">
        <v>28</v>
      </c>
      <c r="F842" s="233" t="s">
        <v>890</v>
      </c>
      <c r="G842" s="230"/>
      <c r="H842" s="232" t="s">
        <v>28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397</v>
      </c>
      <c r="AU842" s="239" t="s">
        <v>84</v>
      </c>
      <c r="AV842" s="13" t="s">
        <v>82</v>
      </c>
      <c r="AW842" s="13" t="s">
        <v>35</v>
      </c>
      <c r="AX842" s="13" t="s">
        <v>74</v>
      </c>
      <c r="AY842" s="239" t="s">
        <v>378</v>
      </c>
    </row>
    <row r="843" s="14" customFormat="1">
      <c r="A843" s="14"/>
      <c r="B843" s="240"/>
      <c r="C843" s="241"/>
      <c r="D843" s="231" t="s">
        <v>397</v>
      </c>
      <c r="E843" s="242" t="s">
        <v>28</v>
      </c>
      <c r="F843" s="243" t="s">
        <v>588</v>
      </c>
      <c r="G843" s="241"/>
      <c r="H843" s="244">
        <v>14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397</v>
      </c>
      <c r="AU843" s="250" t="s">
        <v>84</v>
      </c>
      <c r="AV843" s="14" t="s">
        <v>84</v>
      </c>
      <c r="AW843" s="14" t="s">
        <v>35</v>
      </c>
      <c r="AX843" s="14" t="s">
        <v>82</v>
      </c>
      <c r="AY843" s="250" t="s">
        <v>378</v>
      </c>
    </row>
    <row r="844" s="2" customFormat="1" ht="16.5" customHeight="1">
      <c r="A844" s="41"/>
      <c r="B844" s="42"/>
      <c r="C844" s="273" t="s">
        <v>1134</v>
      </c>
      <c r="D844" s="273" t="s">
        <v>875</v>
      </c>
      <c r="E844" s="274" t="s">
        <v>1135</v>
      </c>
      <c r="F844" s="275" t="s">
        <v>1136</v>
      </c>
      <c r="G844" s="276" t="s">
        <v>972</v>
      </c>
      <c r="H844" s="277">
        <v>343.75</v>
      </c>
      <c r="I844" s="278"/>
      <c r="J844" s="279">
        <f>ROUND(I844*H844,2)</f>
        <v>0</v>
      </c>
      <c r="K844" s="275" t="s">
        <v>28</v>
      </c>
      <c r="L844" s="280"/>
      <c r="M844" s="281" t="s">
        <v>28</v>
      </c>
      <c r="N844" s="282" t="s">
        <v>45</v>
      </c>
      <c r="O844" s="87"/>
      <c r="P844" s="220">
        <f>O844*H844</f>
        <v>0</v>
      </c>
      <c r="Q844" s="220">
        <v>0.41299999999999998</v>
      </c>
      <c r="R844" s="220">
        <f>Q844*H844</f>
        <v>141.96875</v>
      </c>
      <c r="S844" s="220">
        <v>0</v>
      </c>
      <c r="T844" s="221">
        <f>S844*H844</f>
        <v>0</v>
      </c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R844" s="222" t="s">
        <v>540</v>
      </c>
      <c r="AT844" s="222" t="s">
        <v>875</v>
      </c>
      <c r="AU844" s="222" t="s">
        <v>84</v>
      </c>
      <c r="AY844" s="20" t="s">
        <v>378</v>
      </c>
      <c r="BE844" s="223">
        <f>IF(N844="základní",J844,0)</f>
        <v>0</v>
      </c>
      <c r="BF844" s="223">
        <f>IF(N844="snížená",J844,0)</f>
        <v>0</v>
      </c>
      <c r="BG844" s="223">
        <f>IF(N844="zákl. přenesená",J844,0)</f>
        <v>0</v>
      </c>
      <c r="BH844" s="223">
        <f>IF(N844="sníž. přenesená",J844,0)</f>
        <v>0</v>
      </c>
      <c r="BI844" s="223">
        <f>IF(N844="nulová",J844,0)</f>
        <v>0</v>
      </c>
      <c r="BJ844" s="20" t="s">
        <v>82</v>
      </c>
      <c r="BK844" s="223">
        <f>ROUND(I844*H844,2)</f>
        <v>0</v>
      </c>
      <c r="BL844" s="20" t="s">
        <v>390</v>
      </c>
      <c r="BM844" s="222" t="s">
        <v>1137</v>
      </c>
    </row>
    <row r="845" s="13" customFormat="1">
      <c r="A845" s="13"/>
      <c r="B845" s="229"/>
      <c r="C845" s="230"/>
      <c r="D845" s="231" t="s">
        <v>397</v>
      </c>
      <c r="E845" s="232" t="s">
        <v>28</v>
      </c>
      <c r="F845" s="233" t="s">
        <v>898</v>
      </c>
      <c r="G845" s="230"/>
      <c r="H845" s="232" t="s">
        <v>28</v>
      </c>
      <c r="I845" s="234"/>
      <c r="J845" s="230"/>
      <c r="K845" s="230"/>
      <c r="L845" s="235"/>
      <c r="M845" s="236"/>
      <c r="N845" s="237"/>
      <c r="O845" s="237"/>
      <c r="P845" s="237"/>
      <c r="Q845" s="237"/>
      <c r="R845" s="237"/>
      <c r="S845" s="237"/>
      <c r="T845" s="23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9" t="s">
        <v>397</v>
      </c>
      <c r="AU845" s="239" t="s">
        <v>84</v>
      </c>
      <c r="AV845" s="13" t="s">
        <v>82</v>
      </c>
      <c r="AW845" s="13" t="s">
        <v>35</v>
      </c>
      <c r="AX845" s="13" t="s">
        <v>74</v>
      </c>
      <c r="AY845" s="239" t="s">
        <v>378</v>
      </c>
    </row>
    <row r="846" s="14" customFormat="1">
      <c r="A846" s="14"/>
      <c r="B846" s="240"/>
      <c r="C846" s="241"/>
      <c r="D846" s="231" t="s">
        <v>397</v>
      </c>
      <c r="E846" s="242" t="s">
        <v>28</v>
      </c>
      <c r="F846" s="243" t="s">
        <v>1138</v>
      </c>
      <c r="G846" s="241"/>
      <c r="H846" s="244">
        <v>118.15000000000001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397</v>
      </c>
      <c r="AU846" s="250" t="s">
        <v>84</v>
      </c>
      <c r="AV846" s="14" t="s">
        <v>84</v>
      </c>
      <c r="AW846" s="14" t="s">
        <v>35</v>
      </c>
      <c r="AX846" s="14" t="s">
        <v>74</v>
      </c>
      <c r="AY846" s="250" t="s">
        <v>378</v>
      </c>
    </row>
    <row r="847" s="13" customFormat="1">
      <c r="A847" s="13"/>
      <c r="B847" s="229"/>
      <c r="C847" s="230"/>
      <c r="D847" s="231" t="s">
        <v>397</v>
      </c>
      <c r="E847" s="232" t="s">
        <v>28</v>
      </c>
      <c r="F847" s="233" t="s">
        <v>889</v>
      </c>
      <c r="G847" s="230"/>
      <c r="H847" s="232" t="s">
        <v>28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9" t="s">
        <v>397</v>
      </c>
      <c r="AU847" s="239" t="s">
        <v>84</v>
      </c>
      <c r="AV847" s="13" t="s">
        <v>82</v>
      </c>
      <c r="AW847" s="13" t="s">
        <v>35</v>
      </c>
      <c r="AX847" s="13" t="s">
        <v>74</v>
      </c>
      <c r="AY847" s="239" t="s">
        <v>378</v>
      </c>
    </row>
    <row r="848" s="14" customFormat="1">
      <c r="A848" s="14"/>
      <c r="B848" s="240"/>
      <c r="C848" s="241"/>
      <c r="D848" s="231" t="s">
        <v>397</v>
      </c>
      <c r="E848" s="242" t="s">
        <v>28</v>
      </c>
      <c r="F848" s="243" t="s">
        <v>1139</v>
      </c>
      <c r="G848" s="241"/>
      <c r="H848" s="244">
        <v>91.650000000000006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397</v>
      </c>
      <c r="AU848" s="250" t="s">
        <v>84</v>
      </c>
      <c r="AV848" s="14" t="s">
        <v>84</v>
      </c>
      <c r="AW848" s="14" t="s">
        <v>35</v>
      </c>
      <c r="AX848" s="14" t="s">
        <v>74</v>
      </c>
      <c r="AY848" s="250" t="s">
        <v>378</v>
      </c>
    </row>
    <row r="849" s="13" customFormat="1">
      <c r="A849" s="13"/>
      <c r="B849" s="229"/>
      <c r="C849" s="230"/>
      <c r="D849" s="231" t="s">
        <v>397</v>
      </c>
      <c r="E849" s="232" t="s">
        <v>28</v>
      </c>
      <c r="F849" s="233" t="s">
        <v>890</v>
      </c>
      <c r="G849" s="230"/>
      <c r="H849" s="232" t="s">
        <v>28</v>
      </c>
      <c r="I849" s="234"/>
      <c r="J849" s="230"/>
      <c r="K849" s="230"/>
      <c r="L849" s="235"/>
      <c r="M849" s="236"/>
      <c r="N849" s="237"/>
      <c r="O849" s="237"/>
      <c r="P849" s="237"/>
      <c r="Q849" s="237"/>
      <c r="R849" s="237"/>
      <c r="S849" s="237"/>
      <c r="T849" s="23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9" t="s">
        <v>397</v>
      </c>
      <c r="AU849" s="239" t="s">
        <v>84</v>
      </c>
      <c r="AV849" s="13" t="s">
        <v>82</v>
      </c>
      <c r="AW849" s="13" t="s">
        <v>35</v>
      </c>
      <c r="AX849" s="13" t="s">
        <v>74</v>
      </c>
      <c r="AY849" s="239" t="s">
        <v>378</v>
      </c>
    </row>
    <row r="850" s="14" customFormat="1">
      <c r="A850" s="14"/>
      <c r="B850" s="240"/>
      <c r="C850" s="241"/>
      <c r="D850" s="231" t="s">
        <v>397</v>
      </c>
      <c r="E850" s="242" t="s">
        <v>28</v>
      </c>
      <c r="F850" s="243" t="s">
        <v>1140</v>
      </c>
      <c r="G850" s="241"/>
      <c r="H850" s="244">
        <v>133.94999999999999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397</v>
      </c>
      <c r="AU850" s="250" t="s">
        <v>84</v>
      </c>
      <c r="AV850" s="14" t="s">
        <v>84</v>
      </c>
      <c r="AW850" s="14" t="s">
        <v>35</v>
      </c>
      <c r="AX850" s="14" t="s">
        <v>74</v>
      </c>
      <c r="AY850" s="250" t="s">
        <v>378</v>
      </c>
    </row>
    <row r="851" s="15" customFormat="1">
      <c r="A851" s="15"/>
      <c r="B851" s="251"/>
      <c r="C851" s="252"/>
      <c r="D851" s="231" t="s">
        <v>397</v>
      </c>
      <c r="E851" s="253" t="s">
        <v>28</v>
      </c>
      <c r="F851" s="254" t="s">
        <v>416</v>
      </c>
      <c r="G851" s="252"/>
      <c r="H851" s="255">
        <v>343.75</v>
      </c>
      <c r="I851" s="256"/>
      <c r="J851" s="252"/>
      <c r="K851" s="252"/>
      <c r="L851" s="257"/>
      <c r="M851" s="258"/>
      <c r="N851" s="259"/>
      <c r="O851" s="259"/>
      <c r="P851" s="259"/>
      <c r="Q851" s="259"/>
      <c r="R851" s="259"/>
      <c r="S851" s="259"/>
      <c r="T851" s="260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61" t="s">
        <v>397</v>
      </c>
      <c r="AU851" s="261" t="s">
        <v>84</v>
      </c>
      <c r="AV851" s="15" t="s">
        <v>390</v>
      </c>
      <c r="AW851" s="15" t="s">
        <v>35</v>
      </c>
      <c r="AX851" s="15" t="s">
        <v>82</v>
      </c>
      <c r="AY851" s="261" t="s">
        <v>378</v>
      </c>
    </row>
    <row r="852" s="2" customFormat="1" ht="21.75" customHeight="1">
      <c r="A852" s="41"/>
      <c r="B852" s="42"/>
      <c r="C852" s="273" t="s">
        <v>1141</v>
      </c>
      <c r="D852" s="273" t="s">
        <v>875</v>
      </c>
      <c r="E852" s="274" t="s">
        <v>1142</v>
      </c>
      <c r="F852" s="275" t="s">
        <v>1143</v>
      </c>
      <c r="G852" s="276" t="s">
        <v>972</v>
      </c>
      <c r="H852" s="277">
        <v>35.049999999999997</v>
      </c>
      <c r="I852" s="278"/>
      <c r="J852" s="279">
        <f>ROUND(I852*H852,2)</f>
        <v>0</v>
      </c>
      <c r="K852" s="275" t="s">
        <v>28</v>
      </c>
      <c r="L852" s="280"/>
      <c r="M852" s="281" t="s">
        <v>28</v>
      </c>
      <c r="N852" s="282" t="s">
        <v>45</v>
      </c>
      <c r="O852" s="87"/>
      <c r="P852" s="220">
        <f>O852*H852</f>
        <v>0</v>
      </c>
      <c r="Q852" s="220">
        <v>0.41299999999999998</v>
      </c>
      <c r="R852" s="220">
        <f>Q852*H852</f>
        <v>14.475649999999998</v>
      </c>
      <c r="S852" s="220">
        <v>0</v>
      </c>
      <c r="T852" s="221">
        <f>S852*H852</f>
        <v>0</v>
      </c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R852" s="222" t="s">
        <v>540</v>
      </c>
      <c r="AT852" s="222" t="s">
        <v>875</v>
      </c>
      <c r="AU852" s="222" t="s">
        <v>84</v>
      </c>
      <c r="AY852" s="20" t="s">
        <v>378</v>
      </c>
      <c r="BE852" s="223">
        <f>IF(N852="základní",J852,0)</f>
        <v>0</v>
      </c>
      <c r="BF852" s="223">
        <f>IF(N852="snížená",J852,0)</f>
        <v>0</v>
      </c>
      <c r="BG852" s="223">
        <f>IF(N852="zákl. přenesená",J852,0)</f>
        <v>0</v>
      </c>
      <c r="BH852" s="223">
        <f>IF(N852="sníž. přenesená",J852,0)</f>
        <v>0</v>
      </c>
      <c r="BI852" s="223">
        <f>IF(N852="nulová",J852,0)</f>
        <v>0</v>
      </c>
      <c r="BJ852" s="20" t="s">
        <v>82</v>
      </c>
      <c r="BK852" s="223">
        <f>ROUND(I852*H852,2)</f>
        <v>0</v>
      </c>
      <c r="BL852" s="20" t="s">
        <v>390</v>
      </c>
      <c r="BM852" s="222" t="s">
        <v>1144</v>
      </c>
    </row>
    <row r="853" s="13" customFormat="1">
      <c r="A853" s="13"/>
      <c r="B853" s="229"/>
      <c r="C853" s="230"/>
      <c r="D853" s="231" t="s">
        <v>397</v>
      </c>
      <c r="E853" s="232" t="s">
        <v>28</v>
      </c>
      <c r="F853" s="233" t="s">
        <v>898</v>
      </c>
      <c r="G853" s="230"/>
      <c r="H853" s="232" t="s">
        <v>28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9" t="s">
        <v>397</v>
      </c>
      <c r="AU853" s="239" t="s">
        <v>84</v>
      </c>
      <c r="AV853" s="13" t="s">
        <v>82</v>
      </c>
      <c r="AW853" s="13" t="s">
        <v>35</v>
      </c>
      <c r="AX853" s="13" t="s">
        <v>74</v>
      </c>
      <c r="AY853" s="239" t="s">
        <v>378</v>
      </c>
    </row>
    <row r="854" s="14" customFormat="1">
      <c r="A854" s="14"/>
      <c r="B854" s="240"/>
      <c r="C854" s="241"/>
      <c r="D854" s="231" t="s">
        <v>397</v>
      </c>
      <c r="E854" s="242" t="s">
        <v>28</v>
      </c>
      <c r="F854" s="243" t="s">
        <v>1145</v>
      </c>
      <c r="G854" s="241"/>
      <c r="H854" s="244">
        <v>13.9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397</v>
      </c>
      <c r="AU854" s="250" t="s">
        <v>84</v>
      </c>
      <c r="AV854" s="14" t="s">
        <v>84</v>
      </c>
      <c r="AW854" s="14" t="s">
        <v>35</v>
      </c>
      <c r="AX854" s="14" t="s">
        <v>74</v>
      </c>
      <c r="AY854" s="250" t="s">
        <v>378</v>
      </c>
    </row>
    <row r="855" s="13" customFormat="1">
      <c r="A855" s="13"/>
      <c r="B855" s="229"/>
      <c r="C855" s="230"/>
      <c r="D855" s="231" t="s">
        <v>397</v>
      </c>
      <c r="E855" s="232" t="s">
        <v>28</v>
      </c>
      <c r="F855" s="233" t="s">
        <v>889</v>
      </c>
      <c r="G855" s="230"/>
      <c r="H855" s="232" t="s">
        <v>28</v>
      </c>
      <c r="I855" s="234"/>
      <c r="J855" s="230"/>
      <c r="K855" s="230"/>
      <c r="L855" s="235"/>
      <c r="M855" s="236"/>
      <c r="N855" s="237"/>
      <c r="O855" s="237"/>
      <c r="P855" s="237"/>
      <c r="Q855" s="237"/>
      <c r="R855" s="237"/>
      <c r="S855" s="237"/>
      <c r="T855" s="23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9" t="s">
        <v>397</v>
      </c>
      <c r="AU855" s="239" t="s">
        <v>84</v>
      </c>
      <c r="AV855" s="13" t="s">
        <v>82</v>
      </c>
      <c r="AW855" s="13" t="s">
        <v>35</v>
      </c>
      <c r="AX855" s="13" t="s">
        <v>74</v>
      </c>
      <c r="AY855" s="239" t="s">
        <v>378</v>
      </c>
    </row>
    <row r="856" s="14" customFormat="1">
      <c r="A856" s="14"/>
      <c r="B856" s="240"/>
      <c r="C856" s="241"/>
      <c r="D856" s="231" t="s">
        <v>397</v>
      </c>
      <c r="E856" s="242" t="s">
        <v>28</v>
      </c>
      <c r="F856" s="243" t="s">
        <v>1146</v>
      </c>
      <c r="G856" s="241"/>
      <c r="H856" s="244">
        <v>21.149999999999999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0" t="s">
        <v>397</v>
      </c>
      <c r="AU856" s="250" t="s">
        <v>84</v>
      </c>
      <c r="AV856" s="14" t="s">
        <v>84</v>
      </c>
      <c r="AW856" s="14" t="s">
        <v>35</v>
      </c>
      <c r="AX856" s="14" t="s">
        <v>74</v>
      </c>
      <c r="AY856" s="250" t="s">
        <v>378</v>
      </c>
    </row>
    <row r="857" s="15" customFormat="1">
      <c r="A857" s="15"/>
      <c r="B857" s="251"/>
      <c r="C857" s="252"/>
      <c r="D857" s="231" t="s">
        <v>397</v>
      </c>
      <c r="E857" s="253" t="s">
        <v>28</v>
      </c>
      <c r="F857" s="254" t="s">
        <v>416</v>
      </c>
      <c r="G857" s="252"/>
      <c r="H857" s="255">
        <v>35.049999999999997</v>
      </c>
      <c r="I857" s="256"/>
      <c r="J857" s="252"/>
      <c r="K857" s="252"/>
      <c r="L857" s="257"/>
      <c r="M857" s="258"/>
      <c r="N857" s="259"/>
      <c r="O857" s="259"/>
      <c r="P857" s="259"/>
      <c r="Q857" s="259"/>
      <c r="R857" s="259"/>
      <c r="S857" s="259"/>
      <c r="T857" s="260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61" t="s">
        <v>397</v>
      </c>
      <c r="AU857" s="261" t="s">
        <v>84</v>
      </c>
      <c r="AV857" s="15" t="s">
        <v>390</v>
      </c>
      <c r="AW857" s="15" t="s">
        <v>35</v>
      </c>
      <c r="AX857" s="15" t="s">
        <v>82</v>
      </c>
      <c r="AY857" s="261" t="s">
        <v>378</v>
      </c>
    </row>
    <row r="858" s="2" customFormat="1" ht="16.5" customHeight="1">
      <c r="A858" s="41"/>
      <c r="B858" s="42"/>
      <c r="C858" s="273" t="s">
        <v>1147</v>
      </c>
      <c r="D858" s="273" t="s">
        <v>875</v>
      </c>
      <c r="E858" s="274" t="s">
        <v>1148</v>
      </c>
      <c r="F858" s="275" t="s">
        <v>1149</v>
      </c>
      <c r="G858" s="276" t="s">
        <v>972</v>
      </c>
      <c r="H858" s="277">
        <v>383.89999999999998</v>
      </c>
      <c r="I858" s="278"/>
      <c r="J858" s="279">
        <f>ROUND(I858*H858,2)</f>
        <v>0</v>
      </c>
      <c r="K858" s="275" t="s">
        <v>28</v>
      </c>
      <c r="L858" s="280"/>
      <c r="M858" s="281" t="s">
        <v>28</v>
      </c>
      <c r="N858" s="282" t="s">
        <v>45</v>
      </c>
      <c r="O858" s="87"/>
      <c r="P858" s="220">
        <f>O858*H858</f>
        <v>0</v>
      </c>
      <c r="Q858" s="220">
        <v>0.46000000000000002</v>
      </c>
      <c r="R858" s="220">
        <f>Q858*H858</f>
        <v>176.59399999999999</v>
      </c>
      <c r="S858" s="220">
        <v>0</v>
      </c>
      <c r="T858" s="221">
        <f>S858*H858</f>
        <v>0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22" t="s">
        <v>540</v>
      </c>
      <c r="AT858" s="222" t="s">
        <v>875</v>
      </c>
      <c r="AU858" s="222" t="s">
        <v>84</v>
      </c>
      <c r="AY858" s="20" t="s">
        <v>378</v>
      </c>
      <c r="BE858" s="223">
        <f>IF(N858="základní",J858,0)</f>
        <v>0</v>
      </c>
      <c r="BF858" s="223">
        <f>IF(N858="snížená",J858,0)</f>
        <v>0</v>
      </c>
      <c r="BG858" s="223">
        <f>IF(N858="zákl. přenesená",J858,0)</f>
        <v>0</v>
      </c>
      <c r="BH858" s="223">
        <f>IF(N858="sníž. přenesená",J858,0)</f>
        <v>0</v>
      </c>
      <c r="BI858" s="223">
        <f>IF(N858="nulová",J858,0)</f>
        <v>0</v>
      </c>
      <c r="BJ858" s="20" t="s">
        <v>82</v>
      </c>
      <c r="BK858" s="223">
        <f>ROUND(I858*H858,2)</f>
        <v>0</v>
      </c>
      <c r="BL858" s="20" t="s">
        <v>390</v>
      </c>
      <c r="BM858" s="222" t="s">
        <v>1150</v>
      </c>
    </row>
    <row r="859" s="13" customFormat="1">
      <c r="A859" s="13"/>
      <c r="B859" s="229"/>
      <c r="C859" s="230"/>
      <c r="D859" s="231" t="s">
        <v>397</v>
      </c>
      <c r="E859" s="232" t="s">
        <v>28</v>
      </c>
      <c r="F859" s="233" t="s">
        <v>898</v>
      </c>
      <c r="G859" s="230"/>
      <c r="H859" s="232" t="s">
        <v>28</v>
      </c>
      <c r="I859" s="234"/>
      <c r="J859" s="230"/>
      <c r="K859" s="230"/>
      <c r="L859" s="235"/>
      <c r="M859" s="236"/>
      <c r="N859" s="237"/>
      <c r="O859" s="237"/>
      <c r="P859" s="237"/>
      <c r="Q859" s="237"/>
      <c r="R859" s="237"/>
      <c r="S859" s="237"/>
      <c r="T859" s="23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9" t="s">
        <v>397</v>
      </c>
      <c r="AU859" s="239" t="s">
        <v>84</v>
      </c>
      <c r="AV859" s="13" t="s">
        <v>82</v>
      </c>
      <c r="AW859" s="13" t="s">
        <v>35</v>
      </c>
      <c r="AX859" s="13" t="s">
        <v>74</v>
      </c>
      <c r="AY859" s="239" t="s">
        <v>378</v>
      </c>
    </row>
    <row r="860" s="14" customFormat="1">
      <c r="A860" s="14"/>
      <c r="B860" s="240"/>
      <c r="C860" s="241"/>
      <c r="D860" s="231" t="s">
        <v>397</v>
      </c>
      <c r="E860" s="242" t="s">
        <v>28</v>
      </c>
      <c r="F860" s="243" t="s">
        <v>1151</v>
      </c>
      <c r="G860" s="241"/>
      <c r="H860" s="244">
        <v>120.15000000000001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397</v>
      </c>
      <c r="AU860" s="250" t="s">
        <v>84</v>
      </c>
      <c r="AV860" s="14" t="s">
        <v>84</v>
      </c>
      <c r="AW860" s="14" t="s">
        <v>35</v>
      </c>
      <c r="AX860" s="14" t="s">
        <v>74</v>
      </c>
      <c r="AY860" s="250" t="s">
        <v>378</v>
      </c>
    </row>
    <row r="861" s="13" customFormat="1">
      <c r="A861" s="13"/>
      <c r="B861" s="229"/>
      <c r="C861" s="230"/>
      <c r="D861" s="231" t="s">
        <v>397</v>
      </c>
      <c r="E861" s="232" t="s">
        <v>28</v>
      </c>
      <c r="F861" s="233" t="s">
        <v>889</v>
      </c>
      <c r="G861" s="230"/>
      <c r="H861" s="232" t="s">
        <v>28</v>
      </c>
      <c r="I861" s="234"/>
      <c r="J861" s="230"/>
      <c r="K861" s="230"/>
      <c r="L861" s="235"/>
      <c r="M861" s="236"/>
      <c r="N861" s="237"/>
      <c r="O861" s="237"/>
      <c r="P861" s="237"/>
      <c r="Q861" s="237"/>
      <c r="R861" s="237"/>
      <c r="S861" s="237"/>
      <c r="T861" s="238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9" t="s">
        <v>397</v>
      </c>
      <c r="AU861" s="239" t="s">
        <v>84</v>
      </c>
      <c r="AV861" s="13" t="s">
        <v>82</v>
      </c>
      <c r="AW861" s="13" t="s">
        <v>35</v>
      </c>
      <c r="AX861" s="13" t="s">
        <v>74</v>
      </c>
      <c r="AY861" s="239" t="s">
        <v>378</v>
      </c>
    </row>
    <row r="862" s="14" customFormat="1">
      <c r="A862" s="14"/>
      <c r="B862" s="240"/>
      <c r="C862" s="241"/>
      <c r="D862" s="231" t="s">
        <v>397</v>
      </c>
      <c r="E862" s="242" t="s">
        <v>28</v>
      </c>
      <c r="F862" s="243" t="s">
        <v>1152</v>
      </c>
      <c r="G862" s="241"/>
      <c r="H862" s="244">
        <v>116.05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397</v>
      </c>
      <c r="AU862" s="250" t="s">
        <v>84</v>
      </c>
      <c r="AV862" s="14" t="s">
        <v>84</v>
      </c>
      <c r="AW862" s="14" t="s">
        <v>35</v>
      </c>
      <c r="AX862" s="14" t="s">
        <v>74</v>
      </c>
      <c r="AY862" s="250" t="s">
        <v>378</v>
      </c>
    </row>
    <row r="863" s="13" customFormat="1">
      <c r="A863" s="13"/>
      <c r="B863" s="229"/>
      <c r="C863" s="230"/>
      <c r="D863" s="231" t="s">
        <v>397</v>
      </c>
      <c r="E863" s="232" t="s">
        <v>28</v>
      </c>
      <c r="F863" s="233" t="s">
        <v>890</v>
      </c>
      <c r="G863" s="230"/>
      <c r="H863" s="232" t="s">
        <v>28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397</v>
      </c>
      <c r="AU863" s="239" t="s">
        <v>84</v>
      </c>
      <c r="AV863" s="13" t="s">
        <v>82</v>
      </c>
      <c r="AW863" s="13" t="s">
        <v>35</v>
      </c>
      <c r="AX863" s="13" t="s">
        <v>74</v>
      </c>
      <c r="AY863" s="239" t="s">
        <v>378</v>
      </c>
    </row>
    <row r="864" s="14" customFormat="1">
      <c r="A864" s="14"/>
      <c r="B864" s="240"/>
      <c r="C864" s="241"/>
      <c r="D864" s="231" t="s">
        <v>397</v>
      </c>
      <c r="E864" s="242" t="s">
        <v>28</v>
      </c>
      <c r="F864" s="243" t="s">
        <v>1153</v>
      </c>
      <c r="G864" s="241"/>
      <c r="H864" s="244">
        <v>147.69999999999999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0" t="s">
        <v>397</v>
      </c>
      <c r="AU864" s="250" t="s">
        <v>84</v>
      </c>
      <c r="AV864" s="14" t="s">
        <v>84</v>
      </c>
      <c r="AW864" s="14" t="s">
        <v>35</v>
      </c>
      <c r="AX864" s="14" t="s">
        <v>74</v>
      </c>
      <c r="AY864" s="250" t="s">
        <v>378</v>
      </c>
    </row>
    <row r="865" s="15" customFormat="1">
      <c r="A865" s="15"/>
      <c r="B865" s="251"/>
      <c r="C865" s="252"/>
      <c r="D865" s="231" t="s">
        <v>397</v>
      </c>
      <c r="E865" s="253" t="s">
        <v>28</v>
      </c>
      <c r="F865" s="254" t="s">
        <v>416</v>
      </c>
      <c r="G865" s="252"/>
      <c r="H865" s="255">
        <v>383.89999999999998</v>
      </c>
      <c r="I865" s="256"/>
      <c r="J865" s="252"/>
      <c r="K865" s="252"/>
      <c r="L865" s="257"/>
      <c r="M865" s="258"/>
      <c r="N865" s="259"/>
      <c r="O865" s="259"/>
      <c r="P865" s="259"/>
      <c r="Q865" s="259"/>
      <c r="R865" s="259"/>
      <c r="S865" s="259"/>
      <c r="T865" s="260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61" t="s">
        <v>397</v>
      </c>
      <c r="AU865" s="261" t="s">
        <v>84</v>
      </c>
      <c r="AV865" s="15" t="s">
        <v>390</v>
      </c>
      <c r="AW865" s="15" t="s">
        <v>35</v>
      </c>
      <c r="AX865" s="15" t="s">
        <v>82</v>
      </c>
      <c r="AY865" s="261" t="s">
        <v>378</v>
      </c>
    </row>
    <row r="866" s="2" customFormat="1" ht="21.75" customHeight="1">
      <c r="A866" s="41"/>
      <c r="B866" s="42"/>
      <c r="C866" s="273" t="s">
        <v>1154</v>
      </c>
      <c r="D866" s="273" t="s">
        <v>875</v>
      </c>
      <c r="E866" s="274" t="s">
        <v>1155</v>
      </c>
      <c r="F866" s="275" t="s">
        <v>1156</v>
      </c>
      <c r="G866" s="276" t="s">
        <v>972</v>
      </c>
      <c r="H866" s="277">
        <v>231.09999999999999</v>
      </c>
      <c r="I866" s="278"/>
      <c r="J866" s="279">
        <f>ROUND(I866*H866,2)</f>
        <v>0</v>
      </c>
      <c r="K866" s="275" t="s">
        <v>28</v>
      </c>
      <c r="L866" s="280"/>
      <c r="M866" s="281" t="s">
        <v>28</v>
      </c>
      <c r="N866" s="282" t="s">
        <v>45</v>
      </c>
      <c r="O866" s="87"/>
      <c r="P866" s="220">
        <f>O866*H866</f>
        <v>0</v>
      </c>
      <c r="Q866" s="220">
        <v>0.46000000000000002</v>
      </c>
      <c r="R866" s="220">
        <f>Q866*H866</f>
        <v>106.306</v>
      </c>
      <c r="S866" s="220">
        <v>0</v>
      </c>
      <c r="T866" s="221">
        <f>S866*H866</f>
        <v>0</v>
      </c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R866" s="222" t="s">
        <v>540</v>
      </c>
      <c r="AT866" s="222" t="s">
        <v>875</v>
      </c>
      <c r="AU866" s="222" t="s">
        <v>84</v>
      </c>
      <c r="AY866" s="20" t="s">
        <v>378</v>
      </c>
      <c r="BE866" s="223">
        <f>IF(N866="základní",J866,0)</f>
        <v>0</v>
      </c>
      <c r="BF866" s="223">
        <f>IF(N866="snížená",J866,0)</f>
        <v>0</v>
      </c>
      <c r="BG866" s="223">
        <f>IF(N866="zákl. přenesená",J866,0)</f>
        <v>0</v>
      </c>
      <c r="BH866" s="223">
        <f>IF(N866="sníž. přenesená",J866,0)</f>
        <v>0</v>
      </c>
      <c r="BI866" s="223">
        <f>IF(N866="nulová",J866,0)</f>
        <v>0</v>
      </c>
      <c r="BJ866" s="20" t="s">
        <v>82</v>
      </c>
      <c r="BK866" s="223">
        <f>ROUND(I866*H866,2)</f>
        <v>0</v>
      </c>
      <c r="BL866" s="20" t="s">
        <v>390</v>
      </c>
      <c r="BM866" s="222" t="s">
        <v>1157</v>
      </c>
    </row>
    <row r="867" s="13" customFormat="1">
      <c r="A867" s="13"/>
      <c r="B867" s="229"/>
      <c r="C867" s="230"/>
      <c r="D867" s="231" t="s">
        <v>397</v>
      </c>
      <c r="E867" s="232" t="s">
        <v>28</v>
      </c>
      <c r="F867" s="233" t="s">
        <v>898</v>
      </c>
      <c r="G867" s="230"/>
      <c r="H867" s="232" t="s">
        <v>28</v>
      </c>
      <c r="I867" s="234"/>
      <c r="J867" s="230"/>
      <c r="K867" s="230"/>
      <c r="L867" s="235"/>
      <c r="M867" s="236"/>
      <c r="N867" s="237"/>
      <c r="O867" s="237"/>
      <c r="P867" s="237"/>
      <c r="Q867" s="237"/>
      <c r="R867" s="237"/>
      <c r="S867" s="237"/>
      <c r="T867" s="238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9" t="s">
        <v>397</v>
      </c>
      <c r="AU867" s="239" t="s">
        <v>84</v>
      </c>
      <c r="AV867" s="13" t="s">
        <v>82</v>
      </c>
      <c r="AW867" s="13" t="s">
        <v>35</v>
      </c>
      <c r="AX867" s="13" t="s">
        <v>74</v>
      </c>
      <c r="AY867" s="239" t="s">
        <v>378</v>
      </c>
    </row>
    <row r="868" s="14" customFormat="1">
      <c r="A868" s="14"/>
      <c r="B868" s="240"/>
      <c r="C868" s="241"/>
      <c r="D868" s="231" t="s">
        <v>397</v>
      </c>
      <c r="E868" s="242" t="s">
        <v>28</v>
      </c>
      <c r="F868" s="243" t="s">
        <v>1158</v>
      </c>
      <c r="G868" s="241"/>
      <c r="H868" s="244">
        <v>51.75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0" t="s">
        <v>397</v>
      </c>
      <c r="AU868" s="250" t="s">
        <v>84</v>
      </c>
      <c r="AV868" s="14" t="s">
        <v>84</v>
      </c>
      <c r="AW868" s="14" t="s">
        <v>35</v>
      </c>
      <c r="AX868" s="14" t="s">
        <v>74</v>
      </c>
      <c r="AY868" s="250" t="s">
        <v>378</v>
      </c>
    </row>
    <row r="869" s="13" customFormat="1">
      <c r="A869" s="13"/>
      <c r="B869" s="229"/>
      <c r="C869" s="230"/>
      <c r="D869" s="231" t="s">
        <v>397</v>
      </c>
      <c r="E869" s="232" t="s">
        <v>28</v>
      </c>
      <c r="F869" s="233" t="s">
        <v>889</v>
      </c>
      <c r="G869" s="230"/>
      <c r="H869" s="232" t="s">
        <v>28</v>
      </c>
      <c r="I869" s="234"/>
      <c r="J869" s="230"/>
      <c r="K869" s="230"/>
      <c r="L869" s="235"/>
      <c r="M869" s="236"/>
      <c r="N869" s="237"/>
      <c r="O869" s="237"/>
      <c r="P869" s="237"/>
      <c r="Q869" s="237"/>
      <c r="R869" s="237"/>
      <c r="S869" s="237"/>
      <c r="T869" s="23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9" t="s">
        <v>397</v>
      </c>
      <c r="AU869" s="239" t="s">
        <v>84</v>
      </c>
      <c r="AV869" s="13" t="s">
        <v>82</v>
      </c>
      <c r="AW869" s="13" t="s">
        <v>35</v>
      </c>
      <c r="AX869" s="13" t="s">
        <v>74</v>
      </c>
      <c r="AY869" s="239" t="s">
        <v>378</v>
      </c>
    </row>
    <row r="870" s="14" customFormat="1">
      <c r="A870" s="14"/>
      <c r="B870" s="240"/>
      <c r="C870" s="241"/>
      <c r="D870" s="231" t="s">
        <v>397</v>
      </c>
      <c r="E870" s="242" t="s">
        <v>28</v>
      </c>
      <c r="F870" s="243" t="s">
        <v>1159</v>
      </c>
      <c r="G870" s="241"/>
      <c r="H870" s="244">
        <v>31.649999999999999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397</v>
      </c>
      <c r="AU870" s="250" t="s">
        <v>84</v>
      </c>
      <c r="AV870" s="14" t="s">
        <v>84</v>
      </c>
      <c r="AW870" s="14" t="s">
        <v>35</v>
      </c>
      <c r="AX870" s="14" t="s">
        <v>74</v>
      </c>
      <c r="AY870" s="250" t="s">
        <v>378</v>
      </c>
    </row>
    <row r="871" s="13" customFormat="1">
      <c r="A871" s="13"/>
      <c r="B871" s="229"/>
      <c r="C871" s="230"/>
      <c r="D871" s="231" t="s">
        <v>397</v>
      </c>
      <c r="E871" s="232" t="s">
        <v>28</v>
      </c>
      <c r="F871" s="233" t="s">
        <v>890</v>
      </c>
      <c r="G871" s="230"/>
      <c r="H871" s="232" t="s">
        <v>28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397</v>
      </c>
      <c r="AU871" s="239" t="s">
        <v>84</v>
      </c>
      <c r="AV871" s="13" t="s">
        <v>82</v>
      </c>
      <c r="AW871" s="13" t="s">
        <v>35</v>
      </c>
      <c r="AX871" s="13" t="s">
        <v>74</v>
      </c>
      <c r="AY871" s="239" t="s">
        <v>378</v>
      </c>
    </row>
    <row r="872" s="14" customFormat="1">
      <c r="A872" s="14"/>
      <c r="B872" s="240"/>
      <c r="C872" s="241"/>
      <c r="D872" s="231" t="s">
        <v>397</v>
      </c>
      <c r="E872" s="242" t="s">
        <v>28</v>
      </c>
      <c r="F872" s="243" t="s">
        <v>1153</v>
      </c>
      <c r="G872" s="241"/>
      <c r="H872" s="244">
        <v>147.69999999999999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397</v>
      </c>
      <c r="AU872" s="250" t="s">
        <v>84</v>
      </c>
      <c r="AV872" s="14" t="s">
        <v>84</v>
      </c>
      <c r="AW872" s="14" t="s">
        <v>35</v>
      </c>
      <c r="AX872" s="14" t="s">
        <v>74</v>
      </c>
      <c r="AY872" s="250" t="s">
        <v>378</v>
      </c>
    </row>
    <row r="873" s="15" customFormat="1">
      <c r="A873" s="15"/>
      <c r="B873" s="251"/>
      <c r="C873" s="252"/>
      <c r="D873" s="231" t="s">
        <v>397</v>
      </c>
      <c r="E873" s="253" t="s">
        <v>28</v>
      </c>
      <c r="F873" s="254" t="s">
        <v>416</v>
      </c>
      <c r="G873" s="252"/>
      <c r="H873" s="255">
        <v>231.09999999999999</v>
      </c>
      <c r="I873" s="256"/>
      <c r="J873" s="252"/>
      <c r="K873" s="252"/>
      <c r="L873" s="257"/>
      <c r="M873" s="258"/>
      <c r="N873" s="259"/>
      <c r="O873" s="259"/>
      <c r="P873" s="259"/>
      <c r="Q873" s="259"/>
      <c r="R873" s="259"/>
      <c r="S873" s="259"/>
      <c r="T873" s="260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61" t="s">
        <v>397</v>
      </c>
      <c r="AU873" s="261" t="s">
        <v>84</v>
      </c>
      <c r="AV873" s="15" t="s">
        <v>390</v>
      </c>
      <c r="AW873" s="15" t="s">
        <v>35</v>
      </c>
      <c r="AX873" s="15" t="s">
        <v>82</v>
      </c>
      <c r="AY873" s="261" t="s">
        <v>378</v>
      </c>
    </row>
    <row r="874" s="2" customFormat="1" ht="16.5" customHeight="1">
      <c r="A874" s="41"/>
      <c r="B874" s="42"/>
      <c r="C874" s="273" t="s">
        <v>1160</v>
      </c>
      <c r="D874" s="273" t="s">
        <v>875</v>
      </c>
      <c r="E874" s="274" t="s">
        <v>1161</v>
      </c>
      <c r="F874" s="275" t="s">
        <v>1162</v>
      </c>
      <c r="G874" s="276" t="s">
        <v>972</v>
      </c>
      <c r="H874" s="277">
        <v>31.449999999999999</v>
      </c>
      <c r="I874" s="278"/>
      <c r="J874" s="279">
        <f>ROUND(I874*H874,2)</f>
        <v>0</v>
      </c>
      <c r="K874" s="275" t="s">
        <v>28</v>
      </c>
      <c r="L874" s="280"/>
      <c r="M874" s="281" t="s">
        <v>28</v>
      </c>
      <c r="N874" s="282" t="s">
        <v>45</v>
      </c>
      <c r="O874" s="87"/>
      <c r="P874" s="220">
        <f>O874*H874</f>
        <v>0</v>
      </c>
      <c r="Q874" s="220">
        <v>0.46000000000000002</v>
      </c>
      <c r="R874" s="220">
        <f>Q874*H874</f>
        <v>14.467000000000001</v>
      </c>
      <c r="S874" s="220">
        <v>0</v>
      </c>
      <c r="T874" s="221">
        <f>S874*H874</f>
        <v>0</v>
      </c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R874" s="222" t="s">
        <v>540</v>
      </c>
      <c r="AT874" s="222" t="s">
        <v>875</v>
      </c>
      <c r="AU874" s="222" t="s">
        <v>84</v>
      </c>
      <c r="AY874" s="20" t="s">
        <v>378</v>
      </c>
      <c r="BE874" s="223">
        <f>IF(N874="základní",J874,0)</f>
        <v>0</v>
      </c>
      <c r="BF874" s="223">
        <f>IF(N874="snížená",J874,0)</f>
        <v>0</v>
      </c>
      <c r="BG874" s="223">
        <f>IF(N874="zákl. přenesená",J874,0)</f>
        <v>0</v>
      </c>
      <c r="BH874" s="223">
        <f>IF(N874="sníž. přenesená",J874,0)</f>
        <v>0</v>
      </c>
      <c r="BI874" s="223">
        <f>IF(N874="nulová",J874,0)</f>
        <v>0</v>
      </c>
      <c r="BJ874" s="20" t="s">
        <v>82</v>
      </c>
      <c r="BK874" s="223">
        <f>ROUND(I874*H874,2)</f>
        <v>0</v>
      </c>
      <c r="BL874" s="20" t="s">
        <v>390</v>
      </c>
      <c r="BM874" s="222" t="s">
        <v>1163</v>
      </c>
    </row>
    <row r="875" s="13" customFormat="1">
      <c r="A875" s="13"/>
      <c r="B875" s="229"/>
      <c r="C875" s="230"/>
      <c r="D875" s="231" t="s">
        <v>397</v>
      </c>
      <c r="E875" s="232" t="s">
        <v>28</v>
      </c>
      <c r="F875" s="233" t="s">
        <v>898</v>
      </c>
      <c r="G875" s="230"/>
      <c r="H875" s="232" t="s">
        <v>28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9" t="s">
        <v>397</v>
      </c>
      <c r="AU875" s="239" t="s">
        <v>84</v>
      </c>
      <c r="AV875" s="13" t="s">
        <v>82</v>
      </c>
      <c r="AW875" s="13" t="s">
        <v>35</v>
      </c>
      <c r="AX875" s="13" t="s">
        <v>74</v>
      </c>
      <c r="AY875" s="239" t="s">
        <v>378</v>
      </c>
    </row>
    <row r="876" s="14" customFormat="1">
      <c r="A876" s="14"/>
      <c r="B876" s="240"/>
      <c r="C876" s="241"/>
      <c r="D876" s="231" t="s">
        <v>397</v>
      </c>
      <c r="E876" s="242" t="s">
        <v>28</v>
      </c>
      <c r="F876" s="243" t="s">
        <v>1164</v>
      </c>
      <c r="G876" s="241"/>
      <c r="H876" s="244">
        <v>10.35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397</v>
      </c>
      <c r="AU876" s="250" t="s">
        <v>84</v>
      </c>
      <c r="AV876" s="14" t="s">
        <v>84</v>
      </c>
      <c r="AW876" s="14" t="s">
        <v>35</v>
      </c>
      <c r="AX876" s="14" t="s">
        <v>74</v>
      </c>
      <c r="AY876" s="250" t="s">
        <v>378</v>
      </c>
    </row>
    <row r="877" s="13" customFormat="1">
      <c r="A877" s="13"/>
      <c r="B877" s="229"/>
      <c r="C877" s="230"/>
      <c r="D877" s="231" t="s">
        <v>397</v>
      </c>
      <c r="E877" s="232" t="s">
        <v>28</v>
      </c>
      <c r="F877" s="233" t="s">
        <v>889</v>
      </c>
      <c r="G877" s="230"/>
      <c r="H877" s="232" t="s">
        <v>28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397</v>
      </c>
      <c r="AU877" s="239" t="s">
        <v>84</v>
      </c>
      <c r="AV877" s="13" t="s">
        <v>82</v>
      </c>
      <c r="AW877" s="13" t="s">
        <v>35</v>
      </c>
      <c r="AX877" s="13" t="s">
        <v>74</v>
      </c>
      <c r="AY877" s="239" t="s">
        <v>378</v>
      </c>
    </row>
    <row r="878" s="14" customFormat="1">
      <c r="A878" s="14"/>
      <c r="B878" s="240"/>
      <c r="C878" s="241"/>
      <c r="D878" s="231" t="s">
        <v>397</v>
      </c>
      <c r="E878" s="242" t="s">
        <v>28</v>
      </c>
      <c r="F878" s="243" t="s">
        <v>1165</v>
      </c>
      <c r="G878" s="241"/>
      <c r="H878" s="244">
        <v>10.550000000000001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397</v>
      </c>
      <c r="AU878" s="250" t="s">
        <v>84</v>
      </c>
      <c r="AV878" s="14" t="s">
        <v>84</v>
      </c>
      <c r="AW878" s="14" t="s">
        <v>35</v>
      </c>
      <c r="AX878" s="14" t="s">
        <v>74</v>
      </c>
      <c r="AY878" s="250" t="s">
        <v>378</v>
      </c>
    </row>
    <row r="879" s="13" customFormat="1">
      <c r="A879" s="13"/>
      <c r="B879" s="229"/>
      <c r="C879" s="230"/>
      <c r="D879" s="231" t="s">
        <v>397</v>
      </c>
      <c r="E879" s="232" t="s">
        <v>28</v>
      </c>
      <c r="F879" s="233" t="s">
        <v>890</v>
      </c>
      <c r="G879" s="230"/>
      <c r="H879" s="232" t="s">
        <v>28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9" t="s">
        <v>397</v>
      </c>
      <c r="AU879" s="239" t="s">
        <v>84</v>
      </c>
      <c r="AV879" s="13" t="s">
        <v>82</v>
      </c>
      <c r="AW879" s="13" t="s">
        <v>35</v>
      </c>
      <c r="AX879" s="13" t="s">
        <v>74</v>
      </c>
      <c r="AY879" s="239" t="s">
        <v>378</v>
      </c>
    </row>
    <row r="880" s="14" customFormat="1">
      <c r="A880" s="14"/>
      <c r="B880" s="240"/>
      <c r="C880" s="241"/>
      <c r="D880" s="231" t="s">
        <v>397</v>
      </c>
      <c r="E880" s="242" t="s">
        <v>28</v>
      </c>
      <c r="F880" s="243" t="s">
        <v>1165</v>
      </c>
      <c r="G880" s="241"/>
      <c r="H880" s="244">
        <v>10.550000000000001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397</v>
      </c>
      <c r="AU880" s="250" t="s">
        <v>84</v>
      </c>
      <c r="AV880" s="14" t="s">
        <v>84</v>
      </c>
      <c r="AW880" s="14" t="s">
        <v>35</v>
      </c>
      <c r="AX880" s="14" t="s">
        <v>74</v>
      </c>
      <c r="AY880" s="250" t="s">
        <v>378</v>
      </c>
    </row>
    <row r="881" s="15" customFormat="1">
      <c r="A881" s="15"/>
      <c r="B881" s="251"/>
      <c r="C881" s="252"/>
      <c r="D881" s="231" t="s">
        <v>397</v>
      </c>
      <c r="E881" s="253" t="s">
        <v>28</v>
      </c>
      <c r="F881" s="254" t="s">
        <v>416</v>
      </c>
      <c r="G881" s="252"/>
      <c r="H881" s="255">
        <v>31.449999999999999</v>
      </c>
      <c r="I881" s="256"/>
      <c r="J881" s="252"/>
      <c r="K881" s="252"/>
      <c r="L881" s="257"/>
      <c r="M881" s="258"/>
      <c r="N881" s="259"/>
      <c r="O881" s="259"/>
      <c r="P881" s="259"/>
      <c r="Q881" s="259"/>
      <c r="R881" s="259"/>
      <c r="S881" s="259"/>
      <c r="T881" s="260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61" t="s">
        <v>397</v>
      </c>
      <c r="AU881" s="261" t="s">
        <v>84</v>
      </c>
      <c r="AV881" s="15" t="s">
        <v>390</v>
      </c>
      <c r="AW881" s="15" t="s">
        <v>35</v>
      </c>
      <c r="AX881" s="15" t="s">
        <v>82</v>
      </c>
      <c r="AY881" s="261" t="s">
        <v>378</v>
      </c>
    </row>
    <row r="882" s="2" customFormat="1" ht="49.05" customHeight="1">
      <c r="A882" s="41"/>
      <c r="B882" s="42"/>
      <c r="C882" s="211" t="s">
        <v>1166</v>
      </c>
      <c r="D882" s="211" t="s">
        <v>385</v>
      </c>
      <c r="E882" s="212" t="s">
        <v>1167</v>
      </c>
      <c r="F882" s="213" t="s">
        <v>1168</v>
      </c>
      <c r="G882" s="214" t="s">
        <v>388</v>
      </c>
      <c r="H882" s="215">
        <v>0.86399999999999999</v>
      </c>
      <c r="I882" s="216"/>
      <c r="J882" s="217">
        <f>ROUND(I882*H882,2)</f>
        <v>0</v>
      </c>
      <c r="K882" s="213" t="s">
        <v>389</v>
      </c>
      <c r="L882" s="47"/>
      <c r="M882" s="218" t="s">
        <v>28</v>
      </c>
      <c r="N882" s="219" t="s">
        <v>45</v>
      </c>
      <c r="O882" s="87"/>
      <c r="P882" s="220">
        <f>O882*H882</f>
        <v>0</v>
      </c>
      <c r="Q882" s="220">
        <v>2.5020099999999998</v>
      </c>
      <c r="R882" s="220">
        <f>Q882*H882</f>
        <v>2.16173664</v>
      </c>
      <c r="S882" s="220">
        <v>0</v>
      </c>
      <c r="T882" s="221">
        <f>S882*H882</f>
        <v>0</v>
      </c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R882" s="222" t="s">
        <v>390</v>
      </c>
      <c r="AT882" s="222" t="s">
        <v>385</v>
      </c>
      <c r="AU882" s="222" t="s">
        <v>84</v>
      </c>
      <c r="AY882" s="20" t="s">
        <v>378</v>
      </c>
      <c r="BE882" s="223">
        <f>IF(N882="základní",J882,0)</f>
        <v>0</v>
      </c>
      <c r="BF882" s="223">
        <f>IF(N882="snížená",J882,0)</f>
        <v>0</v>
      </c>
      <c r="BG882" s="223">
        <f>IF(N882="zákl. přenesená",J882,0)</f>
        <v>0</v>
      </c>
      <c r="BH882" s="223">
        <f>IF(N882="sníž. přenesená",J882,0)</f>
        <v>0</v>
      </c>
      <c r="BI882" s="223">
        <f>IF(N882="nulová",J882,0)</f>
        <v>0</v>
      </c>
      <c r="BJ882" s="20" t="s">
        <v>82</v>
      </c>
      <c r="BK882" s="223">
        <f>ROUND(I882*H882,2)</f>
        <v>0</v>
      </c>
      <c r="BL882" s="20" t="s">
        <v>390</v>
      </c>
      <c r="BM882" s="222" t="s">
        <v>1169</v>
      </c>
    </row>
    <row r="883" s="2" customFormat="1">
      <c r="A883" s="41"/>
      <c r="B883" s="42"/>
      <c r="C883" s="43"/>
      <c r="D883" s="224" t="s">
        <v>394</v>
      </c>
      <c r="E883" s="43"/>
      <c r="F883" s="225" t="s">
        <v>1170</v>
      </c>
      <c r="G883" s="43"/>
      <c r="H883" s="43"/>
      <c r="I883" s="226"/>
      <c r="J883" s="43"/>
      <c r="K883" s="43"/>
      <c r="L883" s="47"/>
      <c r="M883" s="227"/>
      <c r="N883" s="228"/>
      <c r="O883" s="87"/>
      <c r="P883" s="87"/>
      <c r="Q883" s="87"/>
      <c r="R883" s="87"/>
      <c r="S883" s="87"/>
      <c r="T883" s="88"/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T883" s="20" t="s">
        <v>394</v>
      </c>
      <c r="AU883" s="20" t="s">
        <v>84</v>
      </c>
    </row>
    <row r="884" s="13" customFormat="1">
      <c r="A884" s="13"/>
      <c r="B884" s="229"/>
      <c r="C884" s="230"/>
      <c r="D884" s="231" t="s">
        <v>397</v>
      </c>
      <c r="E884" s="232" t="s">
        <v>28</v>
      </c>
      <c r="F884" s="233" t="s">
        <v>896</v>
      </c>
      <c r="G884" s="230"/>
      <c r="H884" s="232" t="s">
        <v>28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397</v>
      </c>
      <c r="AU884" s="239" t="s">
        <v>84</v>
      </c>
      <c r="AV884" s="13" t="s">
        <v>82</v>
      </c>
      <c r="AW884" s="13" t="s">
        <v>35</v>
      </c>
      <c r="AX884" s="13" t="s">
        <v>74</v>
      </c>
      <c r="AY884" s="239" t="s">
        <v>378</v>
      </c>
    </row>
    <row r="885" s="14" customFormat="1">
      <c r="A885" s="14"/>
      <c r="B885" s="240"/>
      <c r="C885" s="241"/>
      <c r="D885" s="231" t="s">
        <v>397</v>
      </c>
      <c r="E885" s="242" t="s">
        <v>28</v>
      </c>
      <c r="F885" s="243" t="s">
        <v>1171</v>
      </c>
      <c r="G885" s="241"/>
      <c r="H885" s="244">
        <v>0.16800000000000001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0" t="s">
        <v>397</v>
      </c>
      <c r="AU885" s="250" t="s">
        <v>84</v>
      </c>
      <c r="AV885" s="14" t="s">
        <v>84</v>
      </c>
      <c r="AW885" s="14" t="s">
        <v>35</v>
      </c>
      <c r="AX885" s="14" t="s">
        <v>74</v>
      </c>
      <c r="AY885" s="250" t="s">
        <v>378</v>
      </c>
    </row>
    <row r="886" s="13" customFormat="1">
      <c r="A886" s="13"/>
      <c r="B886" s="229"/>
      <c r="C886" s="230"/>
      <c r="D886" s="231" t="s">
        <v>397</v>
      </c>
      <c r="E886" s="232" t="s">
        <v>28</v>
      </c>
      <c r="F886" s="233" t="s">
        <v>897</v>
      </c>
      <c r="G886" s="230"/>
      <c r="H886" s="232" t="s">
        <v>28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9" t="s">
        <v>397</v>
      </c>
      <c r="AU886" s="239" t="s">
        <v>84</v>
      </c>
      <c r="AV886" s="13" t="s">
        <v>82</v>
      </c>
      <c r="AW886" s="13" t="s">
        <v>35</v>
      </c>
      <c r="AX886" s="13" t="s">
        <v>74</v>
      </c>
      <c r="AY886" s="239" t="s">
        <v>378</v>
      </c>
    </row>
    <row r="887" s="14" customFormat="1">
      <c r="A887" s="14"/>
      <c r="B887" s="240"/>
      <c r="C887" s="241"/>
      <c r="D887" s="231" t="s">
        <v>397</v>
      </c>
      <c r="E887" s="242" t="s">
        <v>28</v>
      </c>
      <c r="F887" s="243" t="s">
        <v>1171</v>
      </c>
      <c r="G887" s="241"/>
      <c r="H887" s="244">
        <v>0.16800000000000001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397</v>
      </c>
      <c r="AU887" s="250" t="s">
        <v>84</v>
      </c>
      <c r="AV887" s="14" t="s">
        <v>84</v>
      </c>
      <c r="AW887" s="14" t="s">
        <v>35</v>
      </c>
      <c r="AX887" s="14" t="s">
        <v>74</v>
      </c>
      <c r="AY887" s="250" t="s">
        <v>378</v>
      </c>
    </row>
    <row r="888" s="13" customFormat="1">
      <c r="A888" s="13"/>
      <c r="B888" s="229"/>
      <c r="C888" s="230"/>
      <c r="D888" s="231" t="s">
        <v>397</v>
      </c>
      <c r="E888" s="232" t="s">
        <v>28</v>
      </c>
      <c r="F888" s="233" t="s">
        <v>898</v>
      </c>
      <c r="G888" s="230"/>
      <c r="H888" s="232" t="s">
        <v>28</v>
      </c>
      <c r="I888" s="234"/>
      <c r="J888" s="230"/>
      <c r="K888" s="230"/>
      <c r="L888" s="235"/>
      <c r="M888" s="236"/>
      <c r="N888" s="237"/>
      <c r="O888" s="237"/>
      <c r="P888" s="237"/>
      <c r="Q888" s="237"/>
      <c r="R888" s="237"/>
      <c r="S888" s="237"/>
      <c r="T888" s="238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9" t="s">
        <v>397</v>
      </c>
      <c r="AU888" s="239" t="s">
        <v>84</v>
      </c>
      <c r="AV888" s="13" t="s">
        <v>82</v>
      </c>
      <c r="AW888" s="13" t="s">
        <v>35</v>
      </c>
      <c r="AX888" s="13" t="s">
        <v>74</v>
      </c>
      <c r="AY888" s="239" t="s">
        <v>378</v>
      </c>
    </row>
    <row r="889" s="14" customFormat="1">
      <c r="A889" s="14"/>
      <c r="B889" s="240"/>
      <c r="C889" s="241"/>
      <c r="D889" s="231" t="s">
        <v>397</v>
      </c>
      <c r="E889" s="242" t="s">
        <v>28</v>
      </c>
      <c r="F889" s="243" t="s">
        <v>1171</v>
      </c>
      <c r="G889" s="241"/>
      <c r="H889" s="244">
        <v>0.16800000000000001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0" t="s">
        <v>397</v>
      </c>
      <c r="AU889" s="250" t="s">
        <v>84</v>
      </c>
      <c r="AV889" s="14" t="s">
        <v>84</v>
      </c>
      <c r="AW889" s="14" t="s">
        <v>35</v>
      </c>
      <c r="AX889" s="14" t="s">
        <v>74</v>
      </c>
      <c r="AY889" s="250" t="s">
        <v>378</v>
      </c>
    </row>
    <row r="890" s="13" customFormat="1">
      <c r="A890" s="13"/>
      <c r="B890" s="229"/>
      <c r="C890" s="230"/>
      <c r="D890" s="231" t="s">
        <v>397</v>
      </c>
      <c r="E890" s="232" t="s">
        <v>28</v>
      </c>
      <c r="F890" s="233" t="s">
        <v>889</v>
      </c>
      <c r="G890" s="230"/>
      <c r="H890" s="232" t="s">
        <v>28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397</v>
      </c>
      <c r="AU890" s="239" t="s">
        <v>84</v>
      </c>
      <c r="AV890" s="13" t="s">
        <v>82</v>
      </c>
      <c r="AW890" s="13" t="s">
        <v>35</v>
      </c>
      <c r="AX890" s="13" t="s">
        <v>74</v>
      </c>
      <c r="AY890" s="239" t="s">
        <v>378</v>
      </c>
    </row>
    <row r="891" s="14" customFormat="1">
      <c r="A891" s="14"/>
      <c r="B891" s="240"/>
      <c r="C891" s="241"/>
      <c r="D891" s="231" t="s">
        <v>397</v>
      </c>
      <c r="E891" s="242" t="s">
        <v>28</v>
      </c>
      <c r="F891" s="243" t="s">
        <v>1171</v>
      </c>
      <c r="G891" s="241"/>
      <c r="H891" s="244">
        <v>0.16800000000000001</v>
      </c>
      <c r="I891" s="245"/>
      <c r="J891" s="241"/>
      <c r="K891" s="241"/>
      <c r="L891" s="246"/>
      <c r="M891" s="247"/>
      <c r="N891" s="248"/>
      <c r="O891" s="248"/>
      <c r="P891" s="248"/>
      <c r="Q891" s="248"/>
      <c r="R891" s="248"/>
      <c r="S891" s="248"/>
      <c r="T891" s="24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0" t="s">
        <v>397</v>
      </c>
      <c r="AU891" s="250" t="s">
        <v>84</v>
      </c>
      <c r="AV891" s="14" t="s">
        <v>84</v>
      </c>
      <c r="AW891" s="14" t="s">
        <v>35</v>
      </c>
      <c r="AX891" s="14" t="s">
        <v>74</v>
      </c>
      <c r="AY891" s="250" t="s">
        <v>378</v>
      </c>
    </row>
    <row r="892" s="13" customFormat="1">
      <c r="A892" s="13"/>
      <c r="B892" s="229"/>
      <c r="C892" s="230"/>
      <c r="D892" s="231" t="s">
        <v>397</v>
      </c>
      <c r="E892" s="232" t="s">
        <v>28</v>
      </c>
      <c r="F892" s="233" t="s">
        <v>890</v>
      </c>
      <c r="G892" s="230"/>
      <c r="H892" s="232" t="s">
        <v>28</v>
      </c>
      <c r="I892" s="234"/>
      <c r="J892" s="230"/>
      <c r="K892" s="230"/>
      <c r="L892" s="235"/>
      <c r="M892" s="236"/>
      <c r="N892" s="237"/>
      <c r="O892" s="237"/>
      <c r="P892" s="237"/>
      <c r="Q892" s="237"/>
      <c r="R892" s="237"/>
      <c r="S892" s="237"/>
      <c r="T892" s="238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9" t="s">
        <v>397</v>
      </c>
      <c r="AU892" s="239" t="s">
        <v>84</v>
      </c>
      <c r="AV892" s="13" t="s">
        <v>82</v>
      </c>
      <c r="AW892" s="13" t="s">
        <v>35</v>
      </c>
      <c r="AX892" s="13" t="s">
        <v>74</v>
      </c>
      <c r="AY892" s="239" t="s">
        <v>378</v>
      </c>
    </row>
    <row r="893" s="14" customFormat="1">
      <c r="A893" s="14"/>
      <c r="B893" s="240"/>
      <c r="C893" s="241"/>
      <c r="D893" s="231" t="s">
        <v>397</v>
      </c>
      <c r="E893" s="242" t="s">
        <v>28</v>
      </c>
      <c r="F893" s="243" t="s">
        <v>1172</v>
      </c>
      <c r="G893" s="241"/>
      <c r="H893" s="244">
        <v>0.192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0" t="s">
        <v>397</v>
      </c>
      <c r="AU893" s="250" t="s">
        <v>84</v>
      </c>
      <c r="AV893" s="14" t="s">
        <v>84</v>
      </c>
      <c r="AW893" s="14" t="s">
        <v>35</v>
      </c>
      <c r="AX893" s="14" t="s">
        <v>74</v>
      </c>
      <c r="AY893" s="250" t="s">
        <v>378</v>
      </c>
    </row>
    <row r="894" s="15" customFormat="1">
      <c r="A894" s="15"/>
      <c r="B894" s="251"/>
      <c r="C894" s="252"/>
      <c r="D894" s="231" t="s">
        <v>397</v>
      </c>
      <c r="E894" s="253" t="s">
        <v>28</v>
      </c>
      <c r="F894" s="254" t="s">
        <v>416</v>
      </c>
      <c r="G894" s="252"/>
      <c r="H894" s="255">
        <v>0.86399999999999999</v>
      </c>
      <c r="I894" s="256"/>
      <c r="J894" s="252"/>
      <c r="K894" s="252"/>
      <c r="L894" s="257"/>
      <c r="M894" s="258"/>
      <c r="N894" s="259"/>
      <c r="O894" s="259"/>
      <c r="P894" s="259"/>
      <c r="Q894" s="259"/>
      <c r="R894" s="259"/>
      <c r="S894" s="259"/>
      <c r="T894" s="260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61" t="s">
        <v>397</v>
      </c>
      <c r="AU894" s="261" t="s">
        <v>84</v>
      </c>
      <c r="AV894" s="15" t="s">
        <v>390</v>
      </c>
      <c r="AW894" s="15" t="s">
        <v>35</v>
      </c>
      <c r="AX894" s="15" t="s">
        <v>82</v>
      </c>
      <c r="AY894" s="261" t="s">
        <v>378</v>
      </c>
    </row>
    <row r="895" s="2" customFormat="1" ht="49.05" customHeight="1">
      <c r="A895" s="41"/>
      <c r="B895" s="42"/>
      <c r="C895" s="211" t="s">
        <v>1173</v>
      </c>
      <c r="D895" s="211" t="s">
        <v>385</v>
      </c>
      <c r="E895" s="212" t="s">
        <v>1174</v>
      </c>
      <c r="F895" s="213" t="s">
        <v>1175</v>
      </c>
      <c r="G895" s="214" t="s">
        <v>388</v>
      </c>
      <c r="H895" s="215">
        <v>14.619</v>
      </c>
      <c r="I895" s="216"/>
      <c r="J895" s="217">
        <f>ROUND(I895*H895,2)</f>
        <v>0</v>
      </c>
      <c r="K895" s="213" t="s">
        <v>389</v>
      </c>
      <c r="L895" s="47"/>
      <c r="M895" s="218" t="s">
        <v>28</v>
      </c>
      <c r="N895" s="219" t="s">
        <v>45</v>
      </c>
      <c r="O895" s="87"/>
      <c r="P895" s="220">
        <f>O895*H895</f>
        <v>0</v>
      </c>
      <c r="Q895" s="220">
        <v>2.5020099999999998</v>
      </c>
      <c r="R895" s="220">
        <f>Q895*H895</f>
        <v>36.576884189999994</v>
      </c>
      <c r="S895" s="220">
        <v>0</v>
      </c>
      <c r="T895" s="221">
        <f>S895*H895</f>
        <v>0</v>
      </c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R895" s="222" t="s">
        <v>390</v>
      </c>
      <c r="AT895" s="222" t="s">
        <v>385</v>
      </c>
      <c r="AU895" s="222" t="s">
        <v>84</v>
      </c>
      <c r="AY895" s="20" t="s">
        <v>378</v>
      </c>
      <c r="BE895" s="223">
        <f>IF(N895="základní",J895,0)</f>
        <v>0</v>
      </c>
      <c r="BF895" s="223">
        <f>IF(N895="snížená",J895,0)</f>
        <v>0</v>
      </c>
      <c r="BG895" s="223">
        <f>IF(N895="zákl. přenesená",J895,0)</f>
        <v>0</v>
      </c>
      <c r="BH895" s="223">
        <f>IF(N895="sníž. přenesená",J895,0)</f>
        <v>0</v>
      </c>
      <c r="BI895" s="223">
        <f>IF(N895="nulová",J895,0)</f>
        <v>0</v>
      </c>
      <c r="BJ895" s="20" t="s">
        <v>82</v>
      </c>
      <c r="BK895" s="223">
        <f>ROUND(I895*H895,2)</f>
        <v>0</v>
      </c>
      <c r="BL895" s="20" t="s">
        <v>390</v>
      </c>
      <c r="BM895" s="222" t="s">
        <v>1176</v>
      </c>
    </row>
    <row r="896" s="2" customFormat="1">
      <c r="A896" s="41"/>
      <c r="B896" s="42"/>
      <c r="C896" s="43"/>
      <c r="D896" s="224" t="s">
        <v>394</v>
      </c>
      <c r="E896" s="43"/>
      <c r="F896" s="225" t="s">
        <v>1177</v>
      </c>
      <c r="G896" s="43"/>
      <c r="H896" s="43"/>
      <c r="I896" s="226"/>
      <c r="J896" s="43"/>
      <c r="K896" s="43"/>
      <c r="L896" s="47"/>
      <c r="M896" s="227"/>
      <c r="N896" s="228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394</v>
      </c>
      <c r="AU896" s="20" t="s">
        <v>84</v>
      </c>
    </row>
    <row r="897" s="13" customFormat="1">
      <c r="A897" s="13"/>
      <c r="B897" s="229"/>
      <c r="C897" s="230"/>
      <c r="D897" s="231" t="s">
        <v>397</v>
      </c>
      <c r="E897" s="232" t="s">
        <v>28</v>
      </c>
      <c r="F897" s="233" t="s">
        <v>1178</v>
      </c>
      <c r="G897" s="230"/>
      <c r="H897" s="232" t="s">
        <v>28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9" t="s">
        <v>397</v>
      </c>
      <c r="AU897" s="239" t="s">
        <v>84</v>
      </c>
      <c r="AV897" s="13" t="s">
        <v>82</v>
      </c>
      <c r="AW897" s="13" t="s">
        <v>35</v>
      </c>
      <c r="AX897" s="13" t="s">
        <v>74</v>
      </c>
      <c r="AY897" s="239" t="s">
        <v>378</v>
      </c>
    </row>
    <row r="898" s="14" customFormat="1">
      <c r="A898" s="14"/>
      <c r="B898" s="240"/>
      <c r="C898" s="241"/>
      <c r="D898" s="231" t="s">
        <v>397</v>
      </c>
      <c r="E898" s="242" t="s">
        <v>28</v>
      </c>
      <c r="F898" s="243" t="s">
        <v>1179</v>
      </c>
      <c r="G898" s="241"/>
      <c r="H898" s="244">
        <v>4.0119999999999996</v>
      </c>
      <c r="I898" s="245"/>
      <c r="J898" s="241"/>
      <c r="K898" s="241"/>
      <c r="L898" s="246"/>
      <c r="M898" s="247"/>
      <c r="N898" s="248"/>
      <c r="O898" s="248"/>
      <c r="P898" s="248"/>
      <c r="Q898" s="248"/>
      <c r="R898" s="248"/>
      <c r="S898" s="248"/>
      <c r="T898" s="24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0" t="s">
        <v>397</v>
      </c>
      <c r="AU898" s="250" t="s">
        <v>84</v>
      </c>
      <c r="AV898" s="14" t="s">
        <v>84</v>
      </c>
      <c r="AW898" s="14" t="s">
        <v>35</v>
      </c>
      <c r="AX898" s="14" t="s">
        <v>74</v>
      </c>
      <c r="AY898" s="250" t="s">
        <v>378</v>
      </c>
    </row>
    <row r="899" s="14" customFormat="1">
      <c r="A899" s="14"/>
      <c r="B899" s="240"/>
      <c r="C899" s="241"/>
      <c r="D899" s="231" t="s">
        <v>397</v>
      </c>
      <c r="E899" s="242" t="s">
        <v>28</v>
      </c>
      <c r="F899" s="243" t="s">
        <v>1180</v>
      </c>
      <c r="G899" s="241"/>
      <c r="H899" s="244">
        <v>5.5170000000000003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397</v>
      </c>
      <c r="AU899" s="250" t="s">
        <v>84</v>
      </c>
      <c r="AV899" s="14" t="s">
        <v>84</v>
      </c>
      <c r="AW899" s="14" t="s">
        <v>35</v>
      </c>
      <c r="AX899" s="14" t="s">
        <v>74</v>
      </c>
      <c r="AY899" s="250" t="s">
        <v>378</v>
      </c>
    </row>
    <row r="900" s="14" customFormat="1">
      <c r="A900" s="14"/>
      <c r="B900" s="240"/>
      <c r="C900" s="241"/>
      <c r="D900" s="231" t="s">
        <v>397</v>
      </c>
      <c r="E900" s="242" t="s">
        <v>28</v>
      </c>
      <c r="F900" s="243" t="s">
        <v>1181</v>
      </c>
      <c r="G900" s="241"/>
      <c r="H900" s="244">
        <v>5.0899999999999999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397</v>
      </c>
      <c r="AU900" s="250" t="s">
        <v>84</v>
      </c>
      <c r="AV900" s="14" t="s">
        <v>84</v>
      </c>
      <c r="AW900" s="14" t="s">
        <v>35</v>
      </c>
      <c r="AX900" s="14" t="s">
        <v>74</v>
      </c>
      <c r="AY900" s="250" t="s">
        <v>378</v>
      </c>
    </row>
    <row r="901" s="15" customFormat="1">
      <c r="A901" s="15"/>
      <c r="B901" s="251"/>
      <c r="C901" s="252"/>
      <c r="D901" s="231" t="s">
        <v>397</v>
      </c>
      <c r="E901" s="253" t="s">
        <v>28</v>
      </c>
      <c r="F901" s="254" t="s">
        <v>416</v>
      </c>
      <c r="G901" s="252"/>
      <c r="H901" s="255">
        <v>14.619</v>
      </c>
      <c r="I901" s="256"/>
      <c r="J901" s="252"/>
      <c r="K901" s="252"/>
      <c r="L901" s="257"/>
      <c r="M901" s="258"/>
      <c r="N901" s="259"/>
      <c r="O901" s="259"/>
      <c r="P901" s="259"/>
      <c r="Q901" s="259"/>
      <c r="R901" s="259"/>
      <c r="S901" s="259"/>
      <c r="T901" s="260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61" t="s">
        <v>397</v>
      </c>
      <c r="AU901" s="261" t="s">
        <v>84</v>
      </c>
      <c r="AV901" s="15" t="s">
        <v>390</v>
      </c>
      <c r="AW901" s="15" t="s">
        <v>35</v>
      </c>
      <c r="AX901" s="15" t="s">
        <v>82</v>
      </c>
      <c r="AY901" s="261" t="s">
        <v>378</v>
      </c>
    </row>
    <row r="902" s="2" customFormat="1" ht="24.15" customHeight="1">
      <c r="A902" s="41"/>
      <c r="B902" s="42"/>
      <c r="C902" s="211" t="s">
        <v>1182</v>
      </c>
      <c r="D902" s="211" t="s">
        <v>385</v>
      </c>
      <c r="E902" s="212" t="s">
        <v>1183</v>
      </c>
      <c r="F902" s="213" t="s">
        <v>1184</v>
      </c>
      <c r="G902" s="214" t="s">
        <v>388</v>
      </c>
      <c r="H902" s="215">
        <v>5.5170000000000003</v>
      </c>
      <c r="I902" s="216"/>
      <c r="J902" s="217">
        <f>ROUND(I902*H902,2)</f>
        <v>0</v>
      </c>
      <c r="K902" s="213" t="s">
        <v>28</v>
      </c>
      <c r="L902" s="47"/>
      <c r="M902" s="218" t="s">
        <v>28</v>
      </c>
      <c r="N902" s="219" t="s">
        <v>45</v>
      </c>
      <c r="O902" s="87"/>
      <c r="P902" s="220">
        <f>O902*H902</f>
        <v>0</v>
      </c>
      <c r="Q902" s="220">
        <v>0</v>
      </c>
      <c r="R902" s="220">
        <f>Q902*H902</f>
        <v>0</v>
      </c>
      <c r="S902" s="220">
        <v>0</v>
      </c>
      <c r="T902" s="221">
        <f>S902*H902</f>
        <v>0</v>
      </c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R902" s="222" t="s">
        <v>390</v>
      </c>
      <c r="AT902" s="222" t="s">
        <v>385</v>
      </c>
      <c r="AU902" s="222" t="s">
        <v>84</v>
      </c>
      <c r="AY902" s="20" t="s">
        <v>378</v>
      </c>
      <c r="BE902" s="223">
        <f>IF(N902="základní",J902,0)</f>
        <v>0</v>
      </c>
      <c r="BF902" s="223">
        <f>IF(N902="snížená",J902,0)</f>
        <v>0</v>
      </c>
      <c r="BG902" s="223">
        <f>IF(N902="zákl. přenesená",J902,0)</f>
        <v>0</v>
      </c>
      <c r="BH902" s="223">
        <f>IF(N902="sníž. přenesená",J902,0)</f>
        <v>0</v>
      </c>
      <c r="BI902" s="223">
        <f>IF(N902="nulová",J902,0)</f>
        <v>0</v>
      </c>
      <c r="BJ902" s="20" t="s">
        <v>82</v>
      </c>
      <c r="BK902" s="223">
        <f>ROUND(I902*H902,2)</f>
        <v>0</v>
      </c>
      <c r="BL902" s="20" t="s">
        <v>390</v>
      </c>
      <c r="BM902" s="222" t="s">
        <v>1185</v>
      </c>
    </row>
    <row r="903" s="13" customFormat="1">
      <c r="A903" s="13"/>
      <c r="B903" s="229"/>
      <c r="C903" s="230"/>
      <c r="D903" s="231" t="s">
        <v>397</v>
      </c>
      <c r="E903" s="232" t="s">
        <v>28</v>
      </c>
      <c r="F903" s="233" t="s">
        <v>1178</v>
      </c>
      <c r="G903" s="230"/>
      <c r="H903" s="232" t="s">
        <v>28</v>
      </c>
      <c r="I903" s="234"/>
      <c r="J903" s="230"/>
      <c r="K903" s="230"/>
      <c r="L903" s="235"/>
      <c r="M903" s="236"/>
      <c r="N903" s="237"/>
      <c r="O903" s="237"/>
      <c r="P903" s="237"/>
      <c r="Q903" s="237"/>
      <c r="R903" s="237"/>
      <c r="S903" s="237"/>
      <c r="T903" s="23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9" t="s">
        <v>397</v>
      </c>
      <c r="AU903" s="239" t="s">
        <v>84</v>
      </c>
      <c r="AV903" s="13" t="s">
        <v>82</v>
      </c>
      <c r="AW903" s="13" t="s">
        <v>35</v>
      </c>
      <c r="AX903" s="13" t="s">
        <v>74</v>
      </c>
      <c r="AY903" s="239" t="s">
        <v>378</v>
      </c>
    </row>
    <row r="904" s="14" customFormat="1">
      <c r="A904" s="14"/>
      <c r="B904" s="240"/>
      <c r="C904" s="241"/>
      <c r="D904" s="231" t="s">
        <v>397</v>
      </c>
      <c r="E904" s="242" t="s">
        <v>28</v>
      </c>
      <c r="F904" s="243" t="s">
        <v>1180</v>
      </c>
      <c r="G904" s="241"/>
      <c r="H904" s="244">
        <v>5.5170000000000003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0" t="s">
        <v>397</v>
      </c>
      <c r="AU904" s="250" t="s">
        <v>84</v>
      </c>
      <c r="AV904" s="14" t="s">
        <v>84</v>
      </c>
      <c r="AW904" s="14" t="s">
        <v>35</v>
      </c>
      <c r="AX904" s="14" t="s">
        <v>82</v>
      </c>
      <c r="AY904" s="250" t="s">
        <v>378</v>
      </c>
    </row>
    <row r="905" s="2" customFormat="1" ht="37.8" customHeight="1">
      <c r="A905" s="41"/>
      <c r="B905" s="42"/>
      <c r="C905" s="211" t="s">
        <v>1186</v>
      </c>
      <c r="D905" s="211" t="s">
        <v>385</v>
      </c>
      <c r="E905" s="212" t="s">
        <v>1187</v>
      </c>
      <c r="F905" s="213" t="s">
        <v>1188</v>
      </c>
      <c r="G905" s="214" t="s">
        <v>572</v>
      </c>
      <c r="H905" s="215">
        <v>7.8719999999999999</v>
      </c>
      <c r="I905" s="216"/>
      <c r="J905" s="217">
        <f>ROUND(I905*H905,2)</f>
        <v>0</v>
      </c>
      <c r="K905" s="213" t="s">
        <v>389</v>
      </c>
      <c r="L905" s="47"/>
      <c r="M905" s="218" t="s">
        <v>28</v>
      </c>
      <c r="N905" s="219" t="s">
        <v>45</v>
      </c>
      <c r="O905" s="87"/>
      <c r="P905" s="220">
        <f>O905*H905</f>
        <v>0</v>
      </c>
      <c r="Q905" s="220">
        <v>0.0053299999999999997</v>
      </c>
      <c r="R905" s="220">
        <f>Q905*H905</f>
        <v>0.041957759999999997</v>
      </c>
      <c r="S905" s="220">
        <v>0</v>
      </c>
      <c r="T905" s="221">
        <f>S905*H905</f>
        <v>0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222" t="s">
        <v>390</v>
      </c>
      <c r="AT905" s="222" t="s">
        <v>385</v>
      </c>
      <c r="AU905" s="222" t="s">
        <v>84</v>
      </c>
      <c r="AY905" s="20" t="s">
        <v>378</v>
      </c>
      <c r="BE905" s="223">
        <f>IF(N905="základní",J905,0)</f>
        <v>0</v>
      </c>
      <c r="BF905" s="223">
        <f>IF(N905="snížená",J905,0)</f>
        <v>0</v>
      </c>
      <c r="BG905" s="223">
        <f>IF(N905="zákl. přenesená",J905,0)</f>
        <v>0</v>
      </c>
      <c r="BH905" s="223">
        <f>IF(N905="sníž. přenesená",J905,0)</f>
        <v>0</v>
      </c>
      <c r="BI905" s="223">
        <f>IF(N905="nulová",J905,0)</f>
        <v>0</v>
      </c>
      <c r="BJ905" s="20" t="s">
        <v>82</v>
      </c>
      <c r="BK905" s="223">
        <f>ROUND(I905*H905,2)</f>
        <v>0</v>
      </c>
      <c r="BL905" s="20" t="s">
        <v>390</v>
      </c>
      <c r="BM905" s="222" t="s">
        <v>1189</v>
      </c>
    </row>
    <row r="906" s="2" customFormat="1">
      <c r="A906" s="41"/>
      <c r="B906" s="42"/>
      <c r="C906" s="43"/>
      <c r="D906" s="224" t="s">
        <v>394</v>
      </c>
      <c r="E906" s="43"/>
      <c r="F906" s="225" t="s">
        <v>1190</v>
      </c>
      <c r="G906" s="43"/>
      <c r="H906" s="43"/>
      <c r="I906" s="226"/>
      <c r="J906" s="43"/>
      <c r="K906" s="43"/>
      <c r="L906" s="47"/>
      <c r="M906" s="227"/>
      <c r="N906" s="228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0" t="s">
        <v>394</v>
      </c>
      <c r="AU906" s="20" t="s">
        <v>84</v>
      </c>
    </row>
    <row r="907" s="13" customFormat="1">
      <c r="A907" s="13"/>
      <c r="B907" s="229"/>
      <c r="C907" s="230"/>
      <c r="D907" s="231" t="s">
        <v>397</v>
      </c>
      <c r="E907" s="232" t="s">
        <v>28</v>
      </c>
      <c r="F907" s="233" t="s">
        <v>896</v>
      </c>
      <c r="G907" s="230"/>
      <c r="H907" s="232" t="s">
        <v>28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397</v>
      </c>
      <c r="AU907" s="239" t="s">
        <v>84</v>
      </c>
      <c r="AV907" s="13" t="s">
        <v>82</v>
      </c>
      <c r="AW907" s="13" t="s">
        <v>35</v>
      </c>
      <c r="AX907" s="13" t="s">
        <v>74</v>
      </c>
      <c r="AY907" s="239" t="s">
        <v>378</v>
      </c>
    </row>
    <row r="908" s="14" customFormat="1">
      <c r="A908" s="14"/>
      <c r="B908" s="240"/>
      <c r="C908" s="241"/>
      <c r="D908" s="231" t="s">
        <v>397</v>
      </c>
      <c r="E908" s="242" t="s">
        <v>28</v>
      </c>
      <c r="F908" s="243" t="s">
        <v>1191</v>
      </c>
      <c r="G908" s="241"/>
      <c r="H908" s="244">
        <v>1.5680000000000001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397</v>
      </c>
      <c r="AU908" s="250" t="s">
        <v>84</v>
      </c>
      <c r="AV908" s="14" t="s">
        <v>84</v>
      </c>
      <c r="AW908" s="14" t="s">
        <v>35</v>
      </c>
      <c r="AX908" s="14" t="s">
        <v>74</v>
      </c>
      <c r="AY908" s="250" t="s">
        <v>378</v>
      </c>
    </row>
    <row r="909" s="13" customFormat="1">
      <c r="A909" s="13"/>
      <c r="B909" s="229"/>
      <c r="C909" s="230"/>
      <c r="D909" s="231" t="s">
        <v>397</v>
      </c>
      <c r="E909" s="232" t="s">
        <v>28</v>
      </c>
      <c r="F909" s="233" t="s">
        <v>897</v>
      </c>
      <c r="G909" s="230"/>
      <c r="H909" s="232" t="s">
        <v>28</v>
      </c>
      <c r="I909" s="234"/>
      <c r="J909" s="230"/>
      <c r="K909" s="230"/>
      <c r="L909" s="235"/>
      <c r="M909" s="236"/>
      <c r="N909" s="237"/>
      <c r="O909" s="237"/>
      <c r="P909" s="237"/>
      <c r="Q909" s="237"/>
      <c r="R909" s="237"/>
      <c r="S909" s="237"/>
      <c r="T909" s="238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9" t="s">
        <v>397</v>
      </c>
      <c r="AU909" s="239" t="s">
        <v>84</v>
      </c>
      <c r="AV909" s="13" t="s">
        <v>82</v>
      </c>
      <c r="AW909" s="13" t="s">
        <v>35</v>
      </c>
      <c r="AX909" s="13" t="s">
        <v>74</v>
      </c>
      <c r="AY909" s="239" t="s">
        <v>378</v>
      </c>
    </row>
    <row r="910" s="14" customFormat="1">
      <c r="A910" s="14"/>
      <c r="B910" s="240"/>
      <c r="C910" s="241"/>
      <c r="D910" s="231" t="s">
        <v>397</v>
      </c>
      <c r="E910" s="242" t="s">
        <v>28</v>
      </c>
      <c r="F910" s="243" t="s">
        <v>1191</v>
      </c>
      <c r="G910" s="241"/>
      <c r="H910" s="244">
        <v>1.5680000000000001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0" t="s">
        <v>397</v>
      </c>
      <c r="AU910" s="250" t="s">
        <v>84</v>
      </c>
      <c r="AV910" s="14" t="s">
        <v>84</v>
      </c>
      <c r="AW910" s="14" t="s">
        <v>35</v>
      </c>
      <c r="AX910" s="14" t="s">
        <v>74</v>
      </c>
      <c r="AY910" s="250" t="s">
        <v>378</v>
      </c>
    </row>
    <row r="911" s="13" customFormat="1">
      <c r="A911" s="13"/>
      <c r="B911" s="229"/>
      <c r="C911" s="230"/>
      <c r="D911" s="231" t="s">
        <v>397</v>
      </c>
      <c r="E911" s="232" t="s">
        <v>28</v>
      </c>
      <c r="F911" s="233" t="s">
        <v>898</v>
      </c>
      <c r="G911" s="230"/>
      <c r="H911" s="232" t="s">
        <v>28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397</v>
      </c>
      <c r="AU911" s="239" t="s">
        <v>84</v>
      </c>
      <c r="AV911" s="13" t="s">
        <v>82</v>
      </c>
      <c r="AW911" s="13" t="s">
        <v>35</v>
      </c>
      <c r="AX911" s="13" t="s">
        <v>74</v>
      </c>
      <c r="AY911" s="239" t="s">
        <v>378</v>
      </c>
    </row>
    <row r="912" s="14" customFormat="1">
      <c r="A912" s="14"/>
      <c r="B912" s="240"/>
      <c r="C912" s="241"/>
      <c r="D912" s="231" t="s">
        <v>397</v>
      </c>
      <c r="E912" s="242" t="s">
        <v>28</v>
      </c>
      <c r="F912" s="243" t="s">
        <v>1191</v>
      </c>
      <c r="G912" s="241"/>
      <c r="H912" s="244">
        <v>1.5680000000000001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397</v>
      </c>
      <c r="AU912" s="250" t="s">
        <v>84</v>
      </c>
      <c r="AV912" s="14" t="s">
        <v>84</v>
      </c>
      <c r="AW912" s="14" t="s">
        <v>35</v>
      </c>
      <c r="AX912" s="14" t="s">
        <v>74</v>
      </c>
      <c r="AY912" s="250" t="s">
        <v>378</v>
      </c>
    </row>
    <row r="913" s="13" customFormat="1">
      <c r="A913" s="13"/>
      <c r="B913" s="229"/>
      <c r="C913" s="230"/>
      <c r="D913" s="231" t="s">
        <v>397</v>
      </c>
      <c r="E913" s="232" t="s">
        <v>28</v>
      </c>
      <c r="F913" s="233" t="s">
        <v>889</v>
      </c>
      <c r="G913" s="230"/>
      <c r="H913" s="232" t="s">
        <v>28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9" t="s">
        <v>397</v>
      </c>
      <c r="AU913" s="239" t="s">
        <v>84</v>
      </c>
      <c r="AV913" s="13" t="s">
        <v>82</v>
      </c>
      <c r="AW913" s="13" t="s">
        <v>35</v>
      </c>
      <c r="AX913" s="13" t="s">
        <v>74</v>
      </c>
      <c r="AY913" s="239" t="s">
        <v>378</v>
      </c>
    </row>
    <row r="914" s="14" customFormat="1">
      <c r="A914" s="14"/>
      <c r="B914" s="240"/>
      <c r="C914" s="241"/>
      <c r="D914" s="231" t="s">
        <v>397</v>
      </c>
      <c r="E914" s="242" t="s">
        <v>28</v>
      </c>
      <c r="F914" s="243" t="s">
        <v>1191</v>
      </c>
      <c r="G914" s="241"/>
      <c r="H914" s="244">
        <v>1.5680000000000001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0" t="s">
        <v>397</v>
      </c>
      <c r="AU914" s="250" t="s">
        <v>84</v>
      </c>
      <c r="AV914" s="14" t="s">
        <v>84</v>
      </c>
      <c r="AW914" s="14" t="s">
        <v>35</v>
      </c>
      <c r="AX914" s="14" t="s">
        <v>74</v>
      </c>
      <c r="AY914" s="250" t="s">
        <v>378</v>
      </c>
    </row>
    <row r="915" s="13" customFormat="1">
      <c r="A915" s="13"/>
      <c r="B915" s="229"/>
      <c r="C915" s="230"/>
      <c r="D915" s="231" t="s">
        <v>397</v>
      </c>
      <c r="E915" s="232" t="s">
        <v>28</v>
      </c>
      <c r="F915" s="233" t="s">
        <v>890</v>
      </c>
      <c r="G915" s="230"/>
      <c r="H915" s="232" t="s">
        <v>28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397</v>
      </c>
      <c r="AU915" s="239" t="s">
        <v>84</v>
      </c>
      <c r="AV915" s="13" t="s">
        <v>82</v>
      </c>
      <c r="AW915" s="13" t="s">
        <v>35</v>
      </c>
      <c r="AX915" s="13" t="s">
        <v>74</v>
      </c>
      <c r="AY915" s="239" t="s">
        <v>378</v>
      </c>
    </row>
    <row r="916" s="14" customFormat="1">
      <c r="A916" s="14"/>
      <c r="B916" s="240"/>
      <c r="C916" s="241"/>
      <c r="D916" s="231" t="s">
        <v>397</v>
      </c>
      <c r="E916" s="242" t="s">
        <v>28</v>
      </c>
      <c r="F916" s="243" t="s">
        <v>1192</v>
      </c>
      <c r="G916" s="241"/>
      <c r="H916" s="244">
        <v>1.6000000000000001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397</v>
      </c>
      <c r="AU916" s="250" t="s">
        <v>84</v>
      </c>
      <c r="AV916" s="14" t="s">
        <v>84</v>
      </c>
      <c r="AW916" s="14" t="s">
        <v>35</v>
      </c>
      <c r="AX916" s="14" t="s">
        <v>74</v>
      </c>
      <c r="AY916" s="250" t="s">
        <v>378</v>
      </c>
    </row>
    <row r="917" s="15" customFormat="1">
      <c r="A917" s="15"/>
      <c r="B917" s="251"/>
      <c r="C917" s="252"/>
      <c r="D917" s="231" t="s">
        <v>397</v>
      </c>
      <c r="E917" s="253" t="s">
        <v>113</v>
      </c>
      <c r="F917" s="254" t="s">
        <v>416</v>
      </c>
      <c r="G917" s="252"/>
      <c r="H917" s="255">
        <v>7.8719999999999999</v>
      </c>
      <c r="I917" s="256"/>
      <c r="J917" s="252"/>
      <c r="K917" s="252"/>
      <c r="L917" s="257"/>
      <c r="M917" s="258"/>
      <c r="N917" s="259"/>
      <c r="O917" s="259"/>
      <c r="P917" s="259"/>
      <c r="Q917" s="259"/>
      <c r="R917" s="259"/>
      <c r="S917" s="259"/>
      <c r="T917" s="260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61" t="s">
        <v>397</v>
      </c>
      <c r="AU917" s="261" t="s">
        <v>84</v>
      </c>
      <c r="AV917" s="15" t="s">
        <v>390</v>
      </c>
      <c r="AW917" s="15" t="s">
        <v>35</v>
      </c>
      <c r="AX917" s="15" t="s">
        <v>82</v>
      </c>
      <c r="AY917" s="261" t="s">
        <v>378</v>
      </c>
    </row>
    <row r="918" s="2" customFormat="1" ht="37.8" customHeight="1">
      <c r="A918" s="41"/>
      <c r="B918" s="42"/>
      <c r="C918" s="211" t="s">
        <v>1193</v>
      </c>
      <c r="D918" s="211" t="s">
        <v>385</v>
      </c>
      <c r="E918" s="212" t="s">
        <v>1194</v>
      </c>
      <c r="F918" s="213" t="s">
        <v>1195</v>
      </c>
      <c r="G918" s="214" t="s">
        <v>572</v>
      </c>
      <c r="H918" s="215">
        <v>7.8719999999999999</v>
      </c>
      <c r="I918" s="216"/>
      <c r="J918" s="217">
        <f>ROUND(I918*H918,2)</f>
        <v>0</v>
      </c>
      <c r="K918" s="213" t="s">
        <v>389</v>
      </c>
      <c r="L918" s="47"/>
      <c r="M918" s="218" t="s">
        <v>28</v>
      </c>
      <c r="N918" s="219" t="s">
        <v>45</v>
      </c>
      <c r="O918" s="87"/>
      <c r="P918" s="220">
        <f>O918*H918</f>
        <v>0</v>
      </c>
      <c r="Q918" s="220">
        <v>0</v>
      </c>
      <c r="R918" s="220">
        <f>Q918*H918</f>
        <v>0</v>
      </c>
      <c r="S918" s="220">
        <v>0</v>
      </c>
      <c r="T918" s="221">
        <f>S918*H918</f>
        <v>0</v>
      </c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R918" s="222" t="s">
        <v>390</v>
      </c>
      <c r="AT918" s="222" t="s">
        <v>385</v>
      </c>
      <c r="AU918" s="222" t="s">
        <v>84</v>
      </c>
      <c r="AY918" s="20" t="s">
        <v>378</v>
      </c>
      <c r="BE918" s="223">
        <f>IF(N918="základní",J918,0)</f>
        <v>0</v>
      </c>
      <c r="BF918" s="223">
        <f>IF(N918="snížená",J918,0)</f>
        <v>0</v>
      </c>
      <c r="BG918" s="223">
        <f>IF(N918="zákl. přenesená",J918,0)</f>
        <v>0</v>
      </c>
      <c r="BH918" s="223">
        <f>IF(N918="sníž. přenesená",J918,0)</f>
        <v>0</v>
      </c>
      <c r="BI918" s="223">
        <f>IF(N918="nulová",J918,0)</f>
        <v>0</v>
      </c>
      <c r="BJ918" s="20" t="s">
        <v>82</v>
      </c>
      <c r="BK918" s="223">
        <f>ROUND(I918*H918,2)</f>
        <v>0</v>
      </c>
      <c r="BL918" s="20" t="s">
        <v>390</v>
      </c>
      <c r="BM918" s="222" t="s">
        <v>1196</v>
      </c>
    </row>
    <row r="919" s="2" customFormat="1">
      <c r="A919" s="41"/>
      <c r="B919" s="42"/>
      <c r="C919" s="43"/>
      <c r="D919" s="224" t="s">
        <v>394</v>
      </c>
      <c r="E919" s="43"/>
      <c r="F919" s="225" t="s">
        <v>1197</v>
      </c>
      <c r="G919" s="43"/>
      <c r="H919" s="43"/>
      <c r="I919" s="226"/>
      <c r="J919" s="43"/>
      <c r="K919" s="43"/>
      <c r="L919" s="47"/>
      <c r="M919" s="227"/>
      <c r="N919" s="228"/>
      <c r="O919" s="87"/>
      <c r="P919" s="87"/>
      <c r="Q919" s="87"/>
      <c r="R919" s="87"/>
      <c r="S919" s="87"/>
      <c r="T919" s="88"/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T919" s="20" t="s">
        <v>394</v>
      </c>
      <c r="AU919" s="20" t="s">
        <v>84</v>
      </c>
    </row>
    <row r="920" s="14" customFormat="1">
      <c r="A920" s="14"/>
      <c r="B920" s="240"/>
      <c r="C920" s="241"/>
      <c r="D920" s="231" t="s">
        <v>397</v>
      </c>
      <c r="E920" s="242" t="s">
        <v>28</v>
      </c>
      <c r="F920" s="243" t="s">
        <v>113</v>
      </c>
      <c r="G920" s="241"/>
      <c r="H920" s="244">
        <v>7.8719999999999999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397</v>
      </c>
      <c r="AU920" s="250" t="s">
        <v>84</v>
      </c>
      <c r="AV920" s="14" t="s">
        <v>84</v>
      </c>
      <c r="AW920" s="14" t="s">
        <v>35</v>
      </c>
      <c r="AX920" s="14" t="s">
        <v>82</v>
      </c>
      <c r="AY920" s="250" t="s">
        <v>378</v>
      </c>
    </row>
    <row r="921" s="2" customFormat="1" ht="37.8" customHeight="1">
      <c r="A921" s="41"/>
      <c r="B921" s="42"/>
      <c r="C921" s="211" t="s">
        <v>1198</v>
      </c>
      <c r="D921" s="211" t="s">
        <v>385</v>
      </c>
      <c r="E921" s="212" t="s">
        <v>1199</v>
      </c>
      <c r="F921" s="213" t="s">
        <v>1200</v>
      </c>
      <c r="G921" s="214" t="s">
        <v>572</v>
      </c>
      <c r="H921" s="215">
        <v>75.219999999999999</v>
      </c>
      <c r="I921" s="216"/>
      <c r="J921" s="217">
        <f>ROUND(I921*H921,2)</f>
        <v>0</v>
      </c>
      <c r="K921" s="213" t="s">
        <v>389</v>
      </c>
      <c r="L921" s="47"/>
      <c r="M921" s="218" t="s">
        <v>28</v>
      </c>
      <c r="N921" s="219" t="s">
        <v>45</v>
      </c>
      <c r="O921" s="87"/>
      <c r="P921" s="220">
        <f>O921*H921</f>
        <v>0</v>
      </c>
      <c r="Q921" s="220">
        <v>0.00080999999999999996</v>
      </c>
      <c r="R921" s="220">
        <f>Q921*H921</f>
        <v>0.060928199999999995</v>
      </c>
      <c r="S921" s="220">
        <v>0</v>
      </c>
      <c r="T921" s="221">
        <f>S921*H921</f>
        <v>0</v>
      </c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R921" s="222" t="s">
        <v>390</v>
      </c>
      <c r="AT921" s="222" t="s">
        <v>385</v>
      </c>
      <c r="AU921" s="222" t="s">
        <v>84</v>
      </c>
      <c r="AY921" s="20" t="s">
        <v>378</v>
      </c>
      <c r="BE921" s="223">
        <f>IF(N921="základní",J921,0)</f>
        <v>0</v>
      </c>
      <c r="BF921" s="223">
        <f>IF(N921="snížená",J921,0)</f>
        <v>0</v>
      </c>
      <c r="BG921" s="223">
        <f>IF(N921="zákl. přenesená",J921,0)</f>
        <v>0</v>
      </c>
      <c r="BH921" s="223">
        <f>IF(N921="sníž. přenesená",J921,0)</f>
        <v>0</v>
      </c>
      <c r="BI921" s="223">
        <f>IF(N921="nulová",J921,0)</f>
        <v>0</v>
      </c>
      <c r="BJ921" s="20" t="s">
        <v>82</v>
      </c>
      <c r="BK921" s="223">
        <f>ROUND(I921*H921,2)</f>
        <v>0</v>
      </c>
      <c r="BL921" s="20" t="s">
        <v>390</v>
      </c>
      <c r="BM921" s="222" t="s">
        <v>1201</v>
      </c>
    </row>
    <row r="922" s="2" customFormat="1">
      <c r="A922" s="41"/>
      <c r="B922" s="42"/>
      <c r="C922" s="43"/>
      <c r="D922" s="224" t="s">
        <v>394</v>
      </c>
      <c r="E922" s="43"/>
      <c r="F922" s="225" t="s">
        <v>1202</v>
      </c>
      <c r="G922" s="43"/>
      <c r="H922" s="43"/>
      <c r="I922" s="226"/>
      <c r="J922" s="43"/>
      <c r="K922" s="43"/>
      <c r="L922" s="47"/>
      <c r="M922" s="227"/>
      <c r="N922" s="228"/>
      <c r="O922" s="87"/>
      <c r="P922" s="87"/>
      <c r="Q922" s="87"/>
      <c r="R922" s="87"/>
      <c r="S922" s="87"/>
      <c r="T922" s="88"/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T922" s="20" t="s">
        <v>394</v>
      </c>
      <c r="AU922" s="20" t="s">
        <v>84</v>
      </c>
    </row>
    <row r="923" s="13" customFormat="1">
      <c r="A923" s="13"/>
      <c r="B923" s="229"/>
      <c r="C923" s="230"/>
      <c r="D923" s="231" t="s">
        <v>397</v>
      </c>
      <c r="E923" s="232" t="s">
        <v>28</v>
      </c>
      <c r="F923" s="233" t="s">
        <v>1178</v>
      </c>
      <c r="G923" s="230"/>
      <c r="H923" s="232" t="s">
        <v>28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397</v>
      </c>
      <c r="AU923" s="239" t="s">
        <v>84</v>
      </c>
      <c r="AV923" s="13" t="s">
        <v>82</v>
      </c>
      <c r="AW923" s="13" t="s">
        <v>35</v>
      </c>
      <c r="AX923" s="13" t="s">
        <v>74</v>
      </c>
      <c r="AY923" s="239" t="s">
        <v>378</v>
      </c>
    </row>
    <row r="924" s="14" customFormat="1">
      <c r="A924" s="14"/>
      <c r="B924" s="240"/>
      <c r="C924" s="241"/>
      <c r="D924" s="231" t="s">
        <v>397</v>
      </c>
      <c r="E924" s="242" t="s">
        <v>28</v>
      </c>
      <c r="F924" s="243" t="s">
        <v>451</v>
      </c>
      <c r="G924" s="241"/>
      <c r="H924" s="244">
        <v>40.119999999999997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397</v>
      </c>
      <c r="AU924" s="250" t="s">
        <v>84</v>
      </c>
      <c r="AV924" s="14" t="s">
        <v>84</v>
      </c>
      <c r="AW924" s="14" t="s">
        <v>35</v>
      </c>
      <c r="AX924" s="14" t="s">
        <v>74</v>
      </c>
      <c r="AY924" s="250" t="s">
        <v>378</v>
      </c>
    </row>
    <row r="925" s="14" customFormat="1">
      <c r="A925" s="14"/>
      <c r="B925" s="240"/>
      <c r="C925" s="241"/>
      <c r="D925" s="231" t="s">
        <v>397</v>
      </c>
      <c r="E925" s="242" t="s">
        <v>28</v>
      </c>
      <c r="F925" s="243" t="s">
        <v>1203</v>
      </c>
      <c r="G925" s="241"/>
      <c r="H925" s="244">
        <v>35.100000000000001</v>
      </c>
      <c r="I925" s="245"/>
      <c r="J925" s="241"/>
      <c r="K925" s="241"/>
      <c r="L925" s="246"/>
      <c r="M925" s="247"/>
      <c r="N925" s="248"/>
      <c r="O925" s="248"/>
      <c r="P925" s="248"/>
      <c r="Q925" s="248"/>
      <c r="R925" s="248"/>
      <c r="S925" s="248"/>
      <c r="T925" s="249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0" t="s">
        <v>397</v>
      </c>
      <c r="AU925" s="250" t="s">
        <v>84</v>
      </c>
      <c r="AV925" s="14" t="s">
        <v>84</v>
      </c>
      <c r="AW925" s="14" t="s">
        <v>35</v>
      </c>
      <c r="AX925" s="14" t="s">
        <v>74</v>
      </c>
      <c r="AY925" s="250" t="s">
        <v>378</v>
      </c>
    </row>
    <row r="926" s="15" customFormat="1">
      <c r="A926" s="15"/>
      <c r="B926" s="251"/>
      <c r="C926" s="252"/>
      <c r="D926" s="231" t="s">
        <v>397</v>
      </c>
      <c r="E926" s="253" t="s">
        <v>28</v>
      </c>
      <c r="F926" s="254" t="s">
        <v>416</v>
      </c>
      <c r="G926" s="252"/>
      <c r="H926" s="255">
        <v>75.219999999999999</v>
      </c>
      <c r="I926" s="256"/>
      <c r="J926" s="252"/>
      <c r="K926" s="252"/>
      <c r="L926" s="257"/>
      <c r="M926" s="258"/>
      <c r="N926" s="259"/>
      <c r="O926" s="259"/>
      <c r="P926" s="259"/>
      <c r="Q926" s="259"/>
      <c r="R926" s="259"/>
      <c r="S926" s="259"/>
      <c r="T926" s="260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61" t="s">
        <v>397</v>
      </c>
      <c r="AU926" s="261" t="s">
        <v>84</v>
      </c>
      <c r="AV926" s="15" t="s">
        <v>390</v>
      </c>
      <c r="AW926" s="15" t="s">
        <v>35</v>
      </c>
      <c r="AX926" s="15" t="s">
        <v>82</v>
      </c>
      <c r="AY926" s="261" t="s">
        <v>378</v>
      </c>
    </row>
    <row r="927" s="2" customFormat="1" ht="37.8" customHeight="1">
      <c r="A927" s="41"/>
      <c r="B927" s="42"/>
      <c r="C927" s="211" t="s">
        <v>1204</v>
      </c>
      <c r="D927" s="211" t="s">
        <v>385</v>
      </c>
      <c r="E927" s="212" t="s">
        <v>1205</v>
      </c>
      <c r="F927" s="213" t="s">
        <v>1206</v>
      </c>
      <c r="G927" s="214" t="s">
        <v>572</v>
      </c>
      <c r="H927" s="215">
        <v>75.219999999999999</v>
      </c>
      <c r="I927" s="216"/>
      <c r="J927" s="217">
        <f>ROUND(I927*H927,2)</f>
        <v>0</v>
      </c>
      <c r="K927" s="213" t="s">
        <v>389</v>
      </c>
      <c r="L927" s="47"/>
      <c r="M927" s="218" t="s">
        <v>28</v>
      </c>
      <c r="N927" s="219" t="s">
        <v>45</v>
      </c>
      <c r="O927" s="87"/>
      <c r="P927" s="220">
        <f>O927*H927</f>
        <v>0</v>
      </c>
      <c r="Q927" s="220">
        <v>0</v>
      </c>
      <c r="R927" s="220">
        <f>Q927*H927</f>
        <v>0</v>
      </c>
      <c r="S927" s="220">
        <v>0</v>
      </c>
      <c r="T927" s="221">
        <f>S927*H927</f>
        <v>0</v>
      </c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R927" s="222" t="s">
        <v>390</v>
      </c>
      <c r="AT927" s="222" t="s">
        <v>385</v>
      </c>
      <c r="AU927" s="222" t="s">
        <v>84</v>
      </c>
      <c r="AY927" s="20" t="s">
        <v>378</v>
      </c>
      <c r="BE927" s="223">
        <f>IF(N927="základní",J927,0)</f>
        <v>0</v>
      </c>
      <c r="BF927" s="223">
        <f>IF(N927="snížená",J927,0)</f>
        <v>0</v>
      </c>
      <c r="BG927" s="223">
        <f>IF(N927="zákl. přenesená",J927,0)</f>
        <v>0</v>
      </c>
      <c r="BH927" s="223">
        <f>IF(N927="sníž. přenesená",J927,0)</f>
        <v>0</v>
      </c>
      <c r="BI927" s="223">
        <f>IF(N927="nulová",J927,0)</f>
        <v>0</v>
      </c>
      <c r="BJ927" s="20" t="s">
        <v>82</v>
      </c>
      <c r="BK927" s="223">
        <f>ROUND(I927*H927,2)</f>
        <v>0</v>
      </c>
      <c r="BL927" s="20" t="s">
        <v>390</v>
      </c>
      <c r="BM927" s="222" t="s">
        <v>1207</v>
      </c>
    </row>
    <row r="928" s="2" customFormat="1">
      <c r="A928" s="41"/>
      <c r="B928" s="42"/>
      <c r="C928" s="43"/>
      <c r="D928" s="224" t="s">
        <v>394</v>
      </c>
      <c r="E928" s="43"/>
      <c r="F928" s="225" t="s">
        <v>1208</v>
      </c>
      <c r="G928" s="43"/>
      <c r="H928" s="43"/>
      <c r="I928" s="226"/>
      <c r="J928" s="43"/>
      <c r="K928" s="43"/>
      <c r="L928" s="47"/>
      <c r="M928" s="227"/>
      <c r="N928" s="228"/>
      <c r="O928" s="87"/>
      <c r="P928" s="87"/>
      <c r="Q928" s="87"/>
      <c r="R928" s="87"/>
      <c r="S928" s="87"/>
      <c r="T928" s="88"/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T928" s="20" t="s">
        <v>394</v>
      </c>
      <c r="AU928" s="20" t="s">
        <v>84</v>
      </c>
    </row>
    <row r="929" s="13" customFormat="1">
      <c r="A929" s="13"/>
      <c r="B929" s="229"/>
      <c r="C929" s="230"/>
      <c r="D929" s="231" t="s">
        <v>397</v>
      </c>
      <c r="E929" s="232" t="s">
        <v>28</v>
      </c>
      <c r="F929" s="233" t="s">
        <v>1178</v>
      </c>
      <c r="G929" s="230"/>
      <c r="H929" s="232" t="s">
        <v>28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397</v>
      </c>
      <c r="AU929" s="239" t="s">
        <v>84</v>
      </c>
      <c r="AV929" s="13" t="s">
        <v>82</v>
      </c>
      <c r="AW929" s="13" t="s">
        <v>35</v>
      </c>
      <c r="AX929" s="13" t="s">
        <v>74</v>
      </c>
      <c r="AY929" s="239" t="s">
        <v>378</v>
      </c>
    </row>
    <row r="930" s="14" customFormat="1">
      <c r="A930" s="14"/>
      <c r="B930" s="240"/>
      <c r="C930" s="241"/>
      <c r="D930" s="231" t="s">
        <v>397</v>
      </c>
      <c r="E930" s="242" t="s">
        <v>28</v>
      </c>
      <c r="F930" s="243" t="s">
        <v>451</v>
      </c>
      <c r="G930" s="241"/>
      <c r="H930" s="244">
        <v>40.119999999999997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397</v>
      </c>
      <c r="AU930" s="250" t="s">
        <v>84</v>
      </c>
      <c r="AV930" s="14" t="s">
        <v>84</v>
      </c>
      <c r="AW930" s="14" t="s">
        <v>35</v>
      </c>
      <c r="AX930" s="14" t="s">
        <v>74</v>
      </c>
      <c r="AY930" s="250" t="s">
        <v>378</v>
      </c>
    </row>
    <row r="931" s="14" customFormat="1">
      <c r="A931" s="14"/>
      <c r="B931" s="240"/>
      <c r="C931" s="241"/>
      <c r="D931" s="231" t="s">
        <v>397</v>
      </c>
      <c r="E931" s="242" t="s">
        <v>28</v>
      </c>
      <c r="F931" s="243" t="s">
        <v>1203</v>
      </c>
      <c r="G931" s="241"/>
      <c r="H931" s="244">
        <v>35.100000000000001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0" t="s">
        <v>397</v>
      </c>
      <c r="AU931" s="250" t="s">
        <v>84</v>
      </c>
      <c r="AV931" s="14" t="s">
        <v>84</v>
      </c>
      <c r="AW931" s="14" t="s">
        <v>35</v>
      </c>
      <c r="AX931" s="14" t="s">
        <v>74</v>
      </c>
      <c r="AY931" s="250" t="s">
        <v>378</v>
      </c>
    </row>
    <row r="932" s="15" customFormat="1">
      <c r="A932" s="15"/>
      <c r="B932" s="251"/>
      <c r="C932" s="252"/>
      <c r="D932" s="231" t="s">
        <v>397</v>
      </c>
      <c r="E932" s="253" t="s">
        <v>28</v>
      </c>
      <c r="F932" s="254" t="s">
        <v>416</v>
      </c>
      <c r="G932" s="252"/>
      <c r="H932" s="255">
        <v>75.219999999999999</v>
      </c>
      <c r="I932" s="256"/>
      <c r="J932" s="252"/>
      <c r="K932" s="252"/>
      <c r="L932" s="257"/>
      <c r="M932" s="258"/>
      <c r="N932" s="259"/>
      <c r="O932" s="259"/>
      <c r="P932" s="259"/>
      <c r="Q932" s="259"/>
      <c r="R932" s="259"/>
      <c r="S932" s="259"/>
      <c r="T932" s="260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61" t="s">
        <v>397</v>
      </c>
      <c r="AU932" s="261" t="s">
        <v>84</v>
      </c>
      <c r="AV932" s="15" t="s">
        <v>390</v>
      </c>
      <c r="AW932" s="15" t="s">
        <v>35</v>
      </c>
      <c r="AX932" s="15" t="s">
        <v>82</v>
      </c>
      <c r="AY932" s="261" t="s">
        <v>378</v>
      </c>
    </row>
    <row r="933" s="2" customFormat="1" ht="37.8" customHeight="1">
      <c r="A933" s="41"/>
      <c r="B933" s="42"/>
      <c r="C933" s="211" t="s">
        <v>1209</v>
      </c>
      <c r="D933" s="211" t="s">
        <v>385</v>
      </c>
      <c r="E933" s="212" t="s">
        <v>1210</v>
      </c>
      <c r="F933" s="213" t="s">
        <v>1211</v>
      </c>
      <c r="G933" s="214" t="s">
        <v>572</v>
      </c>
      <c r="H933" s="215">
        <v>7.2000000000000002</v>
      </c>
      <c r="I933" s="216"/>
      <c r="J933" s="217">
        <f>ROUND(I933*H933,2)</f>
        <v>0</v>
      </c>
      <c r="K933" s="213" t="s">
        <v>389</v>
      </c>
      <c r="L933" s="47"/>
      <c r="M933" s="218" t="s">
        <v>28</v>
      </c>
      <c r="N933" s="219" t="s">
        <v>45</v>
      </c>
      <c r="O933" s="87"/>
      <c r="P933" s="220">
        <f>O933*H933</f>
        <v>0</v>
      </c>
      <c r="Q933" s="220">
        <v>0.00088000000000000003</v>
      </c>
      <c r="R933" s="220">
        <f>Q933*H933</f>
        <v>0.0063360000000000005</v>
      </c>
      <c r="S933" s="220">
        <v>0</v>
      </c>
      <c r="T933" s="221">
        <f>S933*H933</f>
        <v>0</v>
      </c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R933" s="222" t="s">
        <v>390</v>
      </c>
      <c r="AT933" s="222" t="s">
        <v>385</v>
      </c>
      <c r="AU933" s="222" t="s">
        <v>84</v>
      </c>
      <c r="AY933" s="20" t="s">
        <v>378</v>
      </c>
      <c r="BE933" s="223">
        <f>IF(N933="základní",J933,0)</f>
        <v>0</v>
      </c>
      <c r="BF933" s="223">
        <f>IF(N933="snížená",J933,0)</f>
        <v>0</v>
      </c>
      <c r="BG933" s="223">
        <f>IF(N933="zákl. přenesená",J933,0)</f>
        <v>0</v>
      </c>
      <c r="BH933" s="223">
        <f>IF(N933="sníž. přenesená",J933,0)</f>
        <v>0</v>
      </c>
      <c r="BI933" s="223">
        <f>IF(N933="nulová",J933,0)</f>
        <v>0</v>
      </c>
      <c r="BJ933" s="20" t="s">
        <v>82</v>
      </c>
      <c r="BK933" s="223">
        <f>ROUND(I933*H933,2)</f>
        <v>0</v>
      </c>
      <c r="BL933" s="20" t="s">
        <v>390</v>
      </c>
      <c r="BM933" s="222" t="s">
        <v>1212</v>
      </c>
    </row>
    <row r="934" s="2" customFormat="1">
      <c r="A934" s="41"/>
      <c r="B934" s="42"/>
      <c r="C934" s="43"/>
      <c r="D934" s="224" t="s">
        <v>394</v>
      </c>
      <c r="E934" s="43"/>
      <c r="F934" s="225" t="s">
        <v>1213</v>
      </c>
      <c r="G934" s="43"/>
      <c r="H934" s="43"/>
      <c r="I934" s="226"/>
      <c r="J934" s="43"/>
      <c r="K934" s="43"/>
      <c r="L934" s="47"/>
      <c r="M934" s="227"/>
      <c r="N934" s="228"/>
      <c r="O934" s="87"/>
      <c r="P934" s="87"/>
      <c r="Q934" s="87"/>
      <c r="R934" s="87"/>
      <c r="S934" s="87"/>
      <c r="T934" s="88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T934" s="20" t="s">
        <v>394</v>
      </c>
      <c r="AU934" s="20" t="s">
        <v>84</v>
      </c>
    </row>
    <row r="935" s="13" customFormat="1">
      <c r="A935" s="13"/>
      <c r="B935" s="229"/>
      <c r="C935" s="230"/>
      <c r="D935" s="231" t="s">
        <v>397</v>
      </c>
      <c r="E935" s="232" t="s">
        <v>28</v>
      </c>
      <c r="F935" s="233" t="s">
        <v>896</v>
      </c>
      <c r="G935" s="230"/>
      <c r="H935" s="232" t="s">
        <v>28</v>
      </c>
      <c r="I935" s="234"/>
      <c r="J935" s="230"/>
      <c r="K935" s="230"/>
      <c r="L935" s="235"/>
      <c r="M935" s="236"/>
      <c r="N935" s="237"/>
      <c r="O935" s="237"/>
      <c r="P935" s="237"/>
      <c r="Q935" s="237"/>
      <c r="R935" s="237"/>
      <c r="S935" s="237"/>
      <c r="T935" s="23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9" t="s">
        <v>397</v>
      </c>
      <c r="AU935" s="239" t="s">
        <v>84</v>
      </c>
      <c r="AV935" s="13" t="s">
        <v>82</v>
      </c>
      <c r="AW935" s="13" t="s">
        <v>35</v>
      </c>
      <c r="AX935" s="13" t="s">
        <v>74</v>
      </c>
      <c r="AY935" s="239" t="s">
        <v>378</v>
      </c>
    </row>
    <row r="936" s="14" customFormat="1">
      <c r="A936" s="14"/>
      <c r="B936" s="240"/>
      <c r="C936" s="241"/>
      <c r="D936" s="231" t="s">
        <v>397</v>
      </c>
      <c r="E936" s="242" t="s">
        <v>28</v>
      </c>
      <c r="F936" s="243" t="s">
        <v>1214</v>
      </c>
      <c r="G936" s="241"/>
      <c r="H936" s="244">
        <v>1.3999999999999999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397</v>
      </c>
      <c r="AU936" s="250" t="s">
        <v>84</v>
      </c>
      <c r="AV936" s="14" t="s">
        <v>84</v>
      </c>
      <c r="AW936" s="14" t="s">
        <v>35</v>
      </c>
      <c r="AX936" s="14" t="s">
        <v>74</v>
      </c>
      <c r="AY936" s="250" t="s">
        <v>378</v>
      </c>
    </row>
    <row r="937" s="13" customFormat="1">
      <c r="A937" s="13"/>
      <c r="B937" s="229"/>
      <c r="C937" s="230"/>
      <c r="D937" s="231" t="s">
        <v>397</v>
      </c>
      <c r="E937" s="232" t="s">
        <v>28</v>
      </c>
      <c r="F937" s="233" t="s">
        <v>897</v>
      </c>
      <c r="G937" s="230"/>
      <c r="H937" s="232" t="s">
        <v>28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9" t="s">
        <v>397</v>
      </c>
      <c r="AU937" s="239" t="s">
        <v>84</v>
      </c>
      <c r="AV937" s="13" t="s">
        <v>82</v>
      </c>
      <c r="AW937" s="13" t="s">
        <v>35</v>
      </c>
      <c r="AX937" s="13" t="s">
        <v>74</v>
      </c>
      <c r="AY937" s="239" t="s">
        <v>378</v>
      </c>
    </row>
    <row r="938" s="14" customFormat="1">
      <c r="A938" s="14"/>
      <c r="B938" s="240"/>
      <c r="C938" s="241"/>
      <c r="D938" s="231" t="s">
        <v>397</v>
      </c>
      <c r="E938" s="242" t="s">
        <v>28</v>
      </c>
      <c r="F938" s="243" t="s">
        <v>1214</v>
      </c>
      <c r="G938" s="241"/>
      <c r="H938" s="244">
        <v>1.3999999999999999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397</v>
      </c>
      <c r="AU938" s="250" t="s">
        <v>84</v>
      </c>
      <c r="AV938" s="14" t="s">
        <v>84</v>
      </c>
      <c r="AW938" s="14" t="s">
        <v>35</v>
      </c>
      <c r="AX938" s="14" t="s">
        <v>74</v>
      </c>
      <c r="AY938" s="250" t="s">
        <v>378</v>
      </c>
    </row>
    <row r="939" s="13" customFormat="1">
      <c r="A939" s="13"/>
      <c r="B939" s="229"/>
      <c r="C939" s="230"/>
      <c r="D939" s="231" t="s">
        <v>397</v>
      </c>
      <c r="E939" s="232" t="s">
        <v>28</v>
      </c>
      <c r="F939" s="233" t="s">
        <v>898</v>
      </c>
      <c r="G939" s="230"/>
      <c r="H939" s="232" t="s">
        <v>28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9" t="s">
        <v>397</v>
      </c>
      <c r="AU939" s="239" t="s">
        <v>84</v>
      </c>
      <c r="AV939" s="13" t="s">
        <v>82</v>
      </c>
      <c r="AW939" s="13" t="s">
        <v>35</v>
      </c>
      <c r="AX939" s="13" t="s">
        <v>74</v>
      </c>
      <c r="AY939" s="239" t="s">
        <v>378</v>
      </c>
    </row>
    <row r="940" s="14" customFormat="1">
      <c r="A940" s="14"/>
      <c r="B940" s="240"/>
      <c r="C940" s="241"/>
      <c r="D940" s="231" t="s">
        <v>397</v>
      </c>
      <c r="E940" s="242" t="s">
        <v>28</v>
      </c>
      <c r="F940" s="243" t="s">
        <v>1214</v>
      </c>
      <c r="G940" s="241"/>
      <c r="H940" s="244">
        <v>1.3999999999999999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0" t="s">
        <v>397</v>
      </c>
      <c r="AU940" s="250" t="s">
        <v>84</v>
      </c>
      <c r="AV940" s="14" t="s">
        <v>84</v>
      </c>
      <c r="AW940" s="14" t="s">
        <v>35</v>
      </c>
      <c r="AX940" s="14" t="s">
        <v>74</v>
      </c>
      <c r="AY940" s="250" t="s">
        <v>378</v>
      </c>
    </row>
    <row r="941" s="13" customFormat="1">
      <c r="A941" s="13"/>
      <c r="B941" s="229"/>
      <c r="C941" s="230"/>
      <c r="D941" s="231" t="s">
        <v>397</v>
      </c>
      <c r="E941" s="232" t="s">
        <v>28</v>
      </c>
      <c r="F941" s="233" t="s">
        <v>889</v>
      </c>
      <c r="G941" s="230"/>
      <c r="H941" s="232" t="s">
        <v>28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9" t="s">
        <v>397</v>
      </c>
      <c r="AU941" s="239" t="s">
        <v>84</v>
      </c>
      <c r="AV941" s="13" t="s">
        <v>82</v>
      </c>
      <c r="AW941" s="13" t="s">
        <v>35</v>
      </c>
      <c r="AX941" s="13" t="s">
        <v>74</v>
      </c>
      <c r="AY941" s="239" t="s">
        <v>378</v>
      </c>
    </row>
    <row r="942" s="14" customFormat="1">
      <c r="A942" s="14"/>
      <c r="B942" s="240"/>
      <c r="C942" s="241"/>
      <c r="D942" s="231" t="s">
        <v>397</v>
      </c>
      <c r="E942" s="242" t="s">
        <v>28</v>
      </c>
      <c r="F942" s="243" t="s">
        <v>1214</v>
      </c>
      <c r="G942" s="241"/>
      <c r="H942" s="244">
        <v>1.3999999999999999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397</v>
      </c>
      <c r="AU942" s="250" t="s">
        <v>84</v>
      </c>
      <c r="AV942" s="14" t="s">
        <v>84</v>
      </c>
      <c r="AW942" s="14" t="s">
        <v>35</v>
      </c>
      <c r="AX942" s="14" t="s">
        <v>74</v>
      </c>
      <c r="AY942" s="250" t="s">
        <v>378</v>
      </c>
    </row>
    <row r="943" s="13" customFormat="1">
      <c r="A943" s="13"/>
      <c r="B943" s="229"/>
      <c r="C943" s="230"/>
      <c r="D943" s="231" t="s">
        <v>397</v>
      </c>
      <c r="E943" s="232" t="s">
        <v>28</v>
      </c>
      <c r="F943" s="233" t="s">
        <v>890</v>
      </c>
      <c r="G943" s="230"/>
      <c r="H943" s="232" t="s">
        <v>28</v>
      </c>
      <c r="I943" s="234"/>
      <c r="J943" s="230"/>
      <c r="K943" s="230"/>
      <c r="L943" s="235"/>
      <c r="M943" s="236"/>
      <c r="N943" s="237"/>
      <c r="O943" s="237"/>
      <c r="P943" s="237"/>
      <c r="Q943" s="237"/>
      <c r="R943" s="237"/>
      <c r="S943" s="237"/>
      <c r="T943" s="23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9" t="s">
        <v>397</v>
      </c>
      <c r="AU943" s="239" t="s">
        <v>84</v>
      </c>
      <c r="AV943" s="13" t="s">
        <v>82</v>
      </c>
      <c r="AW943" s="13" t="s">
        <v>35</v>
      </c>
      <c r="AX943" s="13" t="s">
        <v>74</v>
      </c>
      <c r="AY943" s="239" t="s">
        <v>378</v>
      </c>
    </row>
    <row r="944" s="14" customFormat="1">
      <c r="A944" s="14"/>
      <c r="B944" s="240"/>
      <c r="C944" s="241"/>
      <c r="D944" s="231" t="s">
        <v>397</v>
      </c>
      <c r="E944" s="242" t="s">
        <v>28</v>
      </c>
      <c r="F944" s="243" t="s">
        <v>1192</v>
      </c>
      <c r="G944" s="241"/>
      <c r="H944" s="244">
        <v>1.6000000000000001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0" t="s">
        <v>397</v>
      </c>
      <c r="AU944" s="250" t="s">
        <v>84</v>
      </c>
      <c r="AV944" s="14" t="s">
        <v>84</v>
      </c>
      <c r="AW944" s="14" t="s">
        <v>35</v>
      </c>
      <c r="AX944" s="14" t="s">
        <v>74</v>
      </c>
      <c r="AY944" s="250" t="s">
        <v>378</v>
      </c>
    </row>
    <row r="945" s="15" customFormat="1">
      <c r="A945" s="15"/>
      <c r="B945" s="251"/>
      <c r="C945" s="252"/>
      <c r="D945" s="231" t="s">
        <v>397</v>
      </c>
      <c r="E945" s="253" t="s">
        <v>1215</v>
      </c>
      <c r="F945" s="254" t="s">
        <v>416</v>
      </c>
      <c r="G945" s="252"/>
      <c r="H945" s="255">
        <v>7.2000000000000002</v>
      </c>
      <c r="I945" s="256"/>
      <c r="J945" s="252"/>
      <c r="K945" s="252"/>
      <c r="L945" s="257"/>
      <c r="M945" s="258"/>
      <c r="N945" s="259"/>
      <c r="O945" s="259"/>
      <c r="P945" s="259"/>
      <c r="Q945" s="259"/>
      <c r="R945" s="259"/>
      <c r="S945" s="259"/>
      <c r="T945" s="260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61" t="s">
        <v>397</v>
      </c>
      <c r="AU945" s="261" t="s">
        <v>84</v>
      </c>
      <c r="AV945" s="15" t="s">
        <v>390</v>
      </c>
      <c r="AW945" s="15" t="s">
        <v>35</v>
      </c>
      <c r="AX945" s="15" t="s">
        <v>82</v>
      </c>
      <c r="AY945" s="261" t="s">
        <v>378</v>
      </c>
    </row>
    <row r="946" s="2" customFormat="1" ht="78" customHeight="1">
      <c r="A946" s="41"/>
      <c r="B946" s="42"/>
      <c r="C946" s="211" t="s">
        <v>1216</v>
      </c>
      <c r="D946" s="211" t="s">
        <v>385</v>
      </c>
      <c r="E946" s="212" t="s">
        <v>1217</v>
      </c>
      <c r="F946" s="213" t="s">
        <v>1218</v>
      </c>
      <c r="G946" s="214" t="s">
        <v>634</v>
      </c>
      <c r="H946" s="215">
        <v>0.32300000000000001</v>
      </c>
      <c r="I946" s="216"/>
      <c r="J946" s="217">
        <f>ROUND(I946*H946,2)</f>
        <v>0</v>
      </c>
      <c r="K946" s="213" t="s">
        <v>389</v>
      </c>
      <c r="L946" s="47"/>
      <c r="M946" s="218" t="s">
        <v>28</v>
      </c>
      <c r="N946" s="219" t="s">
        <v>45</v>
      </c>
      <c r="O946" s="87"/>
      <c r="P946" s="220">
        <f>O946*H946</f>
        <v>0</v>
      </c>
      <c r="Q946" s="220">
        <v>1.05555</v>
      </c>
      <c r="R946" s="220">
        <f>Q946*H946</f>
        <v>0.34094265000000001</v>
      </c>
      <c r="S946" s="220">
        <v>0</v>
      </c>
      <c r="T946" s="221">
        <f>S946*H946</f>
        <v>0</v>
      </c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R946" s="222" t="s">
        <v>390</v>
      </c>
      <c r="AT946" s="222" t="s">
        <v>385</v>
      </c>
      <c r="AU946" s="222" t="s">
        <v>84</v>
      </c>
      <c r="AY946" s="20" t="s">
        <v>378</v>
      </c>
      <c r="BE946" s="223">
        <f>IF(N946="základní",J946,0)</f>
        <v>0</v>
      </c>
      <c r="BF946" s="223">
        <f>IF(N946="snížená",J946,0)</f>
        <v>0</v>
      </c>
      <c r="BG946" s="223">
        <f>IF(N946="zákl. přenesená",J946,0)</f>
        <v>0</v>
      </c>
      <c r="BH946" s="223">
        <f>IF(N946="sníž. přenesená",J946,0)</f>
        <v>0</v>
      </c>
      <c r="BI946" s="223">
        <f>IF(N946="nulová",J946,0)</f>
        <v>0</v>
      </c>
      <c r="BJ946" s="20" t="s">
        <v>82</v>
      </c>
      <c r="BK946" s="223">
        <f>ROUND(I946*H946,2)</f>
        <v>0</v>
      </c>
      <c r="BL946" s="20" t="s">
        <v>390</v>
      </c>
      <c r="BM946" s="222" t="s">
        <v>1219</v>
      </c>
    </row>
    <row r="947" s="2" customFormat="1">
      <c r="A947" s="41"/>
      <c r="B947" s="42"/>
      <c r="C947" s="43"/>
      <c r="D947" s="224" t="s">
        <v>394</v>
      </c>
      <c r="E947" s="43"/>
      <c r="F947" s="225" t="s">
        <v>1220</v>
      </c>
      <c r="G947" s="43"/>
      <c r="H947" s="43"/>
      <c r="I947" s="226"/>
      <c r="J947" s="43"/>
      <c r="K947" s="43"/>
      <c r="L947" s="47"/>
      <c r="M947" s="227"/>
      <c r="N947" s="228"/>
      <c r="O947" s="87"/>
      <c r="P947" s="87"/>
      <c r="Q947" s="87"/>
      <c r="R947" s="87"/>
      <c r="S947" s="87"/>
      <c r="T947" s="88"/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T947" s="20" t="s">
        <v>394</v>
      </c>
      <c r="AU947" s="20" t="s">
        <v>84</v>
      </c>
    </row>
    <row r="948" s="13" customFormat="1">
      <c r="A948" s="13"/>
      <c r="B948" s="229"/>
      <c r="C948" s="230"/>
      <c r="D948" s="231" t="s">
        <v>397</v>
      </c>
      <c r="E948" s="232" t="s">
        <v>28</v>
      </c>
      <c r="F948" s="233" t="s">
        <v>898</v>
      </c>
      <c r="G948" s="230"/>
      <c r="H948" s="232" t="s">
        <v>28</v>
      </c>
      <c r="I948" s="234"/>
      <c r="J948" s="230"/>
      <c r="K948" s="230"/>
      <c r="L948" s="235"/>
      <c r="M948" s="236"/>
      <c r="N948" s="237"/>
      <c r="O948" s="237"/>
      <c r="P948" s="237"/>
      <c r="Q948" s="237"/>
      <c r="R948" s="237"/>
      <c r="S948" s="237"/>
      <c r="T948" s="238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9" t="s">
        <v>397</v>
      </c>
      <c r="AU948" s="239" t="s">
        <v>84</v>
      </c>
      <c r="AV948" s="13" t="s">
        <v>82</v>
      </c>
      <c r="AW948" s="13" t="s">
        <v>35</v>
      </c>
      <c r="AX948" s="13" t="s">
        <v>74</v>
      </c>
      <c r="AY948" s="239" t="s">
        <v>378</v>
      </c>
    </row>
    <row r="949" s="14" customFormat="1">
      <c r="A949" s="14"/>
      <c r="B949" s="240"/>
      <c r="C949" s="241"/>
      <c r="D949" s="231" t="s">
        <v>397</v>
      </c>
      <c r="E949" s="242" t="s">
        <v>28</v>
      </c>
      <c r="F949" s="243" t="s">
        <v>1221</v>
      </c>
      <c r="G949" s="241"/>
      <c r="H949" s="244">
        <v>0.094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0" t="s">
        <v>397</v>
      </c>
      <c r="AU949" s="250" t="s">
        <v>84</v>
      </c>
      <c r="AV949" s="14" t="s">
        <v>84</v>
      </c>
      <c r="AW949" s="14" t="s">
        <v>35</v>
      </c>
      <c r="AX949" s="14" t="s">
        <v>74</v>
      </c>
      <c r="AY949" s="250" t="s">
        <v>378</v>
      </c>
    </row>
    <row r="950" s="13" customFormat="1">
      <c r="A950" s="13"/>
      <c r="B950" s="229"/>
      <c r="C950" s="230"/>
      <c r="D950" s="231" t="s">
        <v>397</v>
      </c>
      <c r="E950" s="232" t="s">
        <v>28</v>
      </c>
      <c r="F950" s="233" t="s">
        <v>889</v>
      </c>
      <c r="G950" s="230"/>
      <c r="H950" s="232" t="s">
        <v>28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397</v>
      </c>
      <c r="AU950" s="239" t="s">
        <v>84</v>
      </c>
      <c r="AV950" s="13" t="s">
        <v>82</v>
      </c>
      <c r="AW950" s="13" t="s">
        <v>35</v>
      </c>
      <c r="AX950" s="13" t="s">
        <v>74</v>
      </c>
      <c r="AY950" s="239" t="s">
        <v>378</v>
      </c>
    </row>
    <row r="951" s="14" customFormat="1">
      <c r="A951" s="14"/>
      <c r="B951" s="240"/>
      <c r="C951" s="241"/>
      <c r="D951" s="231" t="s">
        <v>397</v>
      </c>
      <c r="E951" s="242" t="s">
        <v>28</v>
      </c>
      <c r="F951" s="243" t="s">
        <v>1222</v>
      </c>
      <c r="G951" s="241"/>
      <c r="H951" s="244">
        <v>0.107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397</v>
      </c>
      <c r="AU951" s="250" t="s">
        <v>84</v>
      </c>
      <c r="AV951" s="14" t="s">
        <v>84</v>
      </c>
      <c r="AW951" s="14" t="s">
        <v>35</v>
      </c>
      <c r="AX951" s="14" t="s">
        <v>74</v>
      </c>
      <c r="AY951" s="250" t="s">
        <v>378</v>
      </c>
    </row>
    <row r="952" s="13" customFormat="1">
      <c r="A952" s="13"/>
      <c r="B952" s="229"/>
      <c r="C952" s="230"/>
      <c r="D952" s="231" t="s">
        <v>397</v>
      </c>
      <c r="E952" s="232" t="s">
        <v>28</v>
      </c>
      <c r="F952" s="233" t="s">
        <v>890</v>
      </c>
      <c r="G952" s="230"/>
      <c r="H952" s="232" t="s">
        <v>28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397</v>
      </c>
      <c r="AU952" s="239" t="s">
        <v>84</v>
      </c>
      <c r="AV952" s="13" t="s">
        <v>82</v>
      </c>
      <c r="AW952" s="13" t="s">
        <v>35</v>
      </c>
      <c r="AX952" s="13" t="s">
        <v>74</v>
      </c>
      <c r="AY952" s="239" t="s">
        <v>378</v>
      </c>
    </row>
    <row r="953" s="14" customFormat="1">
      <c r="A953" s="14"/>
      <c r="B953" s="240"/>
      <c r="C953" s="241"/>
      <c r="D953" s="231" t="s">
        <v>397</v>
      </c>
      <c r="E953" s="242" t="s">
        <v>28</v>
      </c>
      <c r="F953" s="243" t="s">
        <v>1223</v>
      </c>
      <c r="G953" s="241"/>
      <c r="H953" s="244">
        <v>0.122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397</v>
      </c>
      <c r="AU953" s="250" t="s">
        <v>84</v>
      </c>
      <c r="AV953" s="14" t="s">
        <v>84</v>
      </c>
      <c r="AW953" s="14" t="s">
        <v>35</v>
      </c>
      <c r="AX953" s="14" t="s">
        <v>74</v>
      </c>
      <c r="AY953" s="250" t="s">
        <v>378</v>
      </c>
    </row>
    <row r="954" s="15" customFormat="1">
      <c r="A954" s="15"/>
      <c r="B954" s="251"/>
      <c r="C954" s="252"/>
      <c r="D954" s="231" t="s">
        <v>397</v>
      </c>
      <c r="E954" s="253" t="s">
        <v>28</v>
      </c>
      <c r="F954" s="254" t="s">
        <v>416</v>
      </c>
      <c r="G954" s="252"/>
      <c r="H954" s="255">
        <v>0.32300000000000001</v>
      </c>
      <c r="I954" s="256"/>
      <c r="J954" s="252"/>
      <c r="K954" s="252"/>
      <c r="L954" s="257"/>
      <c r="M954" s="258"/>
      <c r="N954" s="259"/>
      <c r="O954" s="259"/>
      <c r="P954" s="259"/>
      <c r="Q954" s="259"/>
      <c r="R954" s="259"/>
      <c r="S954" s="259"/>
      <c r="T954" s="260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61" t="s">
        <v>397</v>
      </c>
      <c r="AU954" s="261" t="s">
        <v>84</v>
      </c>
      <c r="AV954" s="15" t="s">
        <v>390</v>
      </c>
      <c r="AW954" s="15" t="s">
        <v>35</v>
      </c>
      <c r="AX954" s="15" t="s">
        <v>82</v>
      </c>
      <c r="AY954" s="261" t="s">
        <v>378</v>
      </c>
    </row>
    <row r="955" s="2" customFormat="1" ht="78" customHeight="1">
      <c r="A955" s="41"/>
      <c r="B955" s="42"/>
      <c r="C955" s="211" t="s">
        <v>1224</v>
      </c>
      <c r="D955" s="211" t="s">
        <v>385</v>
      </c>
      <c r="E955" s="212" t="s">
        <v>1225</v>
      </c>
      <c r="F955" s="213" t="s">
        <v>1226</v>
      </c>
      <c r="G955" s="214" t="s">
        <v>634</v>
      </c>
      <c r="H955" s="215">
        <v>0.045999999999999999</v>
      </c>
      <c r="I955" s="216"/>
      <c r="J955" s="217">
        <f>ROUND(I955*H955,2)</f>
        <v>0</v>
      </c>
      <c r="K955" s="213" t="s">
        <v>389</v>
      </c>
      <c r="L955" s="47"/>
      <c r="M955" s="218" t="s">
        <v>28</v>
      </c>
      <c r="N955" s="219" t="s">
        <v>45</v>
      </c>
      <c r="O955" s="87"/>
      <c r="P955" s="220">
        <f>O955*H955</f>
        <v>0</v>
      </c>
      <c r="Q955" s="220">
        <v>1.06277</v>
      </c>
      <c r="R955" s="220">
        <f>Q955*H955</f>
        <v>0.048887420000000001</v>
      </c>
      <c r="S955" s="220">
        <v>0</v>
      </c>
      <c r="T955" s="221">
        <f>S955*H955</f>
        <v>0</v>
      </c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R955" s="222" t="s">
        <v>390</v>
      </c>
      <c r="AT955" s="222" t="s">
        <v>385</v>
      </c>
      <c r="AU955" s="222" t="s">
        <v>84</v>
      </c>
      <c r="AY955" s="20" t="s">
        <v>378</v>
      </c>
      <c r="BE955" s="223">
        <f>IF(N955="základní",J955,0)</f>
        <v>0</v>
      </c>
      <c r="BF955" s="223">
        <f>IF(N955="snížená",J955,0)</f>
        <v>0</v>
      </c>
      <c r="BG955" s="223">
        <f>IF(N955="zákl. přenesená",J955,0)</f>
        <v>0</v>
      </c>
      <c r="BH955" s="223">
        <f>IF(N955="sníž. přenesená",J955,0)</f>
        <v>0</v>
      </c>
      <c r="BI955" s="223">
        <f>IF(N955="nulová",J955,0)</f>
        <v>0</v>
      </c>
      <c r="BJ955" s="20" t="s">
        <v>82</v>
      </c>
      <c r="BK955" s="223">
        <f>ROUND(I955*H955,2)</f>
        <v>0</v>
      </c>
      <c r="BL955" s="20" t="s">
        <v>390</v>
      </c>
      <c r="BM955" s="222" t="s">
        <v>1227</v>
      </c>
    </row>
    <row r="956" s="2" customFormat="1">
      <c r="A956" s="41"/>
      <c r="B956" s="42"/>
      <c r="C956" s="43"/>
      <c r="D956" s="224" t="s">
        <v>394</v>
      </c>
      <c r="E956" s="43"/>
      <c r="F956" s="225" t="s">
        <v>1228</v>
      </c>
      <c r="G956" s="43"/>
      <c r="H956" s="43"/>
      <c r="I956" s="226"/>
      <c r="J956" s="43"/>
      <c r="K956" s="43"/>
      <c r="L956" s="47"/>
      <c r="M956" s="227"/>
      <c r="N956" s="228"/>
      <c r="O956" s="87"/>
      <c r="P956" s="87"/>
      <c r="Q956" s="87"/>
      <c r="R956" s="87"/>
      <c r="S956" s="87"/>
      <c r="T956" s="88"/>
      <c r="U956" s="41"/>
      <c r="V956" s="41"/>
      <c r="W956" s="41"/>
      <c r="X956" s="41"/>
      <c r="Y956" s="41"/>
      <c r="Z956" s="41"/>
      <c r="AA956" s="41"/>
      <c r="AB956" s="41"/>
      <c r="AC956" s="41"/>
      <c r="AD956" s="41"/>
      <c r="AE956" s="41"/>
      <c r="AT956" s="20" t="s">
        <v>394</v>
      </c>
      <c r="AU956" s="20" t="s">
        <v>84</v>
      </c>
    </row>
    <row r="957" s="13" customFormat="1">
      <c r="A957" s="13"/>
      <c r="B957" s="229"/>
      <c r="C957" s="230"/>
      <c r="D957" s="231" t="s">
        <v>397</v>
      </c>
      <c r="E957" s="232" t="s">
        <v>28</v>
      </c>
      <c r="F957" s="233" t="s">
        <v>896</v>
      </c>
      <c r="G957" s="230"/>
      <c r="H957" s="232" t="s">
        <v>28</v>
      </c>
      <c r="I957" s="234"/>
      <c r="J957" s="230"/>
      <c r="K957" s="230"/>
      <c r="L957" s="235"/>
      <c r="M957" s="236"/>
      <c r="N957" s="237"/>
      <c r="O957" s="237"/>
      <c r="P957" s="237"/>
      <c r="Q957" s="237"/>
      <c r="R957" s="237"/>
      <c r="S957" s="237"/>
      <c r="T957" s="23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9" t="s">
        <v>397</v>
      </c>
      <c r="AU957" s="239" t="s">
        <v>84</v>
      </c>
      <c r="AV957" s="13" t="s">
        <v>82</v>
      </c>
      <c r="AW957" s="13" t="s">
        <v>35</v>
      </c>
      <c r="AX957" s="13" t="s">
        <v>74</v>
      </c>
      <c r="AY957" s="239" t="s">
        <v>378</v>
      </c>
    </row>
    <row r="958" s="14" customFormat="1">
      <c r="A958" s="14"/>
      <c r="B958" s="240"/>
      <c r="C958" s="241"/>
      <c r="D958" s="231" t="s">
        <v>397</v>
      </c>
      <c r="E958" s="242" t="s">
        <v>28</v>
      </c>
      <c r="F958" s="243" t="s">
        <v>1229</v>
      </c>
      <c r="G958" s="241"/>
      <c r="H958" s="244">
        <v>0.0089999999999999993</v>
      </c>
      <c r="I958" s="245"/>
      <c r="J958" s="241"/>
      <c r="K958" s="241"/>
      <c r="L958" s="246"/>
      <c r="M958" s="247"/>
      <c r="N958" s="248"/>
      <c r="O958" s="248"/>
      <c r="P958" s="248"/>
      <c r="Q958" s="248"/>
      <c r="R958" s="248"/>
      <c r="S958" s="248"/>
      <c r="T958" s="24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0" t="s">
        <v>397</v>
      </c>
      <c r="AU958" s="250" t="s">
        <v>84</v>
      </c>
      <c r="AV958" s="14" t="s">
        <v>84</v>
      </c>
      <c r="AW958" s="14" t="s">
        <v>35</v>
      </c>
      <c r="AX958" s="14" t="s">
        <v>74</v>
      </c>
      <c r="AY958" s="250" t="s">
        <v>378</v>
      </c>
    </row>
    <row r="959" s="13" customFormat="1">
      <c r="A959" s="13"/>
      <c r="B959" s="229"/>
      <c r="C959" s="230"/>
      <c r="D959" s="231" t="s">
        <v>397</v>
      </c>
      <c r="E959" s="232" t="s">
        <v>28</v>
      </c>
      <c r="F959" s="233" t="s">
        <v>897</v>
      </c>
      <c r="G959" s="230"/>
      <c r="H959" s="232" t="s">
        <v>28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9" t="s">
        <v>397</v>
      </c>
      <c r="AU959" s="239" t="s">
        <v>84</v>
      </c>
      <c r="AV959" s="13" t="s">
        <v>82</v>
      </c>
      <c r="AW959" s="13" t="s">
        <v>35</v>
      </c>
      <c r="AX959" s="13" t="s">
        <v>74</v>
      </c>
      <c r="AY959" s="239" t="s">
        <v>378</v>
      </c>
    </row>
    <row r="960" s="14" customFormat="1">
      <c r="A960" s="14"/>
      <c r="B960" s="240"/>
      <c r="C960" s="241"/>
      <c r="D960" s="231" t="s">
        <v>397</v>
      </c>
      <c r="E960" s="242" t="s">
        <v>28</v>
      </c>
      <c r="F960" s="243" t="s">
        <v>1229</v>
      </c>
      <c r="G960" s="241"/>
      <c r="H960" s="244">
        <v>0.0089999999999999993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0" t="s">
        <v>397</v>
      </c>
      <c r="AU960" s="250" t="s">
        <v>84</v>
      </c>
      <c r="AV960" s="14" t="s">
        <v>84</v>
      </c>
      <c r="AW960" s="14" t="s">
        <v>35</v>
      </c>
      <c r="AX960" s="14" t="s">
        <v>74</v>
      </c>
      <c r="AY960" s="250" t="s">
        <v>378</v>
      </c>
    </row>
    <row r="961" s="13" customFormat="1">
      <c r="A961" s="13"/>
      <c r="B961" s="229"/>
      <c r="C961" s="230"/>
      <c r="D961" s="231" t="s">
        <v>397</v>
      </c>
      <c r="E961" s="232" t="s">
        <v>28</v>
      </c>
      <c r="F961" s="233" t="s">
        <v>898</v>
      </c>
      <c r="G961" s="230"/>
      <c r="H961" s="232" t="s">
        <v>28</v>
      </c>
      <c r="I961" s="234"/>
      <c r="J961" s="230"/>
      <c r="K961" s="230"/>
      <c r="L961" s="235"/>
      <c r="M961" s="236"/>
      <c r="N961" s="237"/>
      <c r="O961" s="237"/>
      <c r="P961" s="237"/>
      <c r="Q961" s="237"/>
      <c r="R961" s="237"/>
      <c r="S961" s="237"/>
      <c r="T961" s="23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9" t="s">
        <v>397</v>
      </c>
      <c r="AU961" s="239" t="s">
        <v>84</v>
      </c>
      <c r="AV961" s="13" t="s">
        <v>82</v>
      </c>
      <c r="AW961" s="13" t="s">
        <v>35</v>
      </c>
      <c r="AX961" s="13" t="s">
        <v>74</v>
      </c>
      <c r="AY961" s="239" t="s">
        <v>378</v>
      </c>
    </row>
    <row r="962" s="14" customFormat="1">
      <c r="A962" s="14"/>
      <c r="B962" s="240"/>
      <c r="C962" s="241"/>
      <c r="D962" s="231" t="s">
        <v>397</v>
      </c>
      <c r="E962" s="242" t="s">
        <v>28</v>
      </c>
      <c r="F962" s="243" t="s">
        <v>1229</v>
      </c>
      <c r="G962" s="241"/>
      <c r="H962" s="244">
        <v>0.0089999999999999993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0" t="s">
        <v>397</v>
      </c>
      <c r="AU962" s="250" t="s">
        <v>84</v>
      </c>
      <c r="AV962" s="14" t="s">
        <v>84</v>
      </c>
      <c r="AW962" s="14" t="s">
        <v>35</v>
      </c>
      <c r="AX962" s="14" t="s">
        <v>74</v>
      </c>
      <c r="AY962" s="250" t="s">
        <v>378</v>
      </c>
    </row>
    <row r="963" s="13" customFormat="1">
      <c r="A963" s="13"/>
      <c r="B963" s="229"/>
      <c r="C963" s="230"/>
      <c r="D963" s="231" t="s">
        <v>397</v>
      </c>
      <c r="E963" s="232" t="s">
        <v>28</v>
      </c>
      <c r="F963" s="233" t="s">
        <v>889</v>
      </c>
      <c r="G963" s="230"/>
      <c r="H963" s="232" t="s">
        <v>28</v>
      </c>
      <c r="I963" s="234"/>
      <c r="J963" s="230"/>
      <c r="K963" s="230"/>
      <c r="L963" s="235"/>
      <c r="M963" s="236"/>
      <c r="N963" s="237"/>
      <c r="O963" s="237"/>
      <c r="P963" s="237"/>
      <c r="Q963" s="237"/>
      <c r="R963" s="237"/>
      <c r="S963" s="237"/>
      <c r="T963" s="23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9" t="s">
        <v>397</v>
      </c>
      <c r="AU963" s="239" t="s">
        <v>84</v>
      </c>
      <c r="AV963" s="13" t="s">
        <v>82</v>
      </c>
      <c r="AW963" s="13" t="s">
        <v>35</v>
      </c>
      <c r="AX963" s="13" t="s">
        <v>74</v>
      </c>
      <c r="AY963" s="239" t="s">
        <v>378</v>
      </c>
    </row>
    <row r="964" s="14" customFormat="1">
      <c r="A964" s="14"/>
      <c r="B964" s="240"/>
      <c r="C964" s="241"/>
      <c r="D964" s="231" t="s">
        <v>397</v>
      </c>
      <c r="E964" s="242" t="s">
        <v>28</v>
      </c>
      <c r="F964" s="243" t="s">
        <v>1229</v>
      </c>
      <c r="G964" s="241"/>
      <c r="H964" s="244">
        <v>0.0089999999999999993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0" t="s">
        <v>397</v>
      </c>
      <c r="AU964" s="250" t="s">
        <v>84</v>
      </c>
      <c r="AV964" s="14" t="s">
        <v>84</v>
      </c>
      <c r="AW964" s="14" t="s">
        <v>35</v>
      </c>
      <c r="AX964" s="14" t="s">
        <v>74</v>
      </c>
      <c r="AY964" s="250" t="s">
        <v>378</v>
      </c>
    </row>
    <row r="965" s="13" customFormat="1">
      <c r="A965" s="13"/>
      <c r="B965" s="229"/>
      <c r="C965" s="230"/>
      <c r="D965" s="231" t="s">
        <v>397</v>
      </c>
      <c r="E965" s="232" t="s">
        <v>28</v>
      </c>
      <c r="F965" s="233" t="s">
        <v>890</v>
      </c>
      <c r="G965" s="230"/>
      <c r="H965" s="232" t="s">
        <v>28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9" t="s">
        <v>397</v>
      </c>
      <c r="AU965" s="239" t="s">
        <v>84</v>
      </c>
      <c r="AV965" s="13" t="s">
        <v>82</v>
      </c>
      <c r="AW965" s="13" t="s">
        <v>35</v>
      </c>
      <c r="AX965" s="13" t="s">
        <v>74</v>
      </c>
      <c r="AY965" s="239" t="s">
        <v>378</v>
      </c>
    </row>
    <row r="966" s="14" customFormat="1">
      <c r="A966" s="14"/>
      <c r="B966" s="240"/>
      <c r="C966" s="241"/>
      <c r="D966" s="231" t="s">
        <v>397</v>
      </c>
      <c r="E966" s="242" t="s">
        <v>28</v>
      </c>
      <c r="F966" s="243" t="s">
        <v>1230</v>
      </c>
      <c r="G966" s="241"/>
      <c r="H966" s="244">
        <v>0.01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0" t="s">
        <v>397</v>
      </c>
      <c r="AU966" s="250" t="s">
        <v>84</v>
      </c>
      <c r="AV966" s="14" t="s">
        <v>84</v>
      </c>
      <c r="AW966" s="14" t="s">
        <v>35</v>
      </c>
      <c r="AX966" s="14" t="s">
        <v>74</v>
      </c>
      <c r="AY966" s="250" t="s">
        <v>378</v>
      </c>
    </row>
    <row r="967" s="15" customFormat="1">
      <c r="A967" s="15"/>
      <c r="B967" s="251"/>
      <c r="C967" s="252"/>
      <c r="D967" s="231" t="s">
        <v>397</v>
      </c>
      <c r="E967" s="253" t="s">
        <v>28</v>
      </c>
      <c r="F967" s="254" t="s">
        <v>416</v>
      </c>
      <c r="G967" s="252"/>
      <c r="H967" s="255">
        <v>0.045999999999999999</v>
      </c>
      <c r="I967" s="256"/>
      <c r="J967" s="252"/>
      <c r="K967" s="252"/>
      <c r="L967" s="257"/>
      <c r="M967" s="258"/>
      <c r="N967" s="259"/>
      <c r="O967" s="259"/>
      <c r="P967" s="259"/>
      <c r="Q967" s="259"/>
      <c r="R967" s="259"/>
      <c r="S967" s="259"/>
      <c r="T967" s="260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61" t="s">
        <v>397</v>
      </c>
      <c r="AU967" s="261" t="s">
        <v>84</v>
      </c>
      <c r="AV967" s="15" t="s">
        <v>390</v>
      </c>
      <c r="AW967" s="15" t="s">
        <v>35</v>
      </c>
      <c r="AX967" s="15" t="s">
        <v>82</v>
      </c>
      <c r="AY967" s="261" t="s">
        <v>378</v>
      </c>
    </row>
    <row r="968" s="2" customFormat="1" ht="37.8" customHeight="1">
      <c r="A968" s="41"/>
      <c r="B968" s="42"/>
      <c r="C968" s="211" t="s">
        <v>1231</v>
      </c>
      <c r="D968" s="211" t="s">
        <v>385</v>
      </c>
      <c r="E968" s="212" t="s">
        <v>1232</v>
      </c>
      <c r="F968" s="213" t="s">
        <v>1233</v>
      </c>
      <c r="G968" s="214" t="s">
        <v>764</v>
      </c>
      <c r="H968" s="215">
        <v>0.57299999999999995</v>
      </c>
      <c r="I968" s="216"/>
      <c r="J968" s="217">
        <f>ROUND(I968*H968,2)</f>
        <v>0</v>
      </c>
      <c r="K968" s="213" t="s">
        <v>389</v>
      </c>
      <c r="L968" s="47"/>
      <c r="M968" s="218" t="s">
        <v>28</v>
      </c>
      <c r="N968" s="219" t="s">
        <v>45</v>
      </c>
      <c r="O968" s="87"/>
      <c r="P968" s="220">
        <f>O968*H968</f>
        <v>0</v>
      </c>
      <c r="Q968" s="220">
        <v>0.029929999999999998</v>
      </c>
      <c r="R968" s="220">
        <f>Q968*H968</f>
        <v>0.017149889999999997</v>
      </c>
      <c r="S968" s="220">
        <v>0</v>
      </c>
      <c r="T968" s="221">
        <f>S968*H968</f>
        <v>0</v>
      </c>
      <c r="U968" s="41"/>
      <c r="V968" s="41"/>
      <c r="W968" s="41"/>
      <c r="X968" s="41"/>
      <c r="Y968" s="41"/>
      <c r="Z968" s="41"/>
      <c r="AA968" s="41"/>
      <c r="AB968" s="41"/>
      <c r="AC968" s="41"/>
      <c r="AD968" s="41"/>
      <c r="AE968" s="41"/>
      <c r="AR968" s="222" t="s">
        <v>390</v>
      </c>
      <c r="AT968" s="222" t="s">
        <v>385</v>
      </c>
      <c r="AU968" s="222" t="s">
        <v>84</v>
      </c>
      <c r="AY968" s="20" t="s">
        <v>378</v>
      </c>
      <c r="BE968" s="223">
        <f>IF(N968="základní",J968,0)</f>
        <v>0</v>
      </c>
      <c r="BF968" s="223">
        <f>IF(N968="snížená",J968,0)</f>
        <v>0</v>
      </c>
      <c r="BG968" s="223">
        <f>IF(N968="zákl. přenesená",J968,0)</f>
        <v>0</v>
      </c>
      <c r="BH968" s="223">
        <f>IF(N968="sníž. přenesená",J968,0)</f>
        <v>0</v>
      </c>
      <c r="BI968" s="223">
        <f>IF(N968="nulová",J968,0)</f>
        <v>0</v>
      </c>
      <c r="BJ968" s="20" t="s">
        <v>82</v>
      </c>
      <c r="BK968" s="223">
        <f>ROUND(I968*H968,2)</f>
        <v>0</v>
      </c>
      <c r="BL968" s="20" t="s">
        <v>390</v>
      </c>
      <c r="BM968" s="222" t="s">
        <v>1234</v>
      </c>
    </row>
    <row r="969" s="2" customFormat="1">
      <c r="A969" s="41"/>
      <c r="B969" s="42"/>
      <c r="C969" s="43"/>
      <c r="D969" s="224" t="s">
        <v>394</v>
      </c>
      <c r="E969" s="43"/>
      <c r="F969" s="225" t="s">
        <v>1235</v>
      </c>
      <c r="G969" s="43"/>
      <c r="H969" s="43"/>
      <c r="I969" s="226"/>
      <c r="J969" s="43"/>
      <c r="K969" s="43"/>
      <c r="L969" s="47"/>
      <c r="M969" s="227"/>
      <c r="N969" s="228"/>
      <c r="O969" s="87"/>
      <c r="P969" s="87"/>
      <c r="Q969" s="87"/>
      <c r="R969" s="87"/>
      <c r="S969" s="87"/>
      <c r="T969" s="88"/>
      <c r="U969" s="41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T969" s="20" t="s">
        <v>394</v>
      </c>
      <c r="AU969" s="20" t="s">
        <v>84</v>
      </c>
    </row>
    <row r="970" s="13" customFormat="1">
      <c r="A970" s="13"/>
      <c r="B970" s="229"/>
      <c r="C970" s="230"/>
      <c r="D970" s="231" t="s">
        <v>397</v>
      </c>
      <c r="E970" s="232" t="s">
        <v>28</v>
      </c>
      <c r="F970" s="233" t="s">
        <v>797</v>
      </c>
      <c r="G970" s="230"/>
      <c r="H970" s="232" t="s">
        <v>28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397</v>
      </c>
      <c r="AU970" s="239" t="s">
        <v>84</v>
      </c>
      <c r="AV970" s="13" t="s">
        <v>82</v>
      </c>
      <c r="AW970" s="13" t="s">
        <v>35</v>
      </c>
      <c r="AX970" s="13" t="s">
        <v>74</v>
      </c>
      <c r="AY970" s="239" t="s">
        <v>378</v>
      </c>
    </row>
    <row r="971" s="14" customFormat="1">
      <c r="A971" s="14"/>
      <c r="B971" s="240"/>
      <c r="C971" s="241"/>
      <c r="D971" s="231" t="s">
        <v>397</v>
      </c>
      <c r="E971" s="242" t="s">
        <v>28</v>
      </c>
      <c r="F971" s="243" t="s">
        <v>1236</v>
      </c>
      <c r="G971" s="241"/>
      <c r="H971" s="244">
        <v>0.219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0" t="s">
        <v>397</v>
      </c>
      <c r="AU971" s="250" t="s">
        <v>84</v>
      </c>
      <c r="AV971" s="14" t="s">
        <v>84</v>
      </c>
      <c r="AW971" s="14" t="s">
        <v>35</v>
      </c>
      <c r="AX971" s="14" t="s">
        <v>74</v>
      </c>
      <c r="AY971" s="250" t="s">
        <v>378</v>
      </c>
    </row>
    <row r="972" s="13" customFormat="1">
      <c r="A972" s="13"/>
      <c r="B972" s="229"/>
      <c r="C972" s="230"/>
      <c r="D972" s="231" t="s">
        <v>397</v>
      </c>
      <c r="E972" s="232" t="s">
        <v>28</v>
      </c>
      <c r="F972" s="233" t="s">
        <v>800</v>
      </c>
      <c r="G972" s="230"/>
      <c r="H972" s="232" t="s">
        <v>28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397</v>
      </c>
      <c r="AU972" s="239" t="s">
        <v>84</v>
      </c>
      <c r="AV972" s="13" t="s">
        <v>82</v>
      </c>
      <c r="AW972" s="13" t="s">
        <v>35</v>
      </c>
      <c r="AX972" s="13" t="s">
        <v>74</v>
      </c>
      <c r="AY972" s="239" t="s">
        <v>378</v>
      </c>
    </row>
    <row r="973" s="14" customFormat="1">
      <c r="A973" s="14"/>
      <c r="B973" s="240"/>
      <c r="C973" s="241"/>
      <c r="D973" s="231" t="s">
        <v>397</v>
      </c>
      <c r="E973" s="242" t="s">
        <v>28</v>
      </c>
      <c r="F973" s="243" t="s">
        <v>1237</v>
      </c>
      <c r="G973" s="241"/>
      <c r="H973" s="244">
        <v>0.13500000000000001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397</v>
      </c>
      <c r="AU973" s="250" t="s">
        <v>84</v>
      </c>
      <c r="AV973" s="14" t="s">
        <v>84</v>
      </c>
      <c r="AW973" s="14" t="s">
        <v>35</v>
      </c>
      <c r="AX973" s="14" t="s">
        <v>74</v>
      </c>
      <c r="AY973" s="250" t="s">
        <v>378</v>
      </c>
    </row>
    <row r="974" s="13" customFormat="1">
      <c r="A974" s="13"/>
      <c r="B974" s="229"/>
      <c r="C974" s="230"/>
      <c r="D974" s="231" t="s">
        <v>397</v>
      </c>
      <c r="E974" s="232" t="s">
        <v>28</v>
      </c>
      <c r="F974" s="233" t="s">
        <v>802</v>
      </c>
      <c r="G974" s="230"/>
      <c r="H974" s="232" t="s">
        <v>28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397</v>
      </c>
      <c r="AU974" s="239" t="s">
        <v>84</v>
      </c>
      <c r="AV974" s="13" t="s">
        <v>82</v>
      </c>
      <c r="AW974" s="13" t="s">
        <v>35</v>
      </c>
      <c r="AX974" s="13" t="s">
        <v>74</v>
      </c>
      <c r="AY974" s="239" t="s">
        <v>378</v>
      </c>
    </row>
    <row r="975" s="14" customFormat="1">
      <c r="A975" s="14"/>
      <c r="B975" s="240"/>
      <c r="C975" s="241"/>
      <c r="D975" s="231" t="s">
        <v>397</v>
      </c>
      <c r="E975" s="242" t="s">
        <v>28</v>
      </c>
      <c r="F975" s="243" t="s">
        <v>1236</v>
      </c>
      <c r="G975" s="241"/>
      <c r="H975" s="244">
        <v>0.219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397</v>
      </c>
      <c r="AU975" s="250" t="s">
        <v>84</v>
      </c>
      <c r="AV975" s="14" t="s">
        <v>84</v>
      </c>
      <c r="AW975" s="14" t="s">
        <v>35</v>
      </c>
      <c r="AX975" s="14" t="s">
        <v>74</v>
      </c>
      <c r="AY975" s="250" t="s">
        <v>378</v>
      </c>
    </row>
    <row r="976" s="15" customFormat="1">
      <c r="A976" s="15"/>
      <c r="B976" s="251"/>
      <c r="C976" s="252"/>
      <c r="D976" s="231" t="s">
        <v>397</v>
      </c>
      <c r="E976" s="253" t="s">
        <v>28</v>
      </c>
      <c r="F976" s="254" t="s">
        <v>416</v>
      </c>
      <c r="G976" s="252"/>
      <c r="H976" s="255">
        <v>0.57299999999999995</v>
      </c>
      <c r="I976" s="256"/>
      <c r="J976" s="252"/>
      <c r="K976" s="252"/>
      <c r="L976" s="257"/>
      <c r="M976" s="258"/>
      <c r="N976" s="259"/>
      <c r="O976" s="259"/>
      <c r="P976" s="259"/>
      <c r="Q976" s="259"/>
      <c r="R976" s="259"/>
      <c r="S976" s="259"/>
      <c r="T976" s="260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T976" s="261" t="s">
        <v>397</v>
      </c>
      <c r="AU976" s="261" t="s">
        <v>84</v>
      </c>
      <c r="AV976" s="15" t="s">
        <v>390</v>
      </c>
      <c r="AW976" s="15" t="s">
        <v>35</v>
      </c>
      <c r="AX976" s="15" t="s">
        <v>82</v>
      </c>
      <c r="AY976" s="261" t="s">
        <v>378</v>
      </c>
    </row>
    <row r="977" s="2" customFormat="1" ht="55.5" customHeight="1">
      <c r="A977" s="41"/>
      <c r="B977" s="42"/>
      <c r="C977" s="211" t="s">
        <v>1238</v>
      </c>
      <c r="D977" s="211" t="s">
        <v>385</v>
      </c>
      <c r="E977" s="212" t="s">
        <v>1239</v>
      </c>
      <c r="F977" s="213" t="s">
        <v>1240</v>
      </c>
      <c r="G977" s="214" t="s">
        <v>388</v>
      </c>
      <c r="H977" s="215">
        <v>48.268000000000001</v>
      </c>
      <c r="I977" s="216"/>
      <c r="J977" s="217">
        <f>ROUND(I977*H977,2)</f>
        <v>0</v>
      </c>
      <c r="K977" s="213" t="s">
        <v>389</v>
      </c>
      <c r="L977" s="47"/>
      <c r="M977" s="218" t="s">
        <v>28</v>
      </c>
      <c r="N977" s="219" t="s">
        <v>45</v>
      </c>
      <c r="O977" s="87"/>
      <c r="P977" s="220">
        <f>O977*H977</f>
        <v>0</v>
      </c>
      <c r="Q977" s="220">
        <v>2.5019399999999998</v>
      </c>
      <c r="R977" s="220">
        <f>Q977*H977</f>
        <v>120.76363991999999</v>
      </c>
      <c r="S977" s="220">
        <v>0</v>
      </c>
      <c r="T977" s="221">
        <f>S977*H977</f>
        <v>0</v>
      </c>
      <c r="U977" s="41"/>
      <c r="V977" s="41"/>
      <c r="W977" s="41"/>
      <c r="X977" s="41"/>
      <c r="Y977" s="41"/>
      <c r="Z977" s="41"/>
      <c r="AA977" s="41"/>
      <c r="AB977" s="41"/>
      <c r="AC977" s="41"/>
      <c r="AD977" s="41"/>
      <c r="AE977" s="41"/>
      <c r="AR977" s="222" t="s">
        <v>390</v>
      </c>
      <c r="AT977" s="222" t="s">
        <v>385</v>
      </c>
      <c r="AU977" s="222" t="s">
        <v>84</v>
      </c>
      <c r="AY977" s="20" t="s">
        <v>378</v>
      </c>
      <c r="BE977" s="223">
        <f>IF(N977="základní",J977,0)</f>
        <v>0</v>
      </c>
      <c r="BF977" s="223">
        <f>IF(N977="snížená",J977,0)</f>
        <v>0</v>
      </c>
      <c r="BG977" s="223">
        <f>IF(N977="zákl. přenesená",J977,0)</f>
        <v>0</v>
      </c>
      <c r="BH977" s="223">
        <f>IF(N977="sníž. přenesená",J977,0)</f>
        <v>0</v>
      </c>
      <c r="BI977" s="223">
        <f>IF(N977="nulová",J977,0)</f>
        <v>0</v>
      </c>
      <c r="BJ977" s="20" t="s">
        <v>82</v>
      </c>
      <c r="BK977" s="223">
        <f>ROUND(I977*H977,2)</f>
        <v>0</v>
      </c>
      <c r="BL977" s="20" t="s">
        <v>390</v>
      </c>
      <c r="BM977" s="222" t="s">
        <v>1241</v>
      </c>
    </row>
    <row r="978" s="2" customFormat="1">
      <c r="A978" s="41"/>
      <c r="B978" s="42"/>
      <c r="C978" s="43"/>
      <c r="D978" s="224" t="s">
        <v>394</v>
      </c>
      <c r="E978" s="43"/>
      <c r="F978" s="225" t="s">
        <v>1242</v>
      </c>
      <c r="G978" s="43"/>
      <c r="H978" s="43"/>
      <c r="I978" s="226"/>
      <c r="J978" s="43"/>
      <c r="K978" s="43"/>
      <c r="L978" s="47"/>
      <c r="M978" s="227"/>
      <c r="N978" s="228"/>
      <c r="O978" s="87"/>
      <c r="P978" s="87"/>
      <c r="Q978" s="87"/>
      <c r="R978" s="87"/>
      <c r="S978" s="87"/>
      <c r="T978" s="88"/>
      <c r="U978" s="41"/>
      <c r="V978" s="41"/>
      <c r="W978" s="41"/>
      <c r="X978" s="41"/>
      <c r="Y978" s="41"/>
      <c r="Z978" s="41"/>
      <c r="AA978" s="41"/>
      <c r="AB978" s="41"/>
      <c r="AC978" s="41"/>
      <c r="AD978" s="41"/>
      <c r="AE978" s="41"/>
      <c r="AT978" s="20" t="s">
        <v>394</v>
      </c>
      <c r="AU978" s="20" t="s">
        <v>84</v>
      </c>
    </row>
    <row r="979" s="13" customFormat="1">
      <c r="A979" s="13"/>
      <c r="B979" s="229"/>
      <c r="C979" s="230"/>
      <c r="D979" s="231" t="s">
        <v>397</v>
      </c>
      <c r="E979" s="232" t="s">
        <v>28</v>
      </c>
      <c r="F979" s="233" t="s">
        <v>1243</v>
      </c>
      <c r="G979" s="230"/>
      <c r="H979" s="232" t="s">
        <v>28</v>
      </c>
      <c r="I979" s="234"/>
      <c r="J979" s="230"/>
      <c r="K979" s="230"/>
      <c r="L979" s="235"/>
      <c r="M979" s="236"/>
      <c r="N979" s="237"/>
      <c r="O979" s="237"/>
      <c r="P979" s="237"/>
      <c r="Q979" s="237"/>
      <c r="R979" s="237"/>
      <c r="S979" s="237"/>
      <c r="T979" s="23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9" t="s">
        <v>397</v>
      </c>
      <c r="AU979" s="239" t="s">
        <v>84</v>
      </c>
      <c r="AV979" s="13" t="s">
        <v>82</v>
      </c>
      <c r="AW979" s="13" t="s">
        <v>35</v>
      </c>
      <c r="AX979" s="13" t="s">
        <v>74</v>
      </c>
      <c r="AY979" s="239" t="s">
        <v>378</v>
      </c>
    </row>
    <row r="980" s="14" customFormat="1">
      <c r="A980" s="14"/>
      <c r="B980" s="240"/>
      <c r="C980" s="241"/>
      <c r="D980" s="231" t="s">
        <v>397</v>
      </c>
      <c r="E980" s="242" t="s">
        <v>28</v>
      </c>
      <c r="F980" s="243" t="s">
        <v>1244</v>
      </c>
      <c r="G980" s="241"/>
      <c r="H980" s="244">
        <v>16.224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0" t="s">
        <v>397</v>
      </c>
      <c r="AU980" s="250" t="s">
        <v>84</v>
      </c>
      <c r="AV980" s="14" t="s">
        <v>84</v>
      </c>
      <c r="AW980" s="14" t="s">
        <v>35</v>
      </c>
      <c r="AX980" s="14" t="s">
        <v>74</v>
      </c>
      <c r="AY980" s="250" t="s">
        <v>378</v>
      </c>
    </row>
    <row r="981" s="14" customFormat="1">
      <c r="A981" s="14"/>
      <c r="B981" s="240"/>
      <c r="C981" s="241"/>
      <c r="D981" s="231" t="s">
        <v>397</v>
      </c>
      <c r="E981" s="242" t="s">
        <v>28</v>
      </c>
      <c r="F981" s="243" t="s">
        <v>1245</v>
      </c>
      <c r="G981" s="241"/>
      <c r="H981" s="244">
        <v>10.08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397</v>
      </c>
      <c r="AU981" s="250" t="s">
        <v>84</v>
      </c>
      <c r="AV981" s="14" t="s">
        <v>84</v>
      </c>
      <c r="AW981" s="14" t="s">
        <v>35</v>
      </c>
      <c r="AX981" s="14" t="s">
        <v>74</v>
      </c>
      <c r="AY981" s="250" t="s">
        <v>378</v>
      </c>
    </row>
    <row r="982" s="14" customFormat="1">
      <c r="A982" s="14"/>
      <c r="B982" s="240"/>
      <c r="C982" s="241"/>
      <c r="D982" s="231" t="s">
        <v>397</v>
      </c>
      <c r="E982" s="242" t="s">
        <v>28</v>
      </c>
      <c r="F982" s="243" t="s">
        <v>1246</v>
      </c>
      <c r="G982" s="241"/>
      <c r="H982" s="244">
        <v>17.385999999999999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397</v>
      </c>
      <c r="AU982" s="250" t="s">
        <v>84</v>
      </c>
      <c r="AV982" s="14" t="s">
        <v>84</v>
      </c>
      <c r="AW982" s="14" t="s">
        <v>35</v>
      </c>
      <c r="AX982" s="14" t="s">
        <v>74</v>
      </c>
      <c r="AY982" s="250" t="s">
        <v>378</v>
      </c>
    </row>
    <row r="983" s="14" customFormat="1">
      <c r="A983" s="14"/>
      <c r="B983" s="240"/>
      <c r="C983" s="241"/>
      <c r="D983" s="231" t="s">
        <v>397</v>
      </c>
      <c r="E983" s="242" t="s">
        <v>28</v>
      </c>
      <c r="F983" s="243" t="s">
        <v>1247</v>
      </c>
      <c r="G983" s="241"/>
      <c r="H983" s="244">
        <v>0.20499999999999999</v>
      </c>
      <c r="I983" s="245"/>
      <c r="J983" s="241"/>
      <c r="K983" s="241"/>
      <c r="L983" s="246"/>
      <c r="M983" s="247"/>
      <c r="N983" s="248"/>
      <c r="O983" s="248"/>
      <c r="P983" s="248"/>
      <c r="Q983" s="248"/>
      <c r="R983" s="248"/>
      <c r="S983" s="248"/>
      <c r="T983" s="249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0" t="s">
        <v>397</v>
      </c>
      <c r="AU983" s="250" t="s">
        <v>84</v>
      </c>
      <c r="AV983" s="14" t="s">
        <v>84</v>
      </c>
      <c r="AW983" s="14" t="s">
        <v>35</v>
      </c>
      <c r="AX983" s="14" t="s">
        <v>74</v>
      </c>
      <c r="AY983" s="250" t="s">
        <v>378</v>
      </c>
    </row>
    <row r="984" s="14" customFormat="1">
      <c r="A984" s="14"/>
      <c r="B984" s="240"/>
      <c r="C984" s="241"/>
      <c r="D984" s="231" t="s">
        <v>397</v>
      </c>
      <c r="E984" s="242" t="s">
        <v>28</v>
      </c>
      <c r="F984" s="243" t="s">
        <v>1248</v>
      </c>
      <c r="G984" s="241"/>
      <c r="H984" s="244">
        <v>2.2349999999999999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397</v>
      </c>
      <c r="AU984" s="250" t="s">
        <v>84</v>
      </c>
      <c r="AV984" s="14" t="s">
        <v>84</v>
      </c>
      <c r="AW984" s="14" t="s">
        <v>35</v>
      </c>
      <c r="AX984" s="14" t="s">
        <v>74</v>
      </c>
      <c r="AY984" s="250" t="s">
        <v>378</v>
      </c>
    </row>
    <row r="985" s="14" customFormat="1">
      <c r="A985" s="14"/>
      <c r="B985" s="240"/>
      <c r="C985" s="241"/>
      <c r="D985" s="231" t="s">
        <v>397</v>
      </c>
      <c r="E985" s="242" t="s">
        <v>28</v>
      </c>
      <c r="F985" s="243" t="s">
        <v>1249</v>
      </c>
      <c r="G985" s="241"/>
      <c r="H985" s="244">
        <v>2.1379999999999999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397</v>
      </c>
      <c r="AU985" s="250" t="s">
        <v>84</v>
      </c>
      <c r="AV985" s="14" t="s">
        <v>84</v>
      </c>
      <c r="AW985" s="14" t="s">
        <v>35</v>
      </c>
      <c r="AX985" s="14" t="s">
        <v>74</v>
      </c>
      <c r="AY985" s="250" t="s">
        <v>378</v>
      </c>
    </row>
    <row r="986" s="15" customFormat="1">
      <c r="A986" s="15"/>
      <c r="B986" s="251"/>
      <c r="C986" s="252"/>
      <c r="D986" s="231" t="s">
        <v>397</v>
      </c>
      <c r="E986" s="253" t="s">
        <v>28</v>
      </c>
      <c r="F986" s="254" t="s">
        <v>416</v>
      </c>
      <c r="G986" s="252"/>
      <c r="H986" s="255">
        <v>48.268000000000001</v>
      </c>
      <c r="I986" s="256"/>
      <c r="J986" s="252"/>
      <c r="K986" s="252"/>
      <c r="L986" s="257"/>
      <c r="M986" s="258"/>
      <c r="N986" s="259"/>
      <c r="O986" s="259"/>
      <c r="P986" s="259"/>
      <c r="Q986" s="259"/>
      <c r="R986" s="259"/>
      <c r="S986" s="259"/>
      <c r="T986" s="260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61" t="s">
        <v>397</v>
      </c>
      <c r="AU986" s="261" t="s">
        <v>84</v>
      </c>
      <c r="AV986" s="15" t="s">
        <v>390</v>
      </c>
      <c r="AW986" s="15" t="s">
        <v>35</v>
      </c>
      <c r="AX986" s="15" t="s">
        <v>82</v>
      </c>
      <c r="AY986" s="261" t="s">
        <v>378</v>
      </c>
    </row>
    <row r="987" s="2" customFormat="1" ht="37.8" customHeight="1">
      <c r="A987" s="41"/>
      <c r="B987" s="42"/>
      <c r="C987" s="211" t="s">
        <v>1250</v>
      </c>
      <c r="D987" s="211" t="s">
        <v>385</v>
      </c>
      <c r="E987" s="212" t="s">
        <v>1251</v>
      </c>
      <c r="F987" s="213" t="s">
        <v>1252</v>
      </c>
      <c r="G987" s="214" t="s">
        <v>572</v>
      </c>
      <c r="H987" s="215">
        <v>281.21499999999997</v>
      </c>
      <c r="I987" s="216"/>
      <c r="J987" s="217">
        <f>ROUND(I987*H987,2)</f>
        <v>0</v>
      </c>
      <c r="K987" s="213" t="s">
        <v>389</v>
      </c>
      <c r="L987" s="47"/>
      <c r="M987" s="218" t="s">
        <v>28</v>
      </c>
      <c r="N987" s="219" t="s">
        <v>45</v>
      </c>
      <c r="O987" s="87"/>
      <c r="P987" s="220">
        <f>O987*H987</f>
        <v>0</v>
      </c>
      <c r="Q987" s="220">
        <v>0.0046499999999999996</v>
      </c>
      <c r="R987" s="220">
        <f>Q987*H987</f>
        <v>1.3076497499999997</v>
      </c>
      <c r="S987" s="220">
        <v>0</v>
      </c>
      <c r="T987" s="221">
        <f>S987*H987</f>
        <v>0</v>
      </c>
      <c r="U987" s="41"/>
      <c r="V987" s="41"/>
      <c r="W987" s="41"/>
      <c r="X987" s="41"/>
      <c r="Y987" s="41"/>
      <c r="Z987" s="41"/>
      <c r="AA987" s="41"/>
      <c r="AB987" s="41"/>
      <c r="AC987" s="41"/>
      <c r="AD987" s="41"/>
      <c r="AE987" s="41"/>
      <c r="AR987" s="222" t="s">
        <v>390</v>
      </c>
      <c r="AT987" s="222" t="s">
        <v>385</v>
      </c>
      <c r="AU987" s="222" t="s">
        <v>84</v>
      </c>
      <c r="AY987" s="20" t="s">
        <v>378</v>
      </c>
      <c r="BE987" s="223">
        <f>IF(N987="základní",J987,0)</f>
        <v>0</v>
      </c>
      <c r="BF987" s="223">
        <f>IF(N987="snížená",J987,0)</f>
        <v>0</v>
      </c>
      <c r="BG987" s="223">
        <f>IF(N987="zákl. přenesená",J987,0)</f>
        <v>0</v>
      </c>
      <c r="BH987" s="223">
        <f>IF(N987="sníž. přenesená",J987,0)</f>
        <v>0</v>
      </c>
      <c r="BI987" s="223">
        <f>IF(N987="nulová",J987,0)</f>
        <v>0</v>
      </c>
      <c r="BJ987" s="20" t="s">
        <v>82</v>
      </c>
      <c r="BK987" s="223">
        <f>ROUND(I987*H987,2)</f>
        <v>0</v>
      </c>
      <c r="BL987" s="20" t="s">
        <v>390</v>
      </c>
      <c r="BM987" s="222" t="s">
        <v>1253</v>
      </c>
    </row>
    <row r="988" s="2" customFormat="1">
      <c r="A988" s="41"/>
      <c r="B988" s="42"/>
      <c r="C988" s="43"/>
      <c r="D988" s="224" t="s">
        <v>394</v>
      </c>
      <c r="E988" s="43"/>
      <c r="F988" s="225" t="s">
        <v>1254</v>
      </c>
      <c r="G988" s="43"/>
      <c r="H988" s="43"/>
      <c r="I988" s="226"/>
      <c r="J988" s="43"/>
      <c r="K988" s="43"/>
      <c r="L988" s="47"/>
      <c r="M988" s="227"/>
      <c r="N988" s="228"/>
      <c r="O988" s="87"/>
      <c r="P988" s="87"/>
      <c r="Q988" s="87"/>
      <c r="R988" s="87"/>
      <c r="S988" s="87"/>
      <c r="T988" s="88"/>
      <c r="U988" s="41"/>
      <c r="V988" s="41"/>
      <c r="W988" s="41"/>
      <c r="X988" s="41"/>
      <c r="Y988" s="41"/>
      <c r="Z988" s="41"/>
      <c r="AA988" s="41"/>
      <c r="AB988" s="41"/>
      <c r="AC988" s="41"/>
      <c r="AD988" s="41"/>
      <c r="AE988" s="41"/>
      <c r="AT988" s="20" t="s">
        <v>394</v>
      </c>
      <c r="AU988" s="20" t="s">
        <v>84</v>
      </c>
    </row>
    <row r="989" s="13" customFormat="1">
      <c r="A989" s="13"/>
      <c r="B989" s="229"/>
      <c r="C989" s="230"/>
      <c r="D989" s="231" t="s">
        <v>397</v>
      </c>
      <c r="E989" s="232" t="s">
        <v>28</v>
      </c>
      <c r="F989" s="233" t="s">
        <v>1243</v>
      </c>
      <c r="G989" s="230"/>
      <c r="H989" s="232" t="s">
        <v>28</v>
      </c>
      <c r="I989" s="234"/>
      <c r="J989" s="230"/>
      <c r="K989" s="230"/>
      <c r="L989" s="235"/>
      <c r="M989" s="236"/>
      <c r="N989" s="237"/>
      <c r="O989" s="237"/>
      <c r="P989" s="237"/>
      <c r="Q989" s="237"/>
      <c r="R989" s="237"/>
      <c r="S989" s="237"/>
      <c r="T989" s="23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9" t="s">
        <v>397</v>
      </c>
      <c r="AU989" s="239" t="s">
        <v>84</v>
      </c>
      <c r="AV989" s="13" t="s">
        <v>82</v>
      </c>
      <c r="AW989" s="13" t="s">
        <v>35</v>
      </c>
      <c r="AX989" s="13" t="s">
        <v>74</v>
      </c>
      <c r="AY989" s="239" t="s">
        <v>378</v>
      </c>
    </row>
    <row r="990" s="14" customFormat="1">
      <c r="A990" s="14"/>
      <c r="B990" s="240"/>
      <c r="C990" s="241"/>
      <c r="D990" s="231" t="s">
        <v>397</v>
      </c>
      <c r="E990" s="242" t="s">
        <v>28</v>
      </c>
      <c r="F990" s="243" t="s">
        <v>1255</v>
      </c>
      <c r="G990" s="241"/>
      <c r="H990" s="244">
        <v>121.44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0" t="s">
        <v>397</v>
      </c>
      <c r="AU990" s="250" t="s">
        <v>84</v>
      </c>
      <c r="AV990" s="14" t="s">
        <v>84</v>
      </c>
      <c r="AW990" s="14" t="s">
        <v>35</v>
      </c>
      <c r="AX990" s="14" t="s">
        <v>74</v>
      </c>
      <c r="AY990" s="250" t="s">
        <v>378</v>
      </c>
    </row>
    <row r="991" s="14" customFormat="1">
      <c r="A991" s="14"/>
      <c r="B991" s="240"/>
      <c r="C991" s="241"/>
      <c r="D991" s="231" t="s">
        <v>397</v>
      </c>
      <c r="E991" s="242" t="s">
        <v>28</v>
      </c>
      <c r="F991" s="243" t="s">
        <v>1256</v>
      </c>
      <c r="G991" s="241"/>
      <c r="H991" s="244">
        <v>120.8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397</v>
      </c>
      <c r="AU991" s="250" t="s">
        <v>84</v>
      </c>
      <c r="AV991" s="14" t="s">
        <v>84</v>
      </c>
      <c r="AW991" s="14" t="s">
        <v>35</v>
      </c>
      <c r="AX991" s="14" t="s">
        <v>74</v>
      </c>
      <c r="AY991" s="250" t="s">
        <v>378</v>
      </c>
    </row>
    <row r="992" s="16" customFormat="1">
      <c r="A992" s="16"/>
      <c r="B992" s="262"/>
      <c r="C992" s="263"/>
      <c r="D992" s="231" t="s">
        <v>397</v>
      </c>
      <c r="E992" s="264" t="s">
        <v>28</v>
      </c>
      <c r="F992" s="265" t="s">
        <v>618</v>
      </c>
      <c r="G992" s="263"/>
      <c r="H992" s="266">
        <v>242.24000000000001</v>
      </c>
      <c r="I992" s="267"/>
      <c r="J992" s="263"/>
      <c r="K992" s="263"/>
      <c r="L992" s="268"/>
      <c r="M992" s="269"/>
      <c r="N992" s="270"/>
      <c r="O992" s="270"/>
      <c r="P992" s="270"/>
      <c r="Q992" s="270"/>
      <c r="R992" s="270"/>
      <c r="S992" s="270"/>
      <c r="T992" s="271"/>
      <c r="U992" s="16"/>
      <c r="V992" s="16"/>
      <c r="W992" s="16"/>
      <c r="X992" s="16"/>
      <c r="Y992" s="16"/>
      <c r="Z992" s="16"/>
      <c r="AA992" s="16"/>
      <c r="AB992" s="16"/>
      <c r="AC992" s="16"/>
      <c r="AD992" s="16"/>
      <c r="AE992" s="16"/>
      <c r="AT992" s="272" t="s">
        <v>397</v>
      </c>
      <c r="AU992" s="272" t="s">
        <v>84</v>
      </c>
      <c r="AV992" s="16" t="s">
        <v>432</v>
      </c>
      <c r="AW992" s="16" t="s">
        <v>35</v>
      </c>
      <c r="AX992" s="16" t="s">
        <v>74</v>
      </c>
      <c r="AY992" s="272" t="s">
        <v>378</v>
      </c>
    </row>
    <row r="993" s="13" customFormat="1">
      <c r="A993" s="13"/>
      <c r="B993" s="229"/>
      <c r="C993" s="230"/>
      <c r="D993" s="231" t="s">
        <v>397</v>
      </c>
      <c r="E993" s="232" t="s">
        <v>28</v>
      </c>
      <c r="F993" s="233" t="s">
        <v>1257</v>
      </c>
      <c r="G993" s="230"/>
      <c r="H993" s="232" t="s">
        <v>28</v>
      </c>
      <c r="I993" s="234"/>
      <c r="J993" s="230"/>
      <c r="K993" s="230"/>
      <c r="L993" s="235"/>
      <c r="M993" s="236"/>
      <c r="N993" s="237"/>
      <c r="O993" s="237"/>
      <c r="P993" s="237"/>
      <c r="Q993" s="237"/>
      <c r="R993" s="237"/>
      <c r="S993" s="237"/>
      <c r="T993" s="23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9" t="s">
        <v>397</v>
      </c>
      <c r="AU993" s="239" t="s">
        <v>84</v>
      </c>
      <c r="AV993" s="13" t="s">
        <v>82</v>
      </c>
      <c r="AW993" s="13" t="s">
        <v>35</v>
      </c>
      <c r="AX993" s="13" t="s">
        <v>74</v>
      </c>
      <c r="AY993" s="239" t="s">
        <v>378</v>
      </c>
    </row>
    <row r="994" s="14" customFormat="1">
      <c r="A994" s="14"/>
      <c r="B994" s="240"/>
      <c r="C994" s="241"/>
      <c r="D994" s="231" t="s">
        <v>397</v>
      </c>
      <c r="E994" s="242" t="s">
        <v>28</v>
      </c>
      <c r="F994" s="243" t="s">
        <v>1258</v>
      </c>
      <c r="G994" s="241"/>
      <c r="H994" s="244">
        <v>27.486999999999998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0" t="s">
        <v>397</v>
      </c>
      <c r="AU994" s="250" t="s">
        <v>84</v>
      </c>
      <c r="AV994" s="14" t="s">
        <v>84</v>
      </c>
      <c r="AW994" s="14" t="s">
        <v>35</v>
      </c>
      <c r="AX994" s="14" t="s">
        <v>74</v>
      </c>
      <c r="AY994" s="250" t="s">
        <v>378</v>
      </c>
    </row>
    <row r="995" s="13" customFormat="1">
      <c r="A995" s="13"/>
      <c r="B995" s="229"/>
      <c r="C995" s="230"/>
      <c r="D995" s="231" t="s">
        <v>397</v>
      </c>
      <c r="E995" s="232" t="s">
        <v>28</v>
      </c>
      <c r="F995" s="233" t="s">
        <v>1259</v>
      </c>
      <c r="G995" s="230"/>
      <c r="H995" s="232" t="s">
        <v>28</v>
      </c>
      <c r="I995" s="234"/>
      <c r="J995" s="230"/>
      <c r="K995" s="230"/>
      <c r="L995" s="235"/>
      <c r="M995" s="236"/>
      <c r="N995" s="237"/>
      <c r="O995" s="237"/>
      <c r="P995" s="237"/>
      <c r="Q995" s="237"/>
      <c r="R995" s="237"/>
      <c r="S995" s="237"/>
      <c r="T995" s="23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9" t="s">
        <v>397</v>
      </c>
      <c r="AU995" s="239" t="s">
        <v>84</v>
      </c>
      <c r="AV995" s="13" t="s">
        <v>82</v>
      </c>
      <c r="AW995" s="13" t="s">
        <v>35</v>
      </c>
      <c r="AX995" s="13" t="s">
        <v>74</v>
      </c>
      <c r="AY995" s="239" t="s">
        <v>378</v>
      </c>
    </row>
    <row r="996" s="14" customFormat="1">
      <c r="A996" s="14"/>
      <c r="B996" s="240"/>
      <c r="C996" s="241"/>
      <c r="D996" s="231" t="s">
        <v>397</v>
      </c>
      <c r="E996" s="242" t="s">
        <v>28</v>
      </c>
      <c r="F996" s="243" t="s">
        <v>1260</v>
      </c>
      <c r="G996" s="241"/>
      <c r="H996" s="244">
        <v>1.363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397</v>
      </c>
      <c r="AU996" s="250" t="s">
        <v>84</v>
      </c>
      <c r="AV996" s="14" t="s">
        <v>84</v>
      </c>
      <c r="AW996" s="14" t="s">
        <v>35</v>
      </c>
      <c r="AX996" s="14" t="s">
        <v>74</v>
      </c>
      <c r="AY996" s="250" t="s">
        <v>378</v>
      </c>
    </row>
    <row r="997" s="13" customFormat="1">
      <c r="A997" s="13"/>
      <c r="B997" s="229"/>
      <c r="C997" s="230"/>
      <c r="D997" s="231" t="s">
        <v>397</v>
      </c>
      <c r="E997" s="232" t="s">
        <v>28</v>
      </c>
      <c r="F997" s="233" t="s">
        <v>1261</v>
      </c>
      <c r="G997" s="230"/>
      <c r="H997" s="232" t="s">
        <v>28</v>
      </c>
      <c r="I997" s="234"/>
      <c r="J997" s="230"/>
      <c r="K997" s="230"/>
      <c r="L997" s="235"/>
      <c r="M997" s="236"/>
      <c r="N997" s="237"/>
      <c r="O997" s="237"/>
      <c r="P997" s="237"/>
      <c r="Q997" s="237"/>
      <c r="R997" s="237"/>
      <c r="S997" s="237"/>
      <c r="T997" s="238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9" t="s">
        <v>397</v>
      </c>
      <c r="AU997" s="239" t="s">
        <v>84</v>
      </c>
      <c r="AV997" s="13" t="s">
        <v>82</v>
      </c>
      <c r="AW997" s="13" t="s">
        <v>35</v>
      </c>
      <c r="AX997" s="13" t="s">
        <v>74</v>
      </c>
      <c r="AY997" s="239" t="s">
        <v>378</v>
      </c>
    </row>
    <row r="998" s="14" customFormat="1">
      <c r="A998" s="14"/>
      <c r="B998" s="240"/>
      <c r="C998" s="241"/>
      <c r="D998" s="231" t="s">
        <v>397</v>
      </c>
      <c r="E998" s="242" t="s">
        <v>28</v>
      </c>
      <c r="F998" s="243" t="s">
        <v>1262</v>
      </c>
      <c r="G998" s="241"/>
      <c r="H998" s="244">
        <v>10.125</v>
      </c>
      <c r="I998" s="245"/>
      <c r="J998" s="241"/>
      <c r="K998" s="241"/>
      <c r="L998" s="246"/>
      <c r="M998" s="247"/>
      <c r="N998" s="248"/>
      <c r="O998" s="248"/>
      <c r="P998" s="248"/>
      <c r="Q998" s="248"/>
      <c r="R998" s="248"/>
      <c r="S998" s="248"/>
      <c r="T998" s="249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0" t="s">
        <v>397</v>
      </c>
      <c r="AU998" s="250" t="s">
        <v>84</v>
      </c>
      <c r="AV998" s="14" t="s">
        <v>84</v>
      </c>
      <c r="AW998" s="14" t="s">
        <v>35</v>
      </c>
      <c r="AX998" s="14" t="s">
        <v>74</v>
      </c>
      <c r="AY998" s="250" t="s">
        <v>378</v>
      </c>
    </row>
    <row r="999" s="16" customFormat="1">
      <c r="A999" s="16"/>
      <c r="B999" s="262"/>
      <c r="C999" s="263"/>
      <c r="D999" s="231" t="s">
        <v>397</v>
      </c>
      <c r="E999" s="264" t="s">
        <v>125</v>
      </c>
      <c r="F999" s="265" t="s">
        <v>618</v>
      </c>
      <c r="G999" s="263"/>
      <c r="H999" s="266">
        <v>38.975000000000001</v>
      </c>
      <c r="I999" s="267"/>
      <c r="J999" s="263"/>
      <c r="K999" s="263"/>
      <c r="L999" s="268"/>
      <c r="M999" s="269"/>
      <c r="N999" s="270"/>
      <c r="O999" s="270"/>
      <c r="P999" s="270"/>
      <c r="Q999" s="270"/>
      <c r="R999" s="270"/>
      <c r="S999" s="270"/>
      <c r="T999" s="271"/>
      <c r="U999" s="16"/>
      <c r="V999" s="16"/>
      <c r="W999" s="16"/>
      <c r="X999" s="16"/>
      <c r="Y999" s="16"/>
      <c r="Z999" s="16"/>
      <c r="AA999" s="16"/>
      <c r="AB999" s="16"/>
      <c r="AC999" s="16"/>
      <c r="AD999" s="16"/>
      <c r="AE999" s="16"/>
      <c r="AT999" s="272" t="s">
        <v>397</v>
      </c>
      <c r="AU999" s="272" t="s">
        <v>84</v>
      </c>
      <c r="AV999" s="16" t="s">
        <v>432</v>
      </c>
      <c r="AW999" s="16" t="s">
        <v>35</v>
      </c>
      <c r="AX999" s="16" t="s">
        <v>74</v>
      </c>
      <c r="AY999" s="272" t="s">
        <v>378</v>
      </c>
    </row>
    <row r="1000" s="15" customFormat="1">
      <c r="A1000" s="15"/>
      <c r="B1000" s="251"/>
      <c r="C1000" s="252"/>
      <c r="D1000" s="231" t="s">
        <v>397</v>
      </c>
      <c r="E1000" s="253" t="s">
        <v>123</v>
      </c>
      <c r="F1000" s="254" t="s">
        <v>416</v>
      </c>
      <c r="G1000" s="252"/>
      <c r="H1000" s="255">
        <v>281.21499999999997</v>
      </c>
      <c r="I1000" s="256"/>
      <c r="J1000" s="252"/>
      <c r="K1000" s="252"/>
      <c r="L1000" s="257"/>
      <c r="M1000" s="258"/>
      <c r="N1000" s="259"/>
      <c r="O1000" s="259"/>
      <c r="P1000" s="259"/>
      <c r="Q1000" s="259"/>
      <c r="R1000" s="259"/>
      <c r="S1000" s="259"/>
      <c r="T1000" s="260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61" t="s">
        <v>397</v>
      </c>
      <c r="AU1000" s="261" t="s">
        <v>84</v>
      </c>
      <c r="AV1000" s="15" t="s">
        <v>390</v>
      </c>
      <c r="AW1000" s="15" t="s">
        <v>35</v>
      </c>
      <c r="AX1000" s="15" t="s">
        <v>82</v>
      </c>
      <c r="AY1000" s="261" t="s">
        <v>378</v>
      </c>
    </row>
    <row r="1001" s="2" customFormat="1" ht="37.8" customHeight="1">
      <c r="A1001" s="41"/>
      <c r="B1001" s="42"/>
      <c r="C1001" s="211" t="s">
        <v>1263</v>
      </c>
      <c r="D1001" s="211" t="s">
        <v>385</v>
      </c>
      <c r="E1001" s="212" t="s">
        <v>1264</v>
      </c>
      <c r="F1001" s="213" t="s">
        <v>1265</v>
      </c>
      <c r="G1001" s="214" t="s">
        <v>572</v>
      </c>
      <c r="H1001" s="215">
        <v>281.21499999999997</v>
      </c>
      <c r="I1001" s="216"/>
      <c r="J1001" s="217">
        <f>ROUND(I1001*H1001,2)</f>
        <v>0</v>
      </c>
      <c r="K1001" s="213" t="s">
        <v>389</v>
      </c>
      <c r="L1001" s="47"/>
      <c r="M1001" s="218" t="s">
        <v>28</v>
      </c>
      <c r="N1001" s="219" t="s">
        <v>45</v>
      </c>
      <c r="O1001" s="87"/>
      <c r="P1001" s="220">
        <f>O1001*H1001</f>
        <v>0</v>
      </c>
      <c r="Q1001" s="220">
        <v>0</v>
      </c>
      <c r="R1001" s="220">
        <f>Q1001*H1001</f>
        <v>0</v>
      </c>
      <c r="S1001" s="220">
        <v>0</v>
      </c>
      <c r="T1001" s="221">
        <f>S1001*H1001</f>
        <v>0</v>
      </c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R1001" s="222" t="s">
        <v>390</v>
      </c>
      <c r="AT1001" s="222" t="s">
        <v>385</v>
      </c>
      <c r="AU1001" s="222" t="s">
        <v>84</v>
      </c>
      <c r="AY1001" s="20" t="s">
        <v>378</v>
      </c>
      <c r="BE1001" s="223">
        <f>IF(N1001="základní",J1001,0)</f>
        <v>0</v>
      </c>
      <c r="BF1001" s="223">
        <f>IF(N1001="snížená",J1001,0)</f>
        <v>0</v>
      </c>
      <c r="BG1001" s="223">
        <f>IF(N1001="zákl. přenesená",J1001,0)</f>
        <v>0</v>
      </c>
      <c r="BH1001" s="223">
        <f>IF(N1001="sníž. přenesená",J1001,0)</f>
        <v>0</v>
      </c>
      <c r="BI1001" s="223">
        <f>IF(N1001="nulová",J1001,0)</f>
        <v>0</v>
      </c>
      <c r="BJ1001" s="20" t="s">
        <v>82</v>
      </c>
      <c r="BK1001" s="223">
        <f>ROUND(I1001*H1001,2)</f>
        <v>0</v>
      </c>
      <c r="BL1001" s="20" t="s">
        <v>390</v>
      </c>
      <c r="BM1001" s="222" t="s">
        <v>1266</v>
      </c>
    </row>
    <row r="1002" s="2" customFormat="1">
      <c r="A1002" s="41"/>
      <c r="B1002" s="42"/>
      <c r="C1002" s="43"/>
      <c r="D1002" s="224" t="s">
        <v>394</v>
      </c>
      <c r="E1002" s="43"/>
      <c r="F1002" s="225" t="s">
        <v>1267</v>
      </c>
      <c r="G1002" s="43"/>
      <c r="H1002" s="43"/>
      <c r="I1002" s="226"/>
      <c r="J1002" s="43"/>
      <c r="K1002" s="43"/>
      <c r="L1002" s="47"/>
      <c r="M1002" s="227"/>
      <c r="N1002" s="228"/>
      <c r="O1002" s="87"/>
      <c r="P1002" s="87"/>
      <c r="Q1002" s="87"/>
      <c r="R1002" s="87"/>
      <c r="S1002" s="87"/>
      <c r="T1002" s="88"/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T1002" s="20" t="s">
        <v>394</v>
      </c>
      <c r="AU1002" s="20" t="s">
        <v>84</v>
      </c>
    </row>
    <row r="1003" s="14" customFormat="1">
      <c r="A1003" s="14"/>
      <c r="B1003" s="240"/>
      <c r="C1003" s="241"/>
      <c r="D1003" s="231" t="s">
        <v>397</v>
      </c>
      <c r="E1003" s="242" t="s">
        <v>28</v>
      </c>
      <c r="F1003" s="243" t="s">
        <v>123</v>
      </c>
      <c r="G1003" s="241"/>
      <c r="H1003" s="244">
        <v>281.21499999999997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397</v>
      </c>
      <c r="AU1003" s="250" t="s">
        <v>84</v>
      </c>
      <c r="AV1003" s="14" t="s">
        <v>84</v>
      </c>
      <c r="AW1003" s="14" t="s">
        <v>35</v>
      </c>
      <c r="AX1003" s="14" t="s">
        <v>82</v>
      </c>
      <c r="AY1003" s="250" t="s">
        <v>378</v>
      </c>
    </row>
    <row r="1004" s="2" customFormat="1" ht="37.8" customHeight="1">
      <c r="A1004" s="41"/>
      <c r="B1004" s="42"/>
      <c r="C1004" s="211" t="s">
        <v>1268</v>
      </c>
      <c r="D1004" s="211" t="s">
        <v>385</v>
      </c>
      <c r="E1004" s="212" t="s">
        <v>1269</v>
      </c>
      <c r="F1004" s="213" t="s">
        <v>1270</v>
      </c>
      <c r="G1004" s="214" t="s">
        <v>572</v>
      </c>
      <c r="H1004" s="215">
        <v>38.975000000000001</v>
      </c>
      <c r="I1004" s="216"/>
      <c r="J1004" s="217">
        <f>ROUND(I1004*H1004,2)</f>
        <v>0</v>
      </c>
      <c r="K1004" s="213" t="s">
        <v>389</v>
      </c>
      <c r="L1004" s="47"/>
      <c r="M1004" s="218" t="s">
        <v>28</v>
      </c>
      <c r="N1004" s="219" t="s">
        <v>45</v>
      </c>
      <c r="O1004" s="87"/>
      <c r="P1004" s="220">
        <f>O1004*H1004</f>
        <v>0</v>
      </c>
      <c r="Q1004" s="220">
        <v>0.0017600000000000001</v>
      </c>
      <c r="R1004" s="220">
        <f>Q1004*H1004</f>
        <v>0.068596000000000004</v>
      </c>
      <c r="S1004" s="220">
        <v>0</v>
      </c>
      <c r="T1004" s="221">
        <f>S1004*H1004</f>
        <v>0</v>
      </c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R1004" s="222" t="s">
        <v>390</v>
      </c>
      <c r="AT1004" s="222" t="s">
        <v>385</v>
      </c>
      <c r="AU1004" s="222" t="s">
        <v>84</v>
      </c>
      <c r="AY1004" s="20" t="s">
        <v>378</v>
      </c>
      <c r="BE1004" s="223">
        <f>IF(N1004="základní",J1004,0)</f>
        <v>0</v>
      </c>
      <c r="BF1004" s="223">
        <f>IF(N1004="snížená",J1004,0)</f>
        <v>0</v>
      </c>
      <c r="BG1004" s="223">
        <f>IF(N1004="zákl. přenesená",J1004,0)</f>
        <v>0</v>
      </c>
      <c r="BH1004" s="223">
        <f>IF(N1004="sníž. přenesená",J1004,0)</f>
        <v>0</v>
      </c>
      <c r="BI1004" s="223">
        <f>IF(N1004="nulová",J1004,0)</f>
        <v>0</v>
      </c>
      <c r="BJ1004" s="20" t="s">
        <v>82</v>
      </c>
      <c r="BK1004" s="223">
        <f>ROUND(I1004*H1004,2)</f>
        <v>0</v>
      </c>
      <c r="BL1004" s="20" t="s">
        <v>390</v>
      </c>
      <c r="BM1004" s="222" t="s">
        <v>1271</v>
      </c>
    </row>
    <row r="1005" s="2" customFormat="1">
      <c r="A1005" s="41"/>
      <c r="B1005" s="42"/>
      <c r="C1005" s="43"/>
      <c r="D1005" s="224" t="s">
        <v>394</v>
      </c>
      <c r="E1005" s="43"/>
      <c r="F1005" s="225" t="s">
        <v>1272</v>
      </c>
      <c r="G1005" s="43"/>
      <c r="H1005" s="43"/>
      <c r="I1005" s="226"/>
      <c r="J1005" s="43"/>
      <c r="K1005" s="43"/>
      <c r="L1005" s="47"/>
      <c r="M1005" s="227"/>
      <c r="N1005" s="228"/>
      <c r="O1005" s="87"/>
      <c r="P1005" s="87"/>
      <c r="Q1005" s="87"/>
      <c r="R1005" s="87"/>
      <c r="S1005" s="87"/>
      <c r="T1005" s="88"/>
      <c r="U1005" s="41"/>
      <c r="V1005" s="41"/>
      <c r="W1005" s="41"/>
      <c r="X1005" s="41"/>
      <c r="Y1005" s="41"/>
      <c r="Z1005" s="41"/>
      <c r="AA1005" s="41"/>
      <c r="AB1005" s="41"/>
      <c r="AC1005" s="41"/>
      <c r="AD1005" s="41"/>
      <c r="AE1005" s="41"/>
      <c r="AT1005" s="20" t="s">
        <v>394</v>
      </c>
      <c r="AU1005" s="20" t="s">
        <v>84</v>
      </c>
    </row>
    <row r="1006" s="14" customFormat="1">
      <c r="A1006" s="14"/>
      <c r="B1006" s="240"/>
      <c r="C1006" s="241"/>
      <c r="D1006" s="231" t="s">
        <v>397</v>
      </c>
      <c r="E1006" s="242" t="s">
        <v>28</v>
      </c>
      <c r="F1006" s="243" t="s">
        <v>125</v>
      </c>
      <c r="G1006" s="241"/>
      <c r="H1006" s="244">
        <v>38.975000000000001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0" t="s">
        <v>397</v>
      </c>
      <c r="AU1006" s="250" t="s">
        <v>84</v>
      </c>
      <c r="AV1006" s="14" t="s">
        <v>84</v>
      </c>
      <c r="AW1006" s="14" t="s">
        <v>35</v>
      </c>
      <c r="AX1006" s="14" t="s">
        <v>82</v>
      </c>
      <c r="AY1006" s="250" t="s">
        <v>378</v>
      </c>
    </row>
    <row r="1007" s="2" customFormat="1" ht="37.8" customHeight="1">
      <c r="A1007" s="41"/>
      <c r="B1007" s="42"/>
      <c r="C1007" s="211" t="s">
        <v>1273</v>
      </c>
      <c r="D1007" s="211" t="s">
        <v>385</v>
      </c>
      <c r="E1007" s="212" t="s">
        <v>1274</v>
      </c>
      <c r="F1007" s="213" t="s">
        <v>1275</v>
      </c>
      <c r="G1007" s="214" t="s">
        <v>572</v>
      </c>
      <c r="H1007" s="215">
        <v>38.975000000000001</v>
      </c>
      <c r="I1007" s="216"/>
      <c r="J1007" s="217">
        <f>ROUND(I1007*H1007,2)</f>
        <v>0</v>
      </c>
      <c r="K1007" s="213" t="s">
        <v>389</v>
      </c>
      <c r="L1007" s="47"/>
      <c r="M1007" s="218" t="s">
        <v>28</v>
      </c>
      <c r="N1007" s="219" t="s">
        <v>45</v>
      </c>
      <c r="O1007" s="87"/>
      <c r="P1007" s="220">
        <f>O1007*H1007</f>
        <v>0</v>
      </c>
      <c r="Q1007" s="220">
        <v>0</v>
      </c>
      <c r="R1007" s="220">
        <f>Q1007*H1007</f>
        <v>0</v>
      </c>
      <c r="S1007" s="220">
        <v>0</v>
      </c>
      <c r="T1007" s="221">
        <f>S1007*H1007</f>
        <v>0</v>
      </c>
      <c r="U1007" s="41"/>
      <c r="V1007" s="41"/>
      <c r="W1007" s="41"/>
      <c r="X1007" s="41"/>
      <c r="Y1007" s="41"/>
      <c r="Z1007" s="41"/>
      <c r="AA1007" s="41"/>
      <c r="AB1007" s="41"/>
      <c r="AC1007" s="41"/>
      <c r="AD1007" s="41"/>
      <c r="AE1007" s="41"/>
      <c r="AR1007" s="222" t="s">
        <v>390</v>
      </c>
      <c r="AT1007" s="222" t="s">
        <v>385</v>
      </c>
      <c r="AU1007" s="222" t="s">
        <v>84</v>
      </c>
      <c r="AY1007" s="20" t="s">
        <v>378</v>
      </c>
      <c r="BE1007" s="223">
        <f>IF(N1007="základní",J1007,0)</f>
        <v>0</v>
      </c>
      <c r="BF1007" s="223">
        <f>IF(N1007="snížená",J1007,0)</f>
        <v>0</v>
      </c>
      <c r="BG1007" s="223">
        <f>IF(N1007="zákl. přenesená",J1007,0)</f>
        <v>0</v>
      </c>
      <c r="BH1007" s="223">
        <f>IF(N1007="sníž. přenesená",J1007,0)</f>
        <v>0</v>
      </c>
      <c r="BI1007" s="223">
        <f>IF(N1007="nulová",J1007,0)</f>
        <v>0</v>
      </c>
      <c r="BJ1007" s="20" t="s">
        <v>82</v>
      </c>
      <c r="BK1007" s="223">
        <f>ROUND(I1007*H1007,2)</f>
        <v>0</v>
      </c>
      <c r="BL1007" s="20" t="s">
        <v>390</v>
      </c>
      <c r="BM1007" s="222" t="s">
        <v>1276</v>
      </c>
    </row>
    <row r="1008" s="2" customFormat="1">
      <c r="A1008" s="41"/>
      <c r="B1008" s="42"/>
      <c r="C1008" s="43"/>
      <c r="D1008" s="224" t="s">
        <v>394</v>
      </c>
      <c r="E1008" s="43"/>
      <c r="F1008" s="225" t="s">
        <v>1277</v>
      </c>
      <c r="G1008" s="43"/>
      <c r="H1008" s="43"/>
      <c r="I1008" s="226"/>
      <c r="J1008" s="43"/>
      <c r="K1008" s="43"/>
      <c r="L1008" s="47"/>
      <c r="M1008" s="227"/>
      <c r="N1008" s="228"/>
      <c r="O1008" s="87"/>
      <c r="P1008" s="87"/>
      <c r="Q1008" s="87"/>
      <c r="R1008" s="87"/>
      <c r="S1008" s="87"/>
      <c r="T1008" s="88"/>
      <c r="U1008" s="41"/>
      <c r="V1008" s="41"/>
      <c r="W1008" s="41"/>
      <c r="X1008" s="41"/>
      <c r="Y1008" s="41"/>
      <c r="Z1008" s="41"/>
      <c r="AA1008" s="41"/>
      <c r="AB1008" s="41"/>
      <c r="AC1008" s="41"/>
      <c r="AD1008" s="41"/>
      <c r="AE1008" s="41"/>
      <c r="AT1008" s="20" t="s">
        <v>394</v>
      </c>
      <c r="AU1008" s="20" t="s">
        <v>84</v>
      </c>
    </row>
    <row r="1009" s="14" customFormat="1">
      <c r="A1009" s="14"/>
      <c r="B1009" s="240"/>
      <c r="C1009" s="241"/>
      <c r="D1009" s="231" t="s">
        <v>397</v>
      </c>
      <c r="E1009" s="242" t="s">
        <v>28</v>
      </c>
      <c r="F1009" s="243" t="s">
        <v>125</v>
      </c>
      <c r="G1009" s="241"/>
      <c r="H1009" s="244">
        <v>38.975000000000001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397</v>
      </c>
      <c r="AU1009" s="250" t="s">
        <v>84</v>
      </c>
      <c r="AV1009" s="14" t="s">
        <v>84</v>
      </c>
      <c r="AW1009" s="14" t="s">
        <v>35</v>
      </c>
      <c r="AX1009" s="14" t="s">
        <v>82</v>
      </c>
      <c r="AY1009" s="250" t="s">
        <v>378</v>
      </c>
    </row>
    <row r="1010" s="2" customFormat="1" ht="66.75" customHeight="1">
      <c r="A1010" s="41"/>
      <c r="B1010" s="42"/>
      <c r="C1010" s="211" t="s">
        <v>1102</v>
      </c>
      <c r="D1010" s="211" t="s">
        <v>385</v>
      </c>
      <c r="E1010" s="212" t="s">
        <v>1278</v>
      </c>
      <c r="F1010" s="213" t="s">
        <v>1279</v>
      </c>
      <c r="G1010" s="214" t="s">
        <v>634</v>
      </c>
      <c r="H1010" s="215">
        <v>10.494999999999999</v>
      </c>
      <c r="I1010" s="216"/>
      <c r="J1010" s="217">
        <f>ROUND(I1010*H1010,2)</f>
        <v>0</v>
      </c>
      <c r="K1010" s="213" t="s">
        <v>389</v>
      </c>
      <c r="L1010" s="47"/>
      <c r="M1010" s="218" t="s">
        <v>28</v>
      </c>
      <c r="N1010" s="219" t="s">
        <v>45</v>
      </c>
      <c r="O1010" s="87"/>
      <c r="P1010" s="220">
        <f>O1010*H1010</f>
        <v>0</v>
      </c>
      <c r="Q1010" s="220">
        <v>1.0551200000000001</v>
      </c>
      <c r="R1010" s="220">
        <f>Q1010*H1010</f>
        <v>11.0734844</v>
      </c>
      <c r="S1010" s="220">
        <v>0</v>
      </c>
      <c r="T1010" s="221">
        <f>S1010*H1010</f>
        <v>0</v>
      </c>
      <c r="U1010" s="41"/>
      <c r="V1010" s="41"/>
      <c r="W1010" s="41"/>
      <c r="X1010" s="41"/>
      <c r="Y1010" s="41"/>
      <c r="Z1010" s="41"/>
      <c r="AA1010" s="41"/>
      <c r="AB1010" s="41"/>
      <c r="AC1010" s="41"/>
      <c r="AD1010" s="41"/>
      <c r="AE1010" s="41"/>
      <c r="AR1010" s="222" t="s">
        <v>390</v>
      </c>
      <c r="AT1010" s="222" t="s">
        <v>385</v>
      </c>
      <c r="AU1010" s="222" t="s">
        <v>84</v>
      </c>
      <c r="AY1010" s="20" t="s">
        <v>378</v>
      </c>
      <c r="BE1010" s="223">
        <f>IF(N1010="základní",J1010,0)</f>
        <v>0</v>
      </c>
      <c r="BF1010" s="223">
        <f>IF(N1010="snížená",J1010,0)</f>
        <v>0</v>
      </c>
      <c r="BG1010" s="223">
        <f>IF(N1010="zákl. přenesená",J1010,0)</f>
        <v>0</v>
      </c>
      <c r="BH1010" s="223">
        <f>IF(N1010="sníž. přenesená",J1010,0)</f>
        <v>0</v>
      </c>
      <c r="BI1010" s="223">
        <f>IF(N1010="nulová",J1010,0)</f>
        <v>0</v>
      </c>
      <c r="BJ1010" s="20" t="s">
        <v>82</v>
      </c>
      <c r="BK1010" s="223">
        <f>ROUND(I1010*H1010,2)</f>
        <v>0</v>
      </c>
      <c r="BL1010" s="20" t="s">
        <v>390</v>
      </c>
      <c r="BM1010" s="222" t="s">
        <v>1280</v>
      </c>
    </row>
    <row r="1011" s="2" customFormat="1">
      <c r="A1011" s="41"/>
      <c r="B1011" s="42"/>
      <c r="C1011" s="43"/>
      <c r="D1011" s="224" t="s">
        <v>394</v>
      </c>
      <c r="E1011" s="43"/>
      <c r="F1011" s="225" t="s">
        <v>1281</v>
      </c>
      <c r="G1011" s="43"/>
      <c r="H1011" s="43"/>
      <c r="I1011" s="226"/>
      <c r="J1011" s="43"/>
      <c r="K1011" s="43"/>
      <c r="L1011" s="47"/>
      <c r="M1011" s="227"/>
      <c r="N1011" s="228"/>
      <c r="O1011" s="87"/>
      <c r="P1011" s="87"/>
      <c r="Q1011" s="87"/>
      <c r="R1011" s="87"/>
      <c r="S1011" s="87"/>
      <c r="T1011" s="88"/>
      <c r="U1011" s="41"/>
      <c r="V1011" s="41"/>
      <c r="W1011" s="41"/>
      <c r="X1011" s="41"/>
      <c r="Y1011" s="41"/>
      <c r="Z1011" s="41"/>
      <c r="AA1011" s="41"/>
      <c r="AB1011" s="41"/>
      <c r="AC1011" s="41"/>
      <c r="AD1011" s="41"/>
      <c r="AE1011" s="41"/>
      <c r="AT1011" s="20" t="s">
        <v>394</v>
      </c>
      <c r="AU1011" s="20" t="s">
        <v>84</v>
      </c>
    </row>
    <row r="1012" s="13" customFormat="1">
      <c r="A1012" s="13"/>
      <c r="B1012" s="229"/>
      <c r="C1012" s="230"/>
      <c r="D1012" s="231" t="s">
        <v>397</v>
      </c>
      <c r="E1012" s="232" t="s">
        <v>28</v>
      </c>
      <c r="F1012" s="233" t="s">
        <v>1282</v>
      </c>
      <c r="G1012" s="230"/>
      <c r="H1012" s="232" t="s">
        <v>28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397</v>
      </c>
      <c r="AU1012" s="239" t="s">
        <v>84</v>
      </c>
      <c r="AV1012" s="13" t="s">
        <v>82</v>
      </c>
      <c r="AW1012" s="13" t="s">
        <v>35</v>
      </c>
      <c r="AX1012" s="13" t="s">
        <v>74</v>
      </c>
      <c r="AY1012" s="239" t="s">
        <v>378</v>
      </c>
    </row>
    <row r="1013" s="14" customFormat="1">
      <c r="A1013" s="14"/>
      <c r="B1013" s="240"/>
      <c r="C1013" s="241"/>
      <c r="D1013" s="231" t="s">
        <v>397</v>
      </c>
      <c r="E1013" s="242" t="s">
        <v>28</v>
      </c>
      <c r="F1013" s="243" t="s">
        <v>1283</v>
      </c>
      <c r="G1013" s="241"/>
      <c r="H1013" s="244">
        <v>10.494999999999999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397</v>
      </c>
      <c r="AU1013" s="250" t="s">
        <v>84</v>
      </c>
      <c r="AV1013" s="14" t="s">
        <v>84</v>
      </c>
      <c r="AW1013" s="14" t="s">
        <v>35</v>
      </c>
      <c r="AX1013" s="14" t="s">
        <v>82</v>
      </c>
      <c r="AY1013" s="250" t="s">
        <v>378</v>
      </c>
    </row>
    <row r="1014" s="2" customFormat="1" ht="37.8" customHeight="1">
      <c r="A1014" s="41"/>
      <c r="B1014" s="42"/>
      <c r="C1014" s="211" t="s">
        <v>1284</v>
      </c>
      <c r="D1014" s="211" t="s">
        <v>385</v>
      </c>
      <c r="E1014" s="212" t="s">
        <v>1285</v>
      </c>
      <c r="F1014" s="213" t="s">
        <v>1286</v>
      </c>
      <c r="G1014" s="214" t="s">
        <v>634</v>
      </c>
      <c r="H1014" s="215">
        <v>0.213</v>
      </c>
      <c r="I1014" s="216"/>
      <c r="J1014" s="217">
        <f>ROUND(I1014*H1014,2)</f>
        <v>0</v>
      </c>
      <c r="K1014" s="213" t="s">
        <v>389</v>
      </c>
      <c r="L1014" s="47"/>
      <c r="M1014" s="218" t="s">
        <v>28</v>
      </c>
      <c r="N1014" s="219" t="s">
        <v>45</v>
      </c>
      <c r="O1014" s="87"/>
      <c r="P1014" s="220">
        <f>O1014*H1014</f>
        <v>0</v>
      </c>
      <c r="Q1014" s="220">
        <v>0.019539999999999998</v>
      </c>
      <c r="R1014" s="220">
        <f>Q1014*H1014</f>
        <v>0.0041620199999999998</v>
      </c>
      <c r="S1014" s="220">
        <v>0</v>
      </c>
      <c r="T1014" s="221">
        <f>S1014*H1014</f>
        <v>0</v>
      </c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R1014" s="222" t="s">
        <v>390</v>
      </c>
      <c r="AT1014" s="222" t="s">
        <v>385</v>
      </c>
      <c r="AU1014" s="222" t="s">
        <v>84</v>
      </c>
      <c r="AY1014" s="20" t="s">
        <v>378</v>
      </c>
      <c r="BE1014" s="223">
        <f>IF(N1014="základní",J1014,0)</f>
        <v>0</v>
      </c>
      <c r="BF1014" s="223">
        <f>IF(N1014="snížená",J1014,0)</f>
        <v>0</v>
      </c>
      <c r="BG1014" s="223">
        <f>IF(N1014="zákl. přenesená",J1014,0)</f>
        <v>0</v>
      </c>
      <c r="BH1014" s="223">
        <f>IF(N1014="sníž. přenesená",J1014,0)</f>
        <v>0</v>
      </c>
      <c r="BI1014" s="223">
        <f>IF(N1014="nulová",J1014,0)</f>
        <v>0</v>
      </c>
      <c r="BJ1014" s="20" t="s">
        <v>82</v>
      </c>
      <c r="BK1014" s="223">
        <f>ROUND(I1014*H1014,2)</f>
        <v>0</v>
      </c>
      <c r="BL1014" s="20" t="s">
        <v>390</v>
      </c>
      <c r="BM1014" s="222" t="s">
        <v>1287</v>
      </c>
    </row>
    <row r="1015" s="2" customFormat="1">
      <c r="A1015" s="41"/>
      <c r="B1015" s="42"/>
      <c r="C1015" s="43"/>
      <c r="D1015" s="224" t="s">
        <v>394</v>
      </c>
      <c r="E1015" s="43"/>
      <c r="F1015" s="225" t="s">
        <v>1288</v>
      </c>
      <c r="G1015" s="43"/>
      <c r="H1015" s="43"/>
      <c r="I1015" s="226"/>
      <c r="J1015" s="43"/>
      <c r="K1015" s="43"/>
      <c r="L1015" s="47"/>
      <c r="M1015" s="227"/>
      <c r="N1015" s="228"/>
      <c r="O1015" s="87"/>
      <c r="P1015" s="87"/>
      <c r="Q1015" s="87"/>
      <c r="R1015" s="87"/>
      <c r="S1015" s="87"/>
      <c r="T1015" s="88"/>
      <c r="U1015" s="41"/>
      <c r="V1015" s="41"/>
      <c r="W1015" s="41"/>
      <c r="X1015" s="41"/>
      <c r="Y1015" s="41"/>
      <c r="Z1015" s="41"/>
      <c r="AA1015" s="41"/>
      <c r="AB1015" s="41"/>
      <c r="AC1015" s="41"/>
      <c r="AD1015" s="41"/>
      <c r="AE1015" s="41"/>
      <c r="AT1015" s="20" t="s">
        <v>394</v>
      </c>
      <c r="AU1015" s="20" t="s">
        <v>84</v>
      </c>
    </row>
    <row r="1016" s="13" customFormat="1">
      <c r="A1016" s="13"/>
      <c r="B1016" s="229"/>
      <c r="C1016" s="230"/>
      <c r="D1016" s="231" t="s">
        <v>397</v>
      </c>
      <c r="E1016" s="232" t="s">
        <v>28</v>
      </c>
      <c r="F1016" s="233" t="s">
        <v>896</v>
      </c>
      <c r="G1016" s="230"/>
      <c r="H1016" s="232" t="s">
        <v>28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397</v>
      </c>
      <c r="AU1016" s="239" t="s">
        <v>84</v>
      </c>
      <c r="AV1016" s="13" t="s">
        <v>82</v>
      </c>
      <c r="AW1016" s="13" t="s">
        <v>35</v>
      </c>
      <c r="AX1016" s="13" t="s">
        <v>74</v>
      </c>
      <c r="AY1016" s="239" t="s">
        <v>378</v>
      </c>
    </row>
    <row r="1017" s="14" customFormat="1">
      <c r="A1017" s="14"/>
      <c r="B1017" s="240"/>
      <c r="C1017" s="241"/>
      <c r="D1017" s="231" t="s">
        <v>397</v>
      </c>
      <c r="E1017" s="242" t="s">
        <v>28</v>
      </c>
      <c r="F1017" s="243" t="s">
        <v>1289</v>
      </c>
      <c r="G1017" s="241"/>
      <c r="H1017" s="244">
        <v>0.040000000000000001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397</v>
      </c>
      <c r="AU1017" s="250" t="s">
        <v>84</v>
      </c>
      <c r="AV1017" s="14" t="s">
        <v>84</v>
      </c>
      <c r="AW1017" s="14" t="s">
        <v>35</v>
      </c>
      <c r="AX1017" s="14" t="s">
        <v>74</v>
      </c>
      <c r="AY1017" s="250" t="s">
        <v>378</v>
      </c>
    </row>
    <row r="1018" s="13" customFormat="1">
      <c r="A1018" s="13"/>
      <c r="B1018" s="229"/>
      <c r="C1018" s="230"/>
      <c r="D1018" s="231" t="s">
        <v>397</v>
      </c>
      <c r="E1018" s="232" t="s">
        <v>28</v>
      </c>
      <c r="F1018" s="233" t="s">
        <v>897</v>
      </c>
      <c r="G1018" s="230"/>
      <c r="H1018" s="232" t="s">
        <v>28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397</v>
      </c>
      <c r="AU1018" s="239" t="s">
        <v>84</v>
      </c>
      <c r="AV1018" s="13" t="s">
        <v>82</v>
      </c>
      <c r="AW1018" s="13" t="s">
        <v>35</v>
      </c>
      <c r="AX1018" s="13" t="s">
        <v>74</v>
      </c>
      <c r="AY1018" s="239" t="s">
        <v>378</v>
      </c>
    </row>
    <row r="1019" s="14" customFormat="1">
      <c r="A1019" s="14"/>
      <c r="B1019" s="240"/>
      <c r="C1019" s="241"/>
      <c r="D1019" s="231" t="s">
        <v>397</v>
      </c>
      <c r="E1019" s="242" t="s">
        <v>28</v>
      </c>
      <c r="F1019" s="243" t="s">
        <v>1289</v>
      </c>
      <c r="G1019" s="241"/>
      <c r="H1019" s="244">
        <v>0.040000000000000001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397</v>
      </c>
      <c r="AU1019" s="250" t="s">
        <v>84</v>
      </c>
      <c r="AV1019" s="14" t="s">
        <v>84</v>
      </c>
      <c r="AW1019" s="14" t="s">
        <v>35</v>
      </c>
      <c r="AX1019" s="14" t="s">
        <v>74</v>
      </c>
      <c r="AY1019" s="250" t="s">
        <v>378</v>
      </c>
    </row>
    <row r="1020" s="13" customFormat="1">
      <c r="A1020" s="13"/>
      <c r="B1020" s="229"/>
      <c r="C1020" s="230"/>
      <c r="D1020" s="231" t="s">
        <v>397</v>
      </c>
      <c r="E1020" s="232" t="s">
        <v>28</v>
      </c>
      <c r="F1020" s="233" t="s">
        <v>898</v>
      </c>
      <c r="G1020" s="230"/>
      <c r="H1020" s="232" t="s">
        <v>28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397</v>
      </c>
      <c r="AU1020" s="239" t="s">
        <v>84</v>
      </c>
      <c r="AV1020" s="13" t="s">
        <v>82</v>
      </c>
      <c r="AW1020" s="13" t="s">
        <v>35</v>
      </c>
      <c r="AX1020" s="13" t="s">
        <v>74</v>
      </c>
      <c r="AY1020" s="239" t="s">
        <v>378</v>
      </c>
    </row>
    <row r="1021" s="14" customFormat="1">
      <c r="A1021" s="14"/>
      <c r="B1021" s="240"/>
      <c r="C1021" s="241"/>
      <c r="D1021" s="231" t="s">
        <v>397</v>
      </c>
      <c r="E1021" s="242" t="s">
        <v>28</v>
      </c>
      <c r="F1021" s="243" t="s">
        <v>1289</v>
      </c>
      <c r="G1021" s="241"/>
      <c r="H1021" s="244">
        <v>0.040000000000000001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397</v>
      </c>
      <c r="AU1021" s="250" t="s">
        <v>84</v>
      </c>
      <c r="AV1021" s="14" t="s">
        <v>84</v>
      </c>
      <c r="AW1021" s="14" t="s">
        <v>35</v>
      </c>
      <c r="AX1021" s="14" t="s">
        <v>74</v>
      </c>
      <c r="AY1021" s="250" t="s">
        <v>378</v>
      </c>
    </row>
    <row r="1022" s="13" customFormat="1">
      <c r="A1022" s="13"/>
      <c r="B1022" s="229"/>
      <c r="C1022" s="230"/>
      <c r="D1022" s="231" t="s">
        <v>397</v>
      </c>
      <c r="E1022" s="232" t="s">
        <v>28</v>
      </c>
      <c r="F1022" s="233" t="s">
        <v>889</v>
      </c>
      <c r="G1022" s="230"/>
      <c r="H1022" s="232" t="s">
        <v>28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9" t="s">
        <v>397</v>
      </c>
      <c r="AU1022" s="239" t="s">
        <v>84</v>
      </c>
      <c r="AV1022" s="13" t="s">
        <v>82</v>
      </c>
      <c r="AW1022" s="13" t="s">
        <v>35</v>
      </c>
      <c r="AX1022" s="13" t="s">
        <v>74</v>
      </c>
      <c r="AY1022" s="239" t="s">
        <v>378</v>
      </c>
    </row>
    <row r="1023" s="14" customFormat="1">
      <c r="A1023" s="14"/>
      <c r="B1023" s="240"/>
      <c r="C1023" s="241"/>
      <c r="D1023" s="231" t="s">
        <v>397</v>
      </c>
      <c r="E1023" s="242" t="s">
        <v>28</v>
      </c>
      <c r="F1023" s="243" t="s">
        <v>1289</v>
      </c>
      <c r="G1023" s="241"/>
      <c r="H1023" s="244">
        <v>0.040000000000000001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0" t="s">
        <v>397</v>
      </c>
      <c r="AU1023" s="250" t="s">
        <v>84</v>
      </c>
      <c r="AV1023" s="14" t="s">
        <v>84</v>
      </c>
      <c r="AW1023" s="14" t="s">
        <v>35</v>
      </c>
      <c r="AX1023" s="14" t="s">
        <v>74</v>
      </c>
      <c r="AY1023" s="250" t="s">
        <v>378</v>
      </c>
    </row>
    <row r="1024" s="13" customFormat="1">
      <c r="A1024" s="13"/>
      <c r="B1024" s="229"/>
      <c r="C1024" s="230"/>
      <c r="D1024" s="231" t="s">
        <v>397</v>
      </c>
      <c r="E1024" s="232" t="s">
        <v>28</v>
      </c>
      <c r="F1024" s="233" t="s">
        <v>890</v>
      </c>
      <c r="G1024" s="230"/>
      <c r="H1024" s="232" t="s">
        <v>28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397</v>
      </c>
      <c r="AU1024" s="239" t="s">
        <v>84</v>
      </c>
      <c r="AV1024" s="13" t="s">
        <v>82</v>
      </c>
      <c r="AW1024" s="13" t="s">
        <v>35</v>
      </c>
      <c r="AX1024" s="13" t="s">
        <v>74</v>
      </c>
      <c r="AY1024" s="239" t="s">
        <v>378</v>
      </c>
    </row>
    <row r="1025" s="14" customFormat="1">
      <c r="A1025" s="14"/>
      <c r="B1025" s="240"/>
      <c r="C1025" s="241"/>
      <c r="D1025" s="231" t="s">
        <v>397</v>
      </c>
      <c r="E1025" s="242" t="s">
        <v>28</v>
      </c>
      <c r="F1025" s="243" t="s">
        <v>1290</v>
      </c>
      <c r="G1025" s="241"/>
      <c r="H1025" s="244">
        <v>0.02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397</v>
      </c>
      <c r="AU1025" s="250" t="s">
        <v>84</v>
      </c>
      <c r="AV1025" s="14" t="s">
        <v>84</v>
      </c>
      <c r="AW1025" s="14" t="s">
        <v>35</v>
      </c>
      <c r="AX1025" s="14" t="s">
        <v>74</v>
      </c>
      <c r="AY1025" s="250" t="s">
        <v>378</v>
      </c>
    </row>
    <row r="1026" s="14" customFormat="1">
      <c r="A1026" s="14"/>
      <c r="B1026" s="240"/>
      <c r="C1026" s="241"/>
      <c r="D1026" s="231" t="s">
        <v>397</v>
      </c>
      <c r="E1026" s="242" t="s">
        <v>28</v>
      </c>
      <c r="F1026" s="243" t="s">
        <v>1291</v>
      </c>
      <c r="G1026" s="241"/>
      <c r="H1026" s="244">
        <v>0.033000000000000002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0" t="s">
        <v>397</v>
      </c>
      <c r="AU1026" s="250" t="s">
        <v>84</v>
      </c>
      <c r="AV1026" s="14" t="s">
        <v>84</v>
      </c>
      <c r="AW1026" s="14" t="s">
        <v>35</v>
      </c>
      <c r="AX1026" s="14" t="s">
        <v>74</v>
      </c>
      <c r="AY1026" s="250" t="s">
        <v>378</v>
      </c>
    </row>
    <row r="1027" s="15" customFormat="1">
      <c r="A1027" s="15"/>
      <c r="B1027" s="251"/>
      <c r="C1027" s="252"/>
      <c r="D1027" s="231" t="s">
        <v>397</v>
      </c>
      <c r="E1027" s="253" t="s">
        <v>28</v>
      </c>
      <c r="F1027" s="254" t="s">
        <v>416</v>
      </c>
      <c r="G1027" s="252"/>
      <c r="H1027" s="255">
        <v>0.213</v>
      </c>
      <c r="I1027" s="256"/>
      <c r="J1027" s="252"/>
      <c r="K1027" s="252"/>
      <c r="L1027" s="257"/>
      <c r="M1027" s="258"/>
      <c r="N1027" s="259"/>
      <c r="O1027" s="259"/>
      <c r="P1027" s="259"/>
      <c r="Q1027" s="259"/>
      <c r="R1027" s="259"/>
      <c r="S1027" s="259"/>
      <c r="T1027" s="260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T1027" s="261" t="s">
        <v>397</v>
      </c>
      <c r="AU1027" s="261" t="s">
        <v>84</v>
      </c>
      <c r="AV1027" s="15" t="s">
        <v>390</v>
      </c>
      <c r="AW1027" s="15" t="s">
        <v>35</v>
      </c>
      <c r="AX1027" s="15" t="s">
        <v>82</v>
      </c>
      <c r="AY1027" s="261" t="s">
        <v>378</v>
      </c>
    </row>
    <row r="1028" s="2" customFormat="1" ht="37.8" customHeight="1">
      <c r="A1028" s="41"/>
      <c r="B1028" s="42"/>
      <c r="C1028" s="211" t="s">
        <v>1292</v>
      </c>
      <c r="D1028" s="211" t="s">
        <v>385</v>
      </c>
      <c r="E1028" s="212" t="s">
        <v>1293</v>
      </c>
      <c r="F1028" s="213" t="s">
        <v>1294</v>
      </c>
      <c r="G1028" s="214" t="s">
        <v>634</v>
      </c>
      <c r="H1028" s="215">
        <v>3.581</v>
      </c>
      <c r="I1028" s="216"/>
      <c r="J1028" s="217">
        <f>ROUND(I1028*H1028,2)</f>
        <v>0</v>
      </c>
      <c r="K1028" s="213" t="s">
        <v>389</v>
      </c>
      <c r="L1028" s="47"/>
      <c r="M1028" s="218" t="s">
        <v>28</v>
      </c>
      <c r="N1028" s="219" t="s">
        <v>45</v>
      </c>
      <c r="O1028" s="87"/>
      <c r="P1028" s="220">
        <f>O1028*H1028</f>
        <v>0</v>
      </c>
      <c r="Q1028" s="220">
        <v>0.017090000000000001</v>
      </c>
      <c r="R1028" s="220">
        <f>Q1028*H1028</f>
        <v>0.061199290000000003</v>
      </c>
      <c r="S1028" s="220">
        <v>0</v>
      </c>
      <c r="T1028" s="221">
        <f>S1028*H1028</f>
        <v>0</v>
      </c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R1028" s="222" t="s">
        <v>390</v>
      </c>
      <c r="AT1028" s="222" t="s">
        <v>385</v>
      </c>
      <c r="AU1028" s="222" t="s">
        <v>84</v>
      </c>
      <c r="AY1028" s="20" t="s">
        <v>378</v>
      </c>
      <c r="BE1028" s="223">
        <f>IF(N1028="základní",J1028,0)</f>
        <v>0</v>
      </c>
      <c r="BF1028" s="223">
        <f>IF(N1028="snížená",J1028,0)</f>
        <v>0</v>
      </c>
      <c r="BG1028" s="223">
        <f>IF(N1028="zákl. přenesená",J1028,0)</f>
        <v>0</v>
      </c>
      <c r="BH1028" s="223">
        <f>IF(N1028="sníž. přenesená",J1028,0)</f>
        <v>0</v>
      </c>
      <c r="BI1028" s="223">
        <f>IF(N1028="nulová",J1028,0)</f>
        <v>0</v>
      </c>
      <c r="BJ1028" s="20" t="s">
        <v>82</v>
      </c>
      <c r="BK1028" s="223">
        <f>ROUND(I1028*H1028,2)</f>
        <v>0</v>
      </c>
      <c r="BL1028" s="20" t="s">
        <v>390</v>
      </c>
      <c r="BM1028" s="222" t="s">
        <v>1295</v>
      </c>
    </row>
    <row r="1029" s="2" customFormat="1">
      <c r="A1029" s="41"/>
      <c r="B1029" s="42"/>
      <c r="C1029" s="43"/>
      <c r="D1029" s="224" t="s">
        <v>394</v>
      </c>
      <c r="E1029" s="43"/>
      <c r="F1029" s="225" t="s">
        <v>1296</v>
      </c>
      <c r="G1029" s="43"/>
      <c r="H1029" s="43"/>
      <c r="I1029" s="226"/>
      <c r="J1029" s="43"/>
      <c r="K1029" s="43"/>
      <c r="L1029" s="47"/>
      <c r="M1029" s="227"/>
      <c r="N1029" s="228"/>
      <c r="O1029" s="87"/>
      <c r="P1029" s="87"/>
      <c r="Q1029" s="87"/>
      <c r="R1029" s="87"/>
      <c r="S1029" s="87"/>
      <c r="T1029" s="88"/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T1029" s="20" t="s">
        <v>394</v>
      </c>
      <c r="AU1029" s="20" t="s">
        <v>84</v>
      </c>
    </row>
    <row r="1030" s="13" customFormat="1">
      <c r="A1030" s="13"/>
      <c r="B1030" s="229"/>
      <c r="C1030" s="230"/>
      <c r="D1030" s="231" t="s">
        <v>397</v>
      </c>
      <c r="E1030" s="232" t="s">
        <v>28</v>
      </c>
      <c r="F1030" s="233" t="s">
        <v>896</v>
      </c>
      <c r="G1030" s="230"/>
      <c r="H1030" s="232" t="s">
        <v>28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9" t="s">
        <v>397</v>
      </c>
      <c r="AU1030" s="239" t="s">
        <v>84</v>
      </c>
      <c r="AV1030" s="13" t="s">
        <v>82</v>
      </c>
      <c r="AW1030" s="13" t="s">
        <v>35</v>
      </c>
      <c r="AX1030" s="13" t="s">
        <v>74</v>
      </c>
      <c r="AY1030" s="239" t="s">
        <v>378</v>
      </c>
    </row>
    <row r="1031" s="14" customFormat="1">
      <c r="A1031" s="14"/>
      <c r="B1031" s="240"/>
      <c r="C1031" s="241"/>
      <c r="D1031" s="231" t="s">
        <v>397</v>
      </c>
      <c r="E1031" s="242" t="s">
        <v>28</v>
      </c>
      <c r="F1031" s="243" t="s">
        <v>1297</v>
      </c>
      <c r="G1031" s="241"/>
      <c r="H1031" s="244">
        <v>0.62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0" t="s">
        <v>397</v>
      </c>
      <c r="AU1031" s="250" t="s">
        <v>84</v>
      </c>
      <c r="AV1031" s="14" t="s">
        <v>84</v>
      </c>
      <c r="AW1031" s="14" t="s">
        <v>35</v>
      </c>
      <c r="AX1031" s="14" t="s">
        <v>74</v>
      </c>
      <c r="AY1031" s="250" t="s">
        <v>378</v>
      </c>
    </row>
    <row r="1032" s="14" customFormat="1">
      <c r="A1032" s="14"/>
      <c r="B1032" s="240"/>
      <c r="C1032" s="241"/>
      <c r="D1032" s="231" t="s">
        <v>397</v>
      </c>
      <c r="E1032" s="242" t="s">
        <v>28</v>
      </c>
      <c r="F1032" s="243" t="s">
        <v>1298</v>
      </c>
      <c r="G1032" s="241"/>
      <c r="H1032" s="244">
        <v>0.14999999999999999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0" t="s">
        <v>397</v>
      </c>
      <c r="AU1032" s="250" t="s">
        <v>84</v>
      </c>
      <c r="AV1032" s="14" t="s">
        <v>84</v>
      </c>
      <c r="AW1032" s="14" t="s">
        <v>35</v>
      </c>
      <c r="AX1032" s="14" t="s">
        <v>74</v>
      </c>
      <c r="AY1032" s="250" t="s">
        <v>378</v>
      </c>
    </row>
    <row r="1033" s="14" customFormat="1">
      <c r="A1033" s="14"/>
      <c r="B1033" s="240"/>
      <c r="C1033" s="241"/>
      <c r="D1033" s="231" t="s">
        <v>397</v>
      </c>
      <c r="E1033" s="242" t="s">
        <v>28</v>
      </c>
      <c r="F1033" s="243" t="s">
        <v>1299</v>
      </c>
      <c r="G1033" s="241"/>
      <c r="H1033" s="244">
        <v>0.14899999999999999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397</v>
      </c>
      <c r="AU1033" s="250" t="s">
        <v>84</v>
      </c>
      <c r="AV1033" s="14" t="s">
        <v>84</v>
      </c>
      <c r="AW1033" s="14" t="s">
        <v>35</v>
      </c>
      <c r="AX1033" s="14" t="s">
        <v>74</v>
      </c>
      <c r="AY1033" s="250" t="s">
        <v>378</v>
      </c>
    </row>
    <row r="1034" s="13" customFormat="1">
      <c r="A1034" s="13"/>
      <c r="B1034" s="229"/>
      <c r="C1034" s="230"/>
      <c r="D1034" s="231" t="s">
        <v>397</v>
      </c>
      <c r="E1034" s="232" t="s">
        <v>28</v>
      </c>
      <c r="F1034" s="233" t="s">
        <v>897</v>
      </c>
      <c r="G1034" s="230"/>
      <c r="H1034" s="232" t="s">
        <v>28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397</v>
      </c>
      <c r="AU1034" s="239" t="s">
        <v>84</v>
      </c>
      <c r="AV1034" s="13" t="s">
        <v>82</v>
      </c>
      <c r="AW1034" s="13" t="s">
        <v>35</v>
      </c>
      <c r="AX1034" s="13" t="s">
        <v>74</v>
      </c>
      <c r="AY1034" s="239" t="s">
        <v>378</v>
      </c>
    </row>
    <row r="1035" s="14" customFormat="1">
      <c r="A1035" s="14"/>
      <c r="B1035" s="240"/>
      <c r="C1035" s="241"/>
      <c r="D1035" s="231" t="s">
        <v>397</v>
      </c>
      <c r="E1035" s="242" t="s">
        <v>28</v>
      </c>
      <c r="F1035" s="243" t="s">
        <v>1300</v>
      </c>
      <c r="G1035" s="241"/>
      <c r="H1035" s="244">
        <v>0.38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397</v>
      </c>
      <c r="AU1035" s="250" t="s">
        <v>84</v>
      </c>
      <c r="AV1035" s="14" t="s">
        <v>84</v>
      </c>
      <c r="AW1035" s="14" t="s">
        <v>35</v>
      </c>
      <c r="AX1035" s="14" t="s">
        <v>74</v>
      </c>
      <c r="AY1035" s="250" t="s">
        <v>378</v>
      </c>
    </row>
    <row r="1036" s="14" customFormat="1">
      <c r="A1036" s="14"/>
      <c r="B1036" s="240"/>
      <c r="C1036" s="241"/>
      <c r="D1036" s="231" t="s">
        <v>397</v>
      </c>
      <c r="E1036" s="242" t="s">
        <v>28</v>
      </c>
      <c r="F1036" s="243" t="s">
        <v>1301</v>
      </c>
      <c r="G1036" s="241"/>
      <c r="H1036" s="244">
        <v>0.073999999999999996</v>
      </c>
      <c r="I1036" s="245"/>
      <c r="J1036" s="241"/>
      <c r="K1036" s="241"/>
      <c r="L1036" s="246"/>
      <c r="M1036" s="247"/>
      <c r="N1036" s="248"/>
      <c r="O1036" s="248"/>
      <c r="P1036" s="248"/>
      <c r="Q1036" s="248"/>
      <c r="R1036" s="248"/>
      <c r="S1036" s="248"/>
      <c r="T1036" s="249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0" t="s">
        <v>397</v>
      </c>
      <c r="AU1036" s="250" t="s">
        <v>84</v>
      </c>
      <c r="AV1036" s="14" t="s">
        <v>84</v>
      </c>
      <c r="AW1036" s="14" t="s">
        <v>35</v>
      </c>
      <c r="AX1036" s="14" t="s">
        <v>74</v>
      </c>
      <c r="AY1036" s="250" t="s">
        <v>378</v>
      </c>
    </row>
    <row r="1037" s="14" customFormat="1">
      <c r="A1037" s="14"/>
      <c r="B1037" s="240"/>
      <c r="C1037" s="241"/>
      <c r="D1037" s="231" t="s">
        <v>397</v>
      </c>
      <c r="E1037" s="242" t="s">
        <v>28</v>
      </c>
      <c r="F1037" s="243" t="s">
        <v>1302</v>
      </c>
      <c r="G1037" s="241"/>
      <c r="H1037" s="244">
        <v>0.074999999999999997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397</v>
      </c>
      <c r="AU1037" s="250" t="s">
        <v>84</v>
      </c>
      <c r="AV1037" s="14" t="s">
        <v>84</v>
      </c>
      <c r="AW1037" s="14" t="s">
        <v>35</v>
      </c>
      <c r="AX1037" s="14" t="s">
        <v>74</v>
      </c>
      <c r="AY1037" s="250" t="s">
        <v>378</v>
      </c>
    </row>
    <row r="1038" s="13" customFormat="1">
      <c r="A1038" s="13"/>
      <c r="B1038" s="229"/>
      <c r="C1038" s="230"/>
      <c r="D1038" s="231" t="s">
        <v>397</v>
      </c>
      <c r="E1038" s="232" t="s">
        <v>28</v>
      </c>
      <c r="F1038" s="233" t="s">
        <v>898</v>
      </c>
      <c r="G1038" s="230"/>
      <c r="H1038" s="232" t="s">
        <v>28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9" t="s">
        <v>397</v>
      </c>
      <c r="AU1038" s="239" t="s">
        <v>84</v>
      </c>
      <c r="AV1038" s="13" t="s">
        <v>82</v>
      </c>
      <c r="AW1038" s="13" t="s">
        <v>35</v>
      </c>
      <c r="AX1038" s="13" t="s">
        <v>74</v>
      </c>
      <c r="AY1038" s="239" t="s">
        <v>378</v>
      </c>
    </row>
    <row r="1039" s="14" customFormat="1">
      <c r="A1039" s="14"/>
      <c r="B1039" s="240"/>
      <c r="C1039" s="241"/>
      <c r="D1039" s="231" t="s">
        <v>397</v>
      </c>
      <c r="E1039" s="242" t="s">
        <v>28</v>
      </c>
      <c r="F1039" s="243" t="s">
        <v>1303</v>
      </c>
      <c r="G1039" s="241"/>
      <c r="H1039" s="244">
        <v>0.79000000000000004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397</v>
      </c>
      <c r="AU1039" s="250" t="s">
        <v>84</v>
      </c>
      <c r="AV1039" s="14" t="s">
        <v>84</v>
      </c>
      <c r="AW1039" s="14" t="s">
        <v>35</v>
      </c>
      <c r="AX1039" s="14" t="s">
        <v>74</v>
      </c>
      <c r="AY1039" s="250" t="s">
        <v>378</v>
      </c>
    </row>
    <row r="1040" s="14" customFormat="1">
      <c r="A1040" s="14"/>
      <c r="B1040" s="240"/>
      <c r="C1040" s="241"/>
      <c r="D1040" s="231" t="s">
        <v>397</v>
      </c>
      <c r="E1040" s="242" t="s">
        <v>28</v>
      </c>
      <c r="F1040" s="243" t="s">
        <v>1301</v>
      </c>
      <c r="G1040" s="241"/>
      <c r="H1040" s="244">
        <v>0.073999999999999996</v>
      </c>
      <c r="I1040" s="245"/>
      <c r="J1040" s="241"/>
      <c r="K1040" s="241"/>
      <c r="L1040" s="246"/>
      <c r="M1040" s="247"/>
      <c r="N1040" s="248"/>
      <c r="O1040" s="248"/>
      <c r="P1040" s="248"/>
      <c r="Q1040" s="248"/>
      <c r="R1040" s="248"/>
      <c r="S1040" s="248"/>
      <c r="T1040" s="249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0" t="s">
        <v>397</v>
      </c>
      <c r="AU1040" s="250" t="s">
        <v>84</v>
      </c>
      <c r="AV1040" s="14" t="s">
        <v>84</v>
      </c>
      <c r="AW1040" s="14" t="s">
        <v>35</v>
      </c>
      <c r="AX1040" s="14" t="s">
        <v>74</v>
      </c>
      <c r="AY1040" s="250" t="s">
        <v>378</v>
      </c>
    </row>
    <row r="1041" s="14" customFormat="1">
      <c r="A1041" s="14"/>
      <c r="B1041" s="240"/>
      <c r="C1041" s="241"/>
      <c r="D1041" s="231" t="s">
        <v>397</v>
      </c>
      <c r="E1041" s="242" t="s">
        <v>28</v>
      </c>
      <c r="F1041" s="243" t="s">
        <v>1302</v>
      </c>
      <c r="G1041" s="241"/>
      <c r="H1041" s="244">
        <v>0.074999999999999997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397</v>
      </c>
      <c r="AU1041" s="250" t="s">
        <v>84</v>
      </c>
      <c r="AV1041" s="14" t="s">
        <v>84</v>
      </c>
      <c r="AW1041" s="14" t="s">
        <v>35</v>
      </c>
      <c r="AX1041" s="14" t="s">
        <v>74</v>
      </c>
      <c r="AY1041" s="250" t="s">
        <v>378</v>
      </c>
    </row>
    <row r="1042" s="13" customFormat="1">
      <c r="A1042" s="13"/>
      <c r="B1042" s="229"/>
      <c r="C1042" s="230"/>
      <c r="D1042" s="231" t="s">
        <v>397</v>
      </c>
      <c r="E1042" s="232" t="s">
        <v>28</v>
      </c>
      <c r="F1042" s="233" t="s">
        <v>889</v>
      </c>
      <c r="G1042" s="230"/>
      <c r="H1042" s="232" t="s">
        <v>28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397</v>
      </c>
      <c r="AU1042" s="239" t="s">
        <v>84</v>
      </c>
      <c r="AV1042" s="13" t="s">
        <v>82</v>
      </c>
      <c r="AW1042" s="13" t="s">
        <v>35</v>
      </c>
      <c r="AX1042" s="13" t="s">
        <v>74</v>
      </c>
      <c r="AY1042" s="239" t="s">
        <v>378</v>
      </c>
    </row>
    <row r="1043" s="14" customFormat="1">
      <c r="A1043" s="14"/>
      <c r="B1043" s="240"/>
      <c r="C1043" s="241"/>
      <c r="D1043" s="231" t="s">
        <v>397</v>
      </c>
      <c r="E1043" s="242" t="s">
        <v>28</v>
      </c>
      <c r="F1043" s="243" t="s">
        <v>1304</v>
      </c>
      <c r="G1043" s="241"/>
      <c r="H1043" s="244">
        <v>0.73299999999999998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397</v>
      </c>
      <c r="AU1043" s="250" t="s">
        <v>84</v>
      </c>
      <c r="AV1043" s="14" t="s">
        <v>84</v>
      </c>
      <c r="AW1043" s="14" t="s">
        <v>35</v>
      </c>
      <c r="AX1043" s="14" t="s">
        <v>74</v>
      </c>
      <c r="AY1043" s="250" t="s">
        <v>378</v>
      </c>
    </row>
    <row r="1044" s="14" customFormat="1">
      <c r="A1044" s="14"/>
      <c r="B1044" s="240"/>
      <c r="C1044" s="241"/>
      <c r="D1044" s="231" t="s">
        <v>397</v>
      </c>
      <c r="E1044" s="242" t="s">
        <v>28</v>
      </c>
      <c r="F1044" s="243" t="s">
        <v>1305</v>
      </c>
      <c r="G1044" s="241"/>
      <c r="H1044" s="244">
        <v>0.29799999999999999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397</v>
      </c>
      <c r="AU1044" s="250" t="s">
        <v>84</v>
      </c>
      <c r="AV1044" s="14" t="s">
        <v>84</v>
      </c>
      <c r="AW1044" s="14" t="s">
        <v>35</v>
      </c>
      <c r="AX1044" s="14" t="s">
        <v>74</v>
      </c>
      <c r="AY1044" s="250" t="s">
        <v>378</v>
      </c>
    </row>
    <row r="1045" s="13" customFormat="1">
      <c r="A1045" s="13"/>
      <c r="B1045" s="229"/>
      <c r="C1045" s="230"/>
      <c r="D1045" s="231" t="s">
        <v>397</v>
      </c>
      <c r="E1045" s="232" t="s">
        <v>28</v>
      </c>
      <c r="F1045" s="233" t="s">
        <v>890</v>
      </c>
      <c r="G1045" s="230"/>
      <c r="H1045" s="232" t="s">
        <v>28</v>
      </c>
      <c r="I1045" s="234"/>
      <c r="J1045" s="230"/>
      <c r="K1045" s="230"/>
      <c r="L1045" s="235"/>
      <c r="M1045" s="236"/>
      <c r="N1045" s="237"/>
      <c r="O1045" s="237"/>
      <c r="P1045" s="237"/>
      <c r="Q1045" s="237"/>
      <c r="R1045" s="237"/>
      <c r="S1045" s="237"/>
      <c r="T1045" s="238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9" t="s">
        <v>397</v>
      </c>
      <c r="AU1045" s="239" t="s">
        <v>84</v>
      </c>
      <c r="AV1045" s="13" t="s">
        <v>82</v>
      </c>
      <c r="AW1045" s="13" t="s">
        <v>35</v>
      </c>
      <c r="AX1045" s="13" t="s">
        <v>74</v>
      </c>
      <c r="AY1045" s="239" t="s">
        <v>378</v>
      </c>
    </row>
    <row r="1046" s="14" customFormat="1">
      <c r="A1046" s="14"/>
      <c r="B1046" s="240"/>
      <c r="C1046" s="241"/>
      <c r="D1046" s="231" t="s">
        <v>397</v>
      </c>
      <c r="E1046" s="242" t="s">
        <v>28</v>
      </c>
      <c r="F1046" s="243" t="s">
        <v>1306</v>
      </c>
      <c r="G1046" s="241"/>
      <c r="H1046" s="244">
        <v>0.16300000000000001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0" t="s">
        <v>397</v>
      </c>
      <c r="AU1046" s="250" t="s">
        <v>84</v>
      </c>
      <c r="AV1046" s="14" t="s">
        <v>84</v>
      </c>
      <c r="AW1046" s="14" t="s">
        <v>35</v>
      </c>
      <c r="AX1046" s="14" t="s">
        <v>74</v>
      </c>
      <c r="AY1046" s="250" t="s">
        <v>378</v>
      </c>
    </row>
    <row r="1047" s="15" customFormat="1">
      <c r="A1047" s="15"/>
      <c r="B1047" s="251"/>
      <c r="C1047" s="252"/>
      <c r="D1047" s="231" t="s">
        <v>397</v>
      </c>
      <c r="E1047" s="253" t="s">
        <v>28</v>
      </c>
      <c r="F1047" s="254" t="s">
        <v>416</v>
      </c>
      <c r="G1047" s="252"/>
      <c r="H1047" s="255">
        <v>3.581</v>
      </c>
      <c r="I1047" s="256"/>
      <c r="J1047" s="252"/>
      <c r="K1047" s="252"/>
      <c r="L1047" s="257"/>
      <c r="M1047" s="258"/>
      <c r="N1047" s="259"/>
      <c r="O1047" s="259"/>
      <c r="P1047" s="259"/>
      <c r="Q1047" s="259"/>
      <c r="R1047" s="259"/>
      <c r="S1047" s="259"/>
      <c r="T1047" s="260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61" t="s">
        <v>397</v>
      </c>
      <c r="AU1047" s="261" t="s">
        <v>84</v>
      </c>
      <c r="AV1047" s="15" t="s">
        <v>390</v>
      </c>
      <c r="AW1047" s="15" t="s">
        <v>35</v>
      </c>
      <c r="AX1047" s="15" t="s">
        <v>82</v>
      </c>
      <c r="AY1047" s="261" t="s">
        <v>378</v>
      </c>
    </row>
    <row r="1048" s="2" customFormat="1" ht="24.15" customHeight="1">
      <c r="A1048" s="41"/>
      <c r="B1048" s="42"/>
      <c r="C1048" s="211" t="s">
        <v>1307</v>
      </c>
      <c r="D1048" s="211" t="s">
        <v>385</v>
      </c>
      <c r="E1048" s="212" t="s">
        <v>1308</v>
      </c>
      <c r="F1048" s="213" t="s">
        <v>1309</v>
      </c>
      <c r="G1048" s="214" t="s">
        <v>388</v>
      </c>
      <c r="H1048" s="215">
        <v>54.146999999999998</v>
      </c>
      <c r="I1048" s="216"/>
      <c r="J1048" s="217">
        <f>ROUND(I1048*H1048,2)</f>
        <v>0</v>
      </c>
      <c r="K1048" s="213" t="s">
        <v>389</v>
      </c>
      <c r="L1048" s="47"/>
      <c r="M1048" s="218" t="s">
        <v>28</v>
      </c>
      <c r="N1048" s="219" t="s">
        <v>45</v>
      </c>
      <c r="O1048" s="87"/>
      <c r="P1048" s="220">
        <f>O1048*H1048</f>
        <v>0</v>
      </c>
      <c r="Q1048" s="220">
        <v>2.5019800000000001</v>
      </c>
      <c r="R1048" s="220">
        <f>Q1048*H1048</f>
        <v>135.47471106</v>
      </c>
      <c r="S1048" s="220">
        <v>0</v>
      </c>
      <c r="T1048" s="221">
        <f>S1048*H1048</f>
        <v>0</v>
      </c>
      <c r="U1048" s="41"/>
      <c r="V1048" s="41"/>
      <c r="W1048" s="41"/>
      <c r="X1048" s="41"/>
      <c r="Y1048" s="41"/>
      <c r="Z1048" s="41"/>
      <c r="AA1048" s="41"/>
      <c r="AB1048" s="41"/>
      <c r="AC1048" s="41"/>
      <c r="AD1048" s="41"/>
      <c r="AE1048" s="41"/>
      <c r="AR1048" s="222" t="s">
        <v>390</v>
      </c>
      <c r="AT1048" s="222" t="s">
        <v>385</v>
      </c>
      <c r="AU1048" s="222" t="s">
        <v>84</v>
      </c>
      <c r="AY1048" s="20" t="s">
        <v>378</v>
      </c>
      <c r="BE1048" s="223">
        <f>IF(N1048="základní",J1048,0)</f>
        <v>0</v>
      </c>
      <c r="BF1048" s="223">
        <f>IF(N1048="snížená",J1048,0)</f>
        <v>0</v>
      </c>
      <c r="BG1048" s="223">
        <f>IF(N1048="zákl. přenesená",J1048,0)</f>
        <v>0</v>
      </c>
      <c r="BH1048" s="223">
        <f>IF(N1048="sníž. přenesená",J1048,0)</f>
        <v>0</v>
      </c>
      <c r="BI1048" s="223">
        <f>IF(N1048="nulová",J1048,0)</f>
        <v>0</v>
      </c>
      <c r="BJ1048" s="20" t="s">
        <v>82</v>
      </c>
      <c r="BK1048" s="223">
        <f>ROUND(I1048*H1048,2)</f>
        <v>0</v>
      </c>
      <c r="BL1048" s="20" t="s">
        <v>390</v>
      </c>
      <c r="BM1048" s="222" t="s">
        <v>1310</v>
      </c>
    </row>
    <row r="1049" s="2" customFormat="1">
      <c r="A1049" s="41"/>
      <c r="B1049" s="42"/>
      <c r="C1049" s="43"/>
      <c r="D1049" s="224" t="s">
        <v>394</v>
      </c>
      <c r="E1049" s="43"/>
      <c r="F1049" s="225" t="s">
        <v>1311</v>
      </c>
      <c r="G1049" s="43"/>
      <c r="H1049" s="43"/>
      <c r="I1049" s="226"/>
      <c r="J1049" s="43"/>
      <c r="K1049" s="43"/>
      <c r="L1049" s="47"/>
      <c r="M1049" s="227"/>
      <c r="N1049" s="228"/>
      <c r="O1049" s="87"/>
      <c r="P1049" s="87"/>
      <c r="Q1049" s="87"/>
      <c r="R1049" s="87"/>
      <c r="S1049" s="87"/>
      <c r="T1049" s="88"/>
      <c r="U1049" s="41"/>
      <c r="V1049" s="41"/>
      <c r="W1049" s="41"/>
      <c r="X1049" s="41"/>
      <c r="Y1049" s="41"/>
      <c r="Z1049" s="41"/>
      <c r="AA1049" s="41"/>
      <c r="AB1049" s="41"/>
      <c r="AC1049" s="41"/>
      <c r="AD1049" s="41"/>
      <c r="AE1049" s="41"/>
      <c r="AT1049" s="20" t="s">
        <v>394</v>
      </c>
      <c r="AU1049" s="20" t="s">
        <v>84</v>
      </c>
    </row>
    <row r="1050" s="13" customFormat="1">
      <c r="A1050" s="13"/>
      <c r="B1050" s="229"/>
      <c r="C1050" s="230"/>
      <c r="D1050" s="231" t="s">
        <v>397</v>
      </c>
      <c r="E1050" s="232" t="s">
        <v>28</v>
      </c>
      <c r="F1050" s="233" t="s">
        <v>1257</v>
      </c>
      <c r="G1050" s="230"/>
      <c r="H1050" s="232" t="s">
        <v>28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397</v>
      </c>
      <c r="AU1050" s="239" t="s">
        <v>84</v>
      </c>
      <c r="AV1050" s="13" t="s">
        <v>82</v>
      </c>
      <c r="AW1050" s="13" t="s">
        <v>35</v>
      </c>
      <c r="AX1050" s="13" t="s">
        <v>74</v>
      </c>
      <c r="AY1050" s="239" t="s">
        <v>378</v>
      </c>
    </row>
    <row r="1051" s="14" customFormat="1">
      <c r="A1051" s="14"/>
      <c r="B1051" s="240"/>
      <c r="C1051" s="241"/>
      <c r="D1051" s="231" t="s">
        <v>397</v>
      </c>
      <c r="E1051" s="242" t="s">
        <v>28</v>
      </c>
      <c r="F1051" s="243" t="s">
        <v>1312</v>
      </c>
      <c r="G1051" s="241"/>
      <c r="H1051" s="244">
        <v>2.2269999999999999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397</v>
      </c>
      <c r="AU1051" s="250" t="s">
        <v>84</v>
      </c>
      <c r="AV1051" s="14" t="s">
        <v>84</v>
      </c>
      <c r="AW1051" s="14" t="s">
        <v>35</v>
      </c>
      <c r="AX1051" s="14" t="s">
        <v>74</v>
      </c>
      <c r="AY1051" s="250" t="s">
        <v>378</v>
      </c>
    </row>
    <row r="1052" s="14" customFormat="1">
      <c r="A1052" s="14"/>
      <c r="B1052" s="240"/>
      <c r="C1052" s="241"/>
      <c r="D1052" s="231" t="s">
        <v>397</v>
      </c>
      <c r="E1052" s="242" t="s">
        <v>28</v>
      </c>
      <c r="F1052" s="243" t="s">
        <v>1313</v>
      </c>
      <c r="G1052" s="241"/>
      <c r="H1052" s="244">
        <v>4.266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0" t="s">
        <v>397</v>
      </c>
      <c r="AU1052" s="250" t="s">
        <v>84</v>
      </c>
      <c r="AV1052" s="14" t="s">
        <v>84</v>
      </c>
      <c r="AW1052" s="14" t="s">
        <v>35</v>
      </c>
      <c r="AX1052" s="14" t="s">
        <v>74</v>
      </c>
      <c r="AY1052" s="250" t="s">
        <v>378</v>
      </c>
    </row>
    <row r="1053" s="14" customFormat="1">
      <c r="A1053" s="14"/>
      <c r="B1053" s="240"/>
      <c r="C1053" s="241"/>
      <c r="D1053" s="231" t="s">
        <v>397</v>
      </c>
      <c r="E1053" s="242" t="s">
        <v>28</v>
      </c>
      <c r="F1053" s="243" t="s">
        <v>1314</v>
      </c>
      <c r="G1053" s="241"/>
      <c r="H1053" s="244">
        <v>2.4279999999999999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397</v>
      </c>
      <c r="AU1053" s="250" t="s">
        <v>84</v>
      </c>
      <c r="AV1053" s="14" t="s">
        <v>84</v>
      </c>
      <c r="AW1053" s="14" t="s">
        <v>35</v>
      </c>
      <c r="AX1053" s="14" t="s">
        <v>74</v>
      </c>
      <c r="AY1053" s="250" t="s">
        <v>378</v>
      </c>
    </row>
    <row r="1054" s="14" customFormat="1">
      <c r="A1054" s="14"/>
      <c r="B1054" s="240"/>
      <c r="C1054" s="241"/>
      <c r="D1054" s="231" t="s">
        <v>397</v>
      </c>
      <c r="E1054" s="242" t="s">
        <v>28</v>
      </c>
      <c r="F1054" s="243" t="s">
        <v>1315</v>
      </c>
      <c r="G1054" s="241"/>
      <c r="H1054" s="244">
        <v>3.9340000000000002</v>
      </c>
      <c r="I1054" s="245"/>
      <c r="J1054" s="241"/>
      <c r="K1054" s="241"/>
      <c r="L1054" s="246"/>
      <c r="M1054" s="247"/>
      <c r="N1054" s="248"/>
      <c r="O1054" s="248"/>
      <c r="P1054" s="248"/>
      <c r="Q1054" s="248"/>
      <c r="R1054" s="248"/>
      <c r="S1054" s="248"/>
      <c r="T1054" s="249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0" t="s">
        <v>397</v>
      </c>
      <c r="AU1054" s="250" t="s">
        <v>84</v>
      </c>
      <c r="AV1054" s="14" t="s">
        <v>84</v>
      </c>
      <c r="AW1054" s="14" t="s">
        <v>35</v>
      </c>
      <c r="AX1054" s="14" t="s">
        <v>74</v>
      </c>
      <c r="AY1054" s="250" t="s">
        <v>378</v>
      </c>
    </row>
    <row r="1055" s="13" customFormat="1">
      <c r="A1055" s="13"/>
      <c r="B1055" s="229"/>
      <c r="C1055" s="230"/>
      <c r="D1055" s="231" t="s">
        <v>397</v>
      </c>
      <c r="E1055" s="232" t="s">
        <v>28</v>
      </c>
      <c r="F1055" s="233" t="s">
        <v>1259</v>
      </c>
      <c r="G1055" s="230"/>
      <c r="H1055" s="232" t="s">
        <v>28</v>
      </c>
      <c r="I1055" s="234"/>
      <c r="J1055" s="230"/>
      <c r="K1055" s="230"/>
      <c r="L1055" s="235"/>
      <c r="M1055" s="236"/>
      <c r="N1055" s="237"/>
      <c r="O1055" s="237"/>
      <c r="P1055" s="237"/>
      <c r="Q1055" s="237"/>
      <c r="R1055" s="237"/>
      <c r="S1055" s="237"/>
      <c r="T1055" s="238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9" t="s">
        <v>397</v>
      </c>
      <c r="AU1055" s="239" t="s">
        <v>84</v>
      </c>
      <c r="AV1055" s="13" t="s">
        <v>82</v>
      </c>
      <c r="AW1055" s="13" t="s">
        <v>35</v>
      </c>
      <c r="AX1055" s="13" t="s">
        <v>74</v>
      </c>
      <c r="AY1055" s="239" t="s">
        <v>378</v>
      </c>
    </row>
    <row r="1056" s="14" customFormat="1">
      <c r="A1056" s="14"/>
      <c r="B1056" s="240"/>
      <c r="C1056" s="241"/>
      <c r="D1056" s="231" t="s">
        <v>397</v>
      </c>
      <c r="E1056" s="242" t="s">
        <v>28</v>
      </c>
      <c r="F1056" s="243" t="s">
        <v>1316</v>
      </c>
      <c r="G1056" s="241"/>
      <c r="H1056" s="244">
        <v>13.239000000000001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0" t="s">
        <v>397</v>
      </c>
      <c r="AU1056" s="250" t="s">
        <v>84</v>
      </c>
      <c r="AV1056" s="14" t="s">
        <v>84</v>
      </c>
      <c r="AW1056" s="14" t="s">
        <v>35</v>
      </c>
      <c r="AX1056" s="14" t="s">
        <v>74</v>
      </c>
      <c r="AY1056" s="250" t="s">
        <v>378</v>
      </c>
    </row>
    <row r="1057" s="14" customFormat="1">
      <c r="A1057" s="14"/>
      <c r="B1057" s="240"/>
      <c r="C1057" s="241"/>
      <c r="D1057" s="231" t="s">
        <v>397</v>
      </c>
      <c r="E1057" s="242" t="s">
        <v>28</v>
      </c>
      <c r="F1057" s="243" t="s">
        <v>1317</v>
      </c>
      <c r="G1057" s="241"/>
      <c r="H1057" s="244">
        <v>1.998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397</v>
      </c>
      <c r="AU1057" s="250" t="s">
        <v>84</v>
      </c>
      <c r="AV1057" s="14" t="s">
        <v>84</v>
      </c>
      <c r="AW1057" s="14" t="s">
        <v>35</v>
      </c>
      <c r="AX1057" s="14" t="s">
        <v>74</v>
      </c>
      <c r="AY1057" s="250" t="s">
        <v>378</v>
      </c>
    </row>
    <row r="1058" s="14" customFormat="1">
      <c r="A1058" s="14"/>
      <c r="B1058" s="240"/>
      <c r="C1058" s="241"/>
      <c r="D1058" s="231" t="s">
        <v>397</v>
      </c>
      <c r="E1058" s="242" t="s">
        <v>28</v>
      </c>
      <c r="F1058" s="243" t="s">
        <v>1318</v>
      </c>
      <c r="G1058" s="241"/>
      <c r="H1058" s="244">
        <v>0.96899999999999997</v>
      </c>
      <c r="I1058" s="245"/>
      <c r="J1058" s="241"/>
      <c r="K1058" s="241"/>
      <c r="L1058" s="246"/>
      <c r="M1058" s="247"/>
      <c r="N1058" s="248"/>
      <c r="O1058" s="248"/>
      <c r="P1058" s="248"/>
      <c r="Q1058" s="248"/>
      <c r="R1058" s="248"/>
      <c r="S1058" s="248"/>
      <c r="T1058" s="24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0" t="s">
        <v>397</v>
      </c>
      <c r="AU1058" s="250" t="s">
        <v>84</v>
      </c>
      <c r="AV1058" s="14" t="s">
        <v>84</v>
      </c>
      <c r="AW1058" s="14" t="s">
        <v>35</v>
      </c>
      <c r="AX1058" s="14" t="s">
        <v>74</v>
      </c>
      <c r="AY1058" s="250" t="s">
        <v>378</v>
      </c>
    </row>
    <row r="1059" s="14" customFormat="1">
      <c r="A1059" s="14"/>
      <c r="B1059" s="240"/>
      <c r="C1059" s="241"/>
      <c r="D1059" s="231" t="s">
        <v>397</v>
      </c>
      <c r="E1059" s="242" t="s">
        <v>28</v>
      </c>
      <c r="F1059" s="243" t="s">
        <v>1319</v>
      </c>
      <c r="G1059" s="241"/>
      <c r="H1059" s="244">
        <v>4.4720000000000004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397</v>
      </c>
      <c r="AU1059" s="250" t="s">
        <v>84</v>
      </c>
      <c r="AV1059" s="14" t="s">
        <v>84</v>
      </c>
      <c r="AW1059" s="14" t="s">
        <v>35</v>
      </c>
      <c r="AX1059" s="14" t="s">
        <v>74</v>
      </c>
      <c r="AY1059" s="250" t="s">
        <v>378</v>
      </c>
    </row>
    <row r="1060" s="14" customFormat="1">
      <c r="A1060" s="14"/>
      <c r="B1060" s="240"/>
      <c r="C1060" s="241"/>
      <c r="D1060" s="231" t="s">
        <v>397</v>
      </c>
      <c r="E1060" s="242" t="s">
        <v>28</v>
      </c>
      <c r="F1060" s="243" t="s">
        <v>1320</v>
      </c>
      <c r="G1060" s="241"/>
      <c r="H1060" s="244">
        <v>1.472</v>
      </c>
      <c r="I1060" s="245"/>
      <c r="J1060" s="241"/>
      <c r="K1060" s="241"/>
      <c r="L1060" s="246"/>
      <c r="M1060" s="247"/>
      <c r="N1060" s="248"/>
      <c r="O1060" s="248"/>
      <c r="P1060" s="248"/>
      <c r="Q1060" s="248"/>
      <c r="R1060" s="248"/>
      <c r="S1060" s="248"/>
      <c r="T1060" s="24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0" t="s">
        <v>397</v>
      </c>
      <c r="AU1060" s="250" t="s">
        <v>84</v>
      </c>
      <c r="AV1060" s="14" t="s">
        <v>84</v>
      </c>
      <c r="AW1060" s="14" t="s">
        <v>35</v>
      </c>
      <c r="AX1060" s="14" t="s">
        <v>74</v>
      </c>
      <c r="AY1060" s="250" t="s">
        <v>378</v>
      </c>
    </row>
    <row r="1061" s="14" customFormat="1">
      <c r="A1061" s="14"/>
      <c r="B1061" s="240"/>
      <c r="C1061" s="241"/>
      <c r="D1061" s="231" t="s">
        <v>397</v>
      </c>
      <c r="E1061" s="242" t="s">
        <v>28</v>
      </c>
      <c r="F1061" s="243" t="s">
        <v>1321</v>
      </c>
      <c r="G1061" s="241"/>
      <c r="H1061" s="244">
        <v>0.087999999999999995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397</v>
      </c>
      <c r="AU1061" s="250" t="s">
        <v>84</v>
      </c>
      <c r="AV1061" s="14" t="s">
        <v>84</v>
      </c>
      <c r="AW1061" s="14" t="s">
        <v>35</v>
      </c>
      <c r="AX1061" s="14" t="s">
        <v>74</v>
      </c>
      <c r="AY1061" s="250" t="s">
        <v>378</v>
      </c>
    </row>
    <row r="1062" s="14" customFormat="1">
      <c r="A1062" s="14"/>
      <c r="B1062" s="240"/>
      <c r="C1062" s="241"/>
      <c r="D1062" s="231" t="s">
        <v>397</v>
      </c>
      <c r="E1062" s="242" t="s">
        <v>28</v>
      </c>
      <c r="F1062" s="243" t="s">
        <v>1322</v>
      </c>
      <c r="G1062" s="241"/>
      <c r="H1062" s="244">
        <v>0.92400000000000004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0" t="s">
        <v>397</v>
      </c>
      <c r="AU1062" s="250" t="s">
        <v>84</v>
      </c>
      <c r="AV1062" s="14" t="s">
        <v>84</v>
      </c>
      <c r="AW1062" s="14" t="s">
        <v>35</v>
      </c>
      <c r="AX1062" s="14" t="s">
        <v>74</v>
      </c>
      <c r="AY1062" s="250" t="s">
        <v>378</v>
      </c>
    </row>
    <row r="1063" s="13" customFormat="1">
      <c r="A1063" s="13"/>
      <c r="B1063" s="229"/>
      <c r="C1063" s="230"/>
      <c r="D1063" s="231" t="s">
        <v>397</v>
      </c>
      <c r="E1063" s="232" t="s">
        <v>28</v>
      </c>
      <c r="F1063" s="233" t="s">
        <v>1261</v>
      </c>
      <c r="G1063" s="230"/>
      <c r="H1063" s="232" t="s">
        <v>28</v>
      </c>
      <c r="I1063" s="234"/>
      <c r="J1063" s="230"/>
      <c r="K1063" s="230"/>
      <c r="L1063" s="235"/>
      <c r="M1063" s="236"/>
      <c r="N1063" s="237"/>
      <c r="O1063" s="237"/>
      <c r="P1063" s="237"/>
      <c r="Q1063" s="237"/>
      <c r="R1063" s="237"/>
      <c r="S1063" s="237"/>
      <c r="T1063" s="238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9" t="s">
        <v>397</v>
      </c>
      <c r="AU1063" s="239" t="s">
        <v>84</v>
      </c>
      <c r="AV1063" s="13" t="s">
        <v>82</v>
      </c>
      <c r="AW1063" s="13" t="s">
        <v>35</v>
      </c>
      <c r="AX1063" s="13" t="s">
        <v>74</v>
      </c>
      <c r="AY1063" s="239" t="s">
        <v>378</v>
      </c>
    </row>
    <row r="1064" s="14" customFormat="1">
      <c r="A1064" s="14"/>
      <c r="B1064" s="240"/>
      <c r="C1064" s="241"/>
      <c r="D1064" s="231" t="s">
        <v>397</v>
      </c>
      <c r="E1064" s="242" t="s">
        <v>28</v>
      </c>
      <c r="F1064" s="243" t="s">
        <v>1323</v>
      </c>
      <c r="G1064" s="241"/>
      <c r="H1064" s="244">
        <v>3.7210000000000001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0" t="s">
        <v>397</v>
      </c>
      <c r="AU1064" s="250" t="s">
        <v>84</v>
      </c>
      <c r="AV1064" s="14" t="s">
        <v>84</v>
      </c>
      <c r="AW1064" s="14" t="s">
        <v>35</v>
      </c>
      <c r="AX1064" s="14" t="s">
        <v>74</v>
      </c>
      <c r="AY1064" s="250" t="s">
        <v>378</v>
      </c>
    </row>
    <row r="1065" s="14" customFormat="1">
      <c r="A1065" s="14"/>
      <c r="B1065" s="240"/>
      <c r="C1065" s="241"/>
      <c r="D1065" s="231" t="s">
        <v>397</v>
      </c>
      <c r="E1065" s="242" t="s">
        <v>28</v>
      </c>
      <c r="F1065" s="243" t="s">
        <v>1324</v>
      </c>
      <c r="G1065" s="241"/>
      <c r="H1065" s="244">
        <v>0.39400000000000002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397</v>
      </c>
      <c r="AU1065" s="250" t="s">
        <v>84</v>
      </c>
      <c r="AV1065" s="14" t="s">
        <v>84</v>
      </c>
      <c r="AW1065" s="14" t="s">
        <v>35</v>
      </c>
      <c r="AX1065" s="14" t="s">
        <v>74</v>
      </c>
      <c r="AY1065" s="250" t="s">
        <v>378</v>
      </c>
    </row>
    <row r="1066" s="14" customFormat="1">
      <c r="A1066" s="14"/>
      <c r="B1066" s="240"/>
      <c r="C1066" s="241"/>
      <c r="D1066" s="231" t="s">
        <v>397</v>
      </c>
      <c r="E1066" s="242" t="s">
        <v>28</v>
      </c>
      <c r="F1066" s="243" t="s">
        <v>1325</v>
      </c>
      <c r="G1066" s="241"/>
      <c r="H1066" s="244">
        <v>7.2290000000000001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0" t="s">
        <v>397</v>
      </c>
      <c r="AU1066" s="250" t="s">
        <v>84</v>
      </c>
      <c r="AV1066" s="14" t="s">
        <v>84</v>
      </c>
      <c r="AW1066" s="14" t="s">
        <v>35</v>
      </c>
      <c r="AX1066" s="14" t="s">
        <v>74</v>
      </c>
      <c r="AY1066" s="250" t="s">
        <v>378</v>
      </c>
    </row>
    <row r="1067" s="13" customFormat="1">
      <c r="A1067" s="13"/>
      <c r="B1067" s="229"/>
      <c r="C1067" s="230"/>
      <c r="D1067" s="231" t="s">
        <v>397</v>
      </c>
      <c r="E1067" s="232" t="s">
        <v>28</v>
      </c>
      <c r="F1067" s="233" t="s">
        <v>1326</v>
      </c>
      <c r="G1067" s="230"/>
      <c r="H1067" s="232" t="s">
        <v>28</v>
      </c>
      <c r="I1067" s="234"/>
      <c r="J1067" s="230"/>
      <c r="K1067" s="230"/>
      <c r="L1067" s="235"/>
      <c r="M1067" s="236"/>
      <c r="N1067" s="237"/>
      <c r="O1067" s="237"/>
      <c r="P1067" s="237"/>
      <c r="Q1067" s="237"/>
      <c r="R1067" s="237"/>
      <c r="S1067" s="237"/>
      <c r="T1067" s="238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9" t="s">
        <v>397</v>
      </c>
      <c r="AU1067" s="239" t="s">
        <v>84</v>
      </c>
      <c r="AV1067" s="13" t="s">
        <v>82</v>
      </c>
      <c r="AW1067" s="13" t="s">
        <v>35</v>
      </c>
      <c r="AX1067" s="13" t="s">
        <v>74</v>
      </c>
      <c r="AY1067" s="239" t="s">
        <v>378</v>
      </c>
    </row>
    <row r="1068" s="14" customFormat="1">
      <c r="A1068" s="14"/>
      <c r="B1068" s="240"/>
      <c r="C1068" s="241"/>
      <c r="D1068" s="231" t="s">
        <v>397</v>
      </c>
      <c r="E1068" s="242" t="s">
        <v>28</v>
      </c>
      <c r="F1068" s="243" t="s">
        <v>1327</v>
      </c>
      <c r="G1068" s="241"/>
      <c r="H1068" s="244">
        <v>4.6989999999999998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0" t="s">
        <v>397</v>
      </c>
      <c r="AU1068" s="250" t="s">
        <v>84</v>
      </c>
      <c r="AV1068" s="14" t="s">
        <v>84</v>
      </c>
      <c r="AW1068" s="14" t="s">
        <v>35</v>
      </c>
      <c r="AX1068" s="14" t="s">
        <v>74</v>
      </c>
      <c r="AY1068" s="250" t="s">
        <v>378</v>
      </c>
    </row>
    <row r="1069" s="14" customFormat="1">
      <c r="A1069" s="14"/>
      <c r="B1069" s="240"/>
      <c r="C1069" s="241"/>
      <c r="D1069" s="231" t="s">
        <v>397</v>
      </c>
      <c r="E1069" s="242" t="s">
        <v>28</v>
      </c>
      <c r="F1069" s="243" t="s">
        <v>1328</v>
      </c>
      <c r="G1069" s="241"/>
      <c r="H1069" s="244">
        <v>1.7490000000000001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397</v>
      </c>
      <c r="AU1069" s="250" t="s">
        <v>84</v>
      </c>
      <c r="AV1069" s="14" t="s">
        <v>84</v>
      </c>
      <c r="AW1069" s="14" t="s">
        <v>35</v>
      </c>
      <c r="AX1069" s="14" t="s">
        <v>74</v>
      </c>
      <c r="AY1069" s="250" t="s">
        <v>378</v>
      </c>
    </row>
    <row r="1070" s="13" customFormat="1">
      <c r="A1070" s="13"/>
      <c r="B1070" s="229"/>
      <c r="C1070" s="230"/>
      <c r="D1070" s="231" t="s">
        <v>397</v>
      </c>
      <c r="E1070" s="232" t="s">
        <v>28</v>
      </c>
      <c r="F1070" s="233" t="s">
        <v>1329</v>
      </c>
      <c r="G1070" s="230"/>
      <c r="H1070" s="232" t="s">
        <v>28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9" t="s">
        <v>397</v>
      </c>
      <c r="AU1070" s="239" t="s">
        <v>84</v>
      </c>
      <c r="AV1070" s="13" t="s">
        <v>82</v>
      </c>
      <c r="AW1070" s="13" t="s">
        <v>35</v>
      </c>
      <c r="AX1070" s="13" t="s">
        <v>74</v>
      </c>
      <c r="AY1070" s="239" t="s">
        <v>378</v>
      </c>
    </row>
    <row r="1071" s="14" customFormat="1">
      <c r="A1071" s="14"/>
      <c r="B1071" s="240"/>
      <c r="C1071" s="241"/>
      <c r="D1071" s="231" t="s">
        <v>397</v>
      </c>
      <c r="E1071" s="242" t="s">
        <v>28</v>
      </c>
      <c r="F1071" s="243" t="s">
        <v>1330</v>
      </c>
      <c r="G1071" s="241"/>
      <c r="H1071" s="244">
        <v>0.33800000000000002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397</v>
      </c>
      <c r="AU1071" s="250" t="s">
        <v>84</v>
      </c>
      <c r="AV1071" s="14" t="s">
        <v>84</v>
      </c>
      <c r="AW1071" s="14" t="s">
        <v>35</v>
      </c>
      <c r="AX1071" s="14" t="s">
        <v>74</v>
      </c>
      <c r="AY1071" s="250" t="s">
        <v>378</v>
      </c>
    </row>
    <row r="1072" s="15" customFormat="1">
      <c r="A1072" s="15"/>
      <c r="B1072" s="251"/>
      <c r="C1072" s="252"/>
      <c r="D1072" s="231" t="s">
        <v>397</v>
      </c>
      <c r="E1072" s="253" t="s">
        <v>28</v>
      </c>
      <c r="F1072" s="254" t="s">
        <v>416</v>
      </c>
      <c r="G1072" s="252"/>
      <c r="H1072" s="255">
        <v>54.146999999999998</v>
      </c>
      <c r="I1072" s="256"/>
      <c r="J1072" s="252"/>
      <c r="K1072" s="252"/>
      <c r="L1072" s="257"/>
      <c r="M1072" s="258"/>
      <c r="N1072" s="259"/>
      <c r="O1072" s="259"/>
      <c r="P1072" s="259"/>
      <c r="Q1072" s="259"/>
      <c r="R1072" s="259"/>
      <c r="S1072" s="259"/>
      <c r="T1072" s="260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T1072" s="261" t="s">
        <v>397</v>
      </c>
      <c r="AU1072" s="261" t="s">
        <v>84</v>
      </c>
      <c r="AV1072" s="15" t="s">
        <v>390</v>
      </c>
      <c r="AW1072" s="15" t="s">
        <v>35</v>
      </c>
      <c r="AX1072" s="15" t="s">
        <v>82</v>
      </c>
      <c r="AY1072" s="261" t="s">
        <v>378</v>
      </c>
    </row>
    <row r="1073" s="2" customFormat="1" ht="24.15" customHeight="1">
      <c r="A1073" s="41"/>
      <c r="B1073" s="42"/>
      <c r="C1073" s="211" t="s">
        <v>1331</v>
      </c>
      <c r="D1073" s="211" t="s">
        <v>385</v>
      </c>
      <c r="E1073" s="212" t="s">
        <v>1332</v>
      </c>
      <c r="F1073" s="213" t="s">
        <v>1333</v>
      </c>
      <c r="G1073" s="214" t="s">
        <v>388</v>
      </c>
      <c r="H1073" s="215">
        <v>1.4690000000000001</v>
      </c>
      <c r="I1073" s="216"/>
      <c r="J1073" s="217">
        <f>ROUND(I1073*H1073,2)</f>
        <v>0</v>
      </c>
      <c r="K1073" s="213" t="s">
        <v>389</v>
      </c>
      <c r="L1073" s="47"/>
      <c r="M1073" s="218" t="s">
        <v>28</v>
      </c>
      <c r="N1073" s="219" t="s">
        <v>45</v>
      </c>
      <c r="O1073" s="87"/>
      <c r="P1073" s="220">
        <f>O1073*H1073</f>
        <v>0</v>
      </c>
      <c r="Q1073" s="220">
        <v>2.5019800000000001</v>
      </c>
      <c r="R1073" s="220">
        <f>Q1073*H1073</f>
        <v>3.6754086200000002</v>
      </c>
      <c r="S1073" s="220">
        <v>0</v>
      </c>
      <c r="T1073" s="221">
        <f>S1073*H1073</f>
        <v>0</v>
      </c>
      <c r="U1073" s="41"/>
      <c r="V1073" s="41"/>
      <c r="W1073" s="41"/>
      <c r="X1073" s="41"/>
      <c r="Y1073" s="41"/>
      <c r="Z1073" s="41"/>
      <c r="AA1073" s="41"/>
      <c r="AB1073" s="41"/>
      <c r="AC1073" s="41"/>
      <c r="AD1073" s="41"/>
      <c r="AE1073" s="41"/>
      <c r="AR1073" s="222" t="s">
        <v>390</v>
      </c>
      <c r="AT1073" s="222" t="s">
        <v>385</v>
      </c>
      <c r="AU1073" s="222" t="s">
        <v>84</v>
      </c>
      <c r="AY1073" s="20" t="s">
        <v>378</v>
      </c>
      <c r="BE1073" s="223">
        <f>IF(N1073="základní",J1073,0)</f>
        <v>0</v>
      </c>
      <c r="BF1073" s="223">
        <f>IF(N1073="snížená",J1073,0)</f>
        <v>0</v>
      </c>
      <c r="BG1073" s="223">
        <f>IF(N1073="zákl. přenesená",J1073,0)</f>
        <v>0</v>
      </c>
      <c r="BH1073" s="223">
        <f>IF(N1073="sníž. přenesená",J1073,0)</f>
        <v>0</v>
      </c>
      <c r="BI1073" s="223">
        <f>IF(N1073="nulová",J1073,0)</f>
        <v>0</v>
      </c>
      <c r="BJ1073" s="20" t="s">
        <v>82</v>
      </c>
      <c r="BK1073" s="223">
        <f>ROUND(I1073*H1073,2)</f>
        <v>0</v>
      </c>
      <c r="BL1073" s="20" t="s">
        <v>390</v>
      </c>
      <c r="BM1073" s="222" t="s">
        <v>1334</v>
      </c>
    </row>
    <row r="1074" s="2" customFormat="1">
      <c r="A1074" s="41"/>
      <c r="B1074" s="42"/>
      <c r="C1074" s="43"/>
      <c r="D1074" s="224" t="s">
        <v>394</v>
      </c>
      <c r="E1074" s="43"/>
      <c r="F1074" s="225" t="s">
        <v>1335</v>
      </c>
      <c r="G1074" s="43"/>
      <c r="H1074" s="43"/>
      <c r="I1074" s="226"/>
      <c r="J1074" s="43"/>
      <c r="K1074" s="43"/>
      <c r="L1074" s="47"/>
      <c r="M1074" s="227"/>
      <c r="N1074" s="228"/>
      <c r="O1074" s="87"/>
      <c r="P1074" s="87"/>
      <c r="Q1074" s="87"/>
      <c r="R1074" s="87"/>
      <c r="S1074" s="87"/>
      <c r="T1074" s="88"/>
      <c r="U1074" s="41"/>
      <c r="V1074" s="41"/>
      <c r="W1074" s="41"/>
      <c r="X1074" s="41"/>
      <c r="Y1074" s="41"/>
      <c r="Z1074" s="41"/>
      <c r="AA1074" s="41"/>
      <c r="AB1074" s="41"/>
      <c r="AC1074" s="41"/>
      <c r="AD1074" s="41"/>
      <c r="AE1074" s="41"/>
      <c r="AT1074" s="20" t="s">
        <v>394</v>
      </c>
      <c r="AU1074" s="20" t="s">
        <v>84</v>
      </c>
    </row>
    <row r="1075" s="13" customFormat="1">
      <c r="A1075" s="13"/>
      <c r="B1075" s="229"/>
      <c r="C1075" s="230"/>
      <c r="D1075" s="231" t="s">
        <v>397</v>
      </c>
      <c r="E1075" s="232" t="s">
        <v>28</v>
      </c>
      <c r="F1075" s="233" t="s">
        <v>898</v>
      </c>
      <c r="G1075" s="230"/>
      <c r="H1075" s="232" t="s">
        <v>28</v>
      </c>
      <c r="I1075" s="234"/>
      <c r="J1075" s="230"/>
      <c r="K1075" s="230"/>
      <c r="L1075" s="235"/>
      <c r="M1075" s="236"/>
      <c r="N1075" s="237"/>
      <c r="O1075" s="237"/>
      <c r="P1075" s="237"/>
      <c r="Q1075" s="237"/>
      <c r="R1075" s="237"/>
      <c r="S1075" s="237"/>
      <c r="T1075" s="238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9" t="s">
        <v>397</v>
      </c>
      <c r="AU1075" s="239" t="s">
        <v>84</v>
      </c>
      <c r="AV1075" s="13" t="s">
        <v>82</v>
      </c>
      <c r="AW1075" s="13" t="s">
        <v>35</v>
      </c>
      <c r="AX1075" s="13" t="s">
        <v>74</v>
      </c>
      <c r="AY1075" s="239" t="s">
        <v>378</v>
      </c>
    </row>
    <row r="1076" s="14" customFormat="1">
      <c r="A1076" s="14"/>
      <c r="B1076" s="240"/>
      <c r="C1076" s="241"/>
      <c r="D1076" s="231" t="s">
        <v>397</v>
      </c>
      <c r="E1076" s="242" t="s">
        <v>28</v>
      </c>
      <c r="F1076" s="243" t="s">
        <v>1336</v>
      </c>
      <c r="G1076" s="241"/>
      <c r="H1076" s="244">
        <v>1.1990000000000001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0" t="s">
        <v>397</v>
      </c>
      <c r="AU1076" s="250" t="s">
        <v>84</v>
      </c>
      <c r="AV1076" s="14" t="s">
        <v>84</v>
      </c>
      <c r="AW1076" s="14" t="s">
        <v>35</v>
      </c>
      <c r="AX1076" s="14" t="s">
        <v>74</v>
      </c>
      <c r="AY1076" s="250" t="s">
        <v>378</v>
      </c>
    </row>
    <row r="1077" s="14" customFormat="1">
      <c r="A1077" s="14"/>
      <c r="B1077" s="240"/>
      <c r="C1077" s="241"/>
      <c r="D1077" s="231" t="s">
        <v>397</v>
      </c>
      <c r="E1077" s="242" t="s">
        <v>28</v>
      </c>
      <c r="F1077" s="243" t="s">
        <v>1337</v>
      </c>
      <c r="G1077" s="241"/>
      <c r="H1077" s="244">
        <v>0.27000000000000002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397</v>
      </c>
      <c r="AU1077" s="250" t="s">
        <v>84</v>
      </c>
      <c r="AV1077" s="14" t="s">
        <v>84</v>
      </c>
      <c r="AW1077" s="14" t="s">
        <v>35</v>
      </c>
      <c r="AX1077" s="14" t="s">
        <v>74</v>
      </c>
      <c r="AY1077" s="250" t="s">
        <v>378</v>
      </c>
    </row>
    <row r="1078" s="15" customFormat="1">
      <c r="A1078" s="15"/>
      <c r="B1078" s="251"/>
      <c r="C1078" s="252"/>
      <c r="D1078" s="231" t="s">
        <v>397</v>
      </c>
      <c r="E1078" s="253" t="s">
        <v>28</v>
      </c>
      <c r="F1078" s="254" t="s">
        <v>416</v>
      </c>
      <c r="G1078" s="252"/>
      <c r="H1078" s="255">
        <v>1.4690000000000001</v>
      </c>
      <c r="I1078" s="256"/>
      <c r="J1078" s="252"/>
      <c r="K1078" s="252"/>
      <c r="L1078" s="257"/>
      <c r="M1078" s="258"/>
      <c r="N1078" s="259"/>
      <c r="O1078" s="259"/>
      <c r="P1078" s="259"/>
      <c r="Q1078" s="259"/>
      <c r="R1078" s="259"/>
      <c r="S1078" s="259"/>
      <c r="T1078" s="260"/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15"/>
      <c r="AT1078" s="261" t="s">
        <v>397</v>
      </c>
      <c r="AU1078" s="261" t="s">
        <v>84</v>
      </c>
      <c r="AV1078" s="15" t="s">
        <v>390</v>
      </c>
      <c r="AW1078" s="15" t="s">
        <v>35</v>
      </c>
      <c r="AX1078" s="15" t="s">
        <v>82</v>
      </c>
      <c r="AY1078" s="261" t="s">
        <v>378</v>
      </c>
    </row>
    <row r="1079" s="2" customFormat="1" ht="24.15" customHeight="1">
      <c r="A1079" s="41"/>
      <c r="B1079" s="42"/>
      <c r="C1079" s="211" t="s">
        <v>1103</v>
      </c>
      <c r="D1079" s="211" t="s">
        <v>385</v>
      </c>
      <c r="E1079" s="212" t="s">
        <v>1338</v>
      </c>
      <c r="F1079" s="213" t="s">
        <v>1339</v>
      </c>
      <c r="G1079" s="214" t="s">
        <v>572</v>
      </c>
      <c r="H1079" s="215">
        <v>313.488</v>
      </c>
      <c r="I1079" s="216"/>
      <c r="J1079" s="217">
        <f>ROUND(I1079*H1079,2)</f>
        <v>0</v>
      </c>
      <c r="K1079" s="213" t="s">
        <v>389</v>
      </c>
      <c r="L1079" s="47"/>
      <c r="M1079" s="218" t="s">
        <v>28</v>
      </c>
      <c r="N1079" s="219" t="s">
        <v>45</v>
      </c>
      <c r="O1079" s="87"/>
      <c r="P1079" s="220">
        <f>O1079*H1079</f>
        <v>0</v>
      </c>
      <c r="Q1079" s="220">
        <v>0.011169999999999999</v>
      </c>
      <c r="R1079" s="220">
        <f>Q1079*H1079</f>
        <v>3.5016609599999997</v>
      </c>
      <c r="S1079" s="220">
        <v>0</v>
      </c>
      <c r="T1079" s="221">
        <f>S1079*H1079</f>
        <v>0</v>
      </c>
      <c r="U1079" s="41"/>
      <c r="V1079" s="41"/>
      <c r="W1079" s="41"/>
      <c r="X1079" s="41"/>
      <c r="Y1079" s="41"/>
      <c r="Z1079" s="41"/>
      <c r="AA1079" s="41"/>
      <c r="AB1079" s="41"/>
      <c r="AC1079" s="41"/>
      <c r="AD1079" s="41"/>
      <c r="AE1079" s="41"/>
      <c r="AR1079" s="222" t="s">
        <v>390</v>
      </c>
      <c r="AT1079" s="222" t="s">
        <v>385</v>
      </c>
      <c r="AU1079" s="222" t="s">
        <v>84</v>
      </c>
      <c r="AY1079" s="20" t="s">
        <v>378</v>
      </c>
      <c r="BE1079" s="223">
        <f>IF(N1079="základní",J1079,0)</f>
        <v>0</v>
      </c>
      <c r="BF1079" s="223">
        <f>IF(N1079="snížená",J1079,0)</f>
        <v>0</v>
      </c>
      <c r="BG1079" s="223">
        <f>IF(N1079="zákl. přenesená",J1079,0)</f>
        <v>0</v>
      </c>
      <c r="BH1079" s="223">
        <f>IF(N1079="sníž. přenesená",J1079,0)</f>
        <v>0</v>
      </c>
      <c r="BI1079" s="223">
        <f>IF(N1079="nulová",J1079,0)</f>
        <v>0</v>
      </c>
      <c r="BJ1079" s="20" t="s">
        <v>82</v>
      </c>
      <c r="BK1079" s="223">
        <f>ROUND(I1079*H1079,2)</f>
        <v>0</v>
      </c>
      <c r="BL1079" s="20" t="s">
        <v>390</v>
      </c>
      <c r="BM1079" s="222" t="s">
        <v>1340</v>
      </c>
    </row>
    <row r="1080" s="2" customFormat="1">
      <c r="A1080" s="41"/>
      <c r="B1080" s="42"/>
      <c r="C1080" s="43"/>
      <c r="D1080" s="224" t="s">
        <v>394</v>
      </c>
      <c r="E1080" s="43"/>
      <c r="F1080" s="225" t="s">
        <v>1341</v>
      </c>
      <c r="G1080" s="43"/>
      <c r="H1080" s="43"/>
      <c r="I1080" s="226"/>
      <c r="J1080" s="43"/>
      <c r="K1080" s="43"/>
      <c r="L1080" s="47"/>
      <c r="M1080" s="227"/>
      <c r="N1080" s="228"/>
      <c r="O1080" s="87"/>
      <c r="P1080" s="87"/>
      <c r="Q1080" s="87"/>
      <c r="R1080" s="87"/>
      <c r="S1080" s="87"/>
      <c r="T1080" s="88"/>
      <c r="U1080" s="41"/>
      <c r="V1080" s="41"/>
      <c r="W1080" s="41"/>
      <c r="X1080" s="41"/>
      <c r="Y1080" s="41"/>
      <c r="Z1080" s="41"/>
      <c r="AA1080" s="41"/>
      <c r="AB1080" s="41"/>
      <c r="AC1080" s="41"/>
      <c r="AD1080" s="41"/>
      <c r="AE1080" s="41"/>
      <c r="AT1080" s="20" t="s">
        <v>394</v>
      </c>
      <c r="AU1080" s="20" t="s">
        <v>84</v>
      </c>
    </row>
    <row r="1081" s="13" customFormat="1">
      <c r="A1081" s="13"/>
      <c r="B1081" s="229"/>
      <c r="C1081" s="230"/>
      <c r="D1081" s="231" t="s">
        <v>397</v>
      </c>
      <c r="E1081" s="232" t="s">
        <v>28</v>
      </c>
      <c r="F1081" s="233" t="s">
        <v>898</v>
      </c>
      <c r="G1081" s="230"/>
      <c r="H1081" s="232" t="s">
        <v>28</v>
      </c>
      <c r="I1081" s="234"/>
      <c r="J1081" s="230"/>
      <c r="K1081" s="230"/>
      <c r="L1081" s="235"/>
      <c r="M1081" s="236"/>
      <c r="N1081" s="237"/>
      <c r="O1081" s="237"/>
      <c r="P1081" s="237"/>
      <c r="Q1081" s="237"/>
      <c r="R1081" s="237"/>
      <c r="S1081" s="237"/>
      <c r="T1081" s="238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9" t="s">
        <v>397</v>
      </c>
      <c r="AU1081" s="239" t="s">
        <v>84</v>
      </c>
      <c r="AV1081" s="13" t="s">
        <v>82</v>
      </c>
      <c r="AW1081" s="13" t="s">
        <v>35</v>
      </c>
      <c r="AX1081" s="13" t="s">
        <v>74</v>
      </c>
      <c r="AY1081" s="239" t="s">
        <v>378</v>
      </c>
    </row>
    <row r="1082" s="14" customFormat="1">
      <c r="A1082" s="14"/>
      <c r="B1082" s="240"/>
      <c r="C1082" s="241"/>
      <c r="D1082" s="231" t="s">
        <v>397</v>
      </c>
      <c r="E1082" s="242" t="s">
        <v>28</v>
      </c>
      <c r="F1082" s="243" t="s">
        <v>1342</v>
      </c>
      <c r="G1082" s="241"/>
      <c r="H1082" s="244">
        <v>4.7949999999999999</v>
      </c>
      <c r="I1082" s="245"/>
      <c r="J1082" s="241"/>
      <c r="K1082" s="241"/>
      <c r="L1082" s="246"/>
      <c r="M1082" s="247"/>
      <c r="N1082" s="248"/>
      <c r="O1082" s="248"/>
      <c r="P1082" s="248"/>
      <c r="Q1082" s="248"/>
      <c r="R1082" s="248"/>
      <c r="S1082" s="248"/>
      <c r="T1082" s="249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0" t="s">
        <v>397</v>
      </c>
      <c r="AU1082" s="250" t="s">
        <v>84</v>
      </c>
      <c r="AV1082" s="14" t="s">
        <v>84</v>
      </c>
      <c r="AW1082" s="14" t="s">
        <v>35</v>
      </c>
      <c r="AX1082" s="14" t="s">
        <v>74</v>
      </c>
      <c r="AY1082" s="250" t="s">
        <v>378</v>
      </c>
    </row>
    <row r="1083" s="14" customFormat="1">
      <c r="A1083" s="14"/>
      <c r="B1083" s="240"/>
      <c r="C1083" s="241"/>
      <c r="D1083" s="231" t="s">
        <v>397</v>
      </c>
      <c r="E1083" s="242" t="s">
        <v>28</v>
      </c>
      <c r="F1083" s="243" t="s">
        <v>1343</v>
      </c>
      <c r="G1083" s="241"/>
      <c r="H1083" s="244">
        <v>1.081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397</v>
      </c>
      <c r="AU1083" s="250" t="s">
        <v>84</v>
      </c>
      <c r="AV1083" s="14" t="s">
        <v>84</v>
      </c>
      <c r="AW1083" s="14" t="s">
        <v>35</v>
      </c>
      <c r="AX1083" s="14" t="s">
        <v>74</v>
      </c>
      <c r="AY1083" s="250" t="s">
        <v>378</v>
      </c>
    </row>
    <row r="1084" s="13" customFormat="1">
      <c r="A1084" s="13"/>
      <c r="B1084" s="229"/>
      <c r="C1084" s="230"/>
      <c r="D1084" s="231" t="s">
        <v>397</v>
      </c>
      <c r="E1084" s="232" t="s">
        <v>28</v>
      </c>
      <c r="F1084" s="233" t="s">
        <v>1329</v>
      </c>
      <c r="G1084" s="230"/>
      <c r="H1084" s="232" t="s">
        <v>28</v>
      </c>
      <c r="I1084" s="234"/>
      <c r="J1084" s="230"/>
      <c r="K1084" s="230"/>
      <c r="L1084" s="235"/>
      <c r="M1084" s="236"/>
      <c r="N1084" s="237"/>
      <c r="O1084" s="237"/>
      <c r="P1084" s="237"/>
      <c r="Q1084" s="237"/>
      <c r="R1084" s="237"/>
      <c r="S1084" s="237"/>
      <c r="T1084" s="238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9" t="s">
        <v>397</v>
      </c>
      <c r="AU1084" s="239" t="s">
        <v>84</v>
      </c>
      <c r="AV1084" s="13" t="s">
        <v>82</v>
      </c>
      <c r="AW1084" s="13" t="s">
        <v>35</v>
      </c>
      <c r="AX1084" s="13" t="s">
        <v>74</v>
      </c>
      <c r="AY1084" s="239" t="s">
        <v>378</v>
      </c>
    </row>
    <row r="1085" s="14" customFormat="1">
      <c r="A1085" s="14"/>
      <c r="B1085" s="240"/>
      <c r="C1085" s="241"/>
      <c r="D1085" s="231" t="s">
        <v>397</v>
      </c>
      <c r="E1085" s="242" t="s">
        <v>28</v>
      </c>
      <c r="F1085" s="243" t="s">
        <v>1344</v>
      </c>
      <c r="G1085" s="241"/>
      <c r="H1085" s="244">
        <v>1.5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397</v>
      </c>
      <c r="AU1085" s="250" t="s">
        <v>84</v>
      </c>
      <c r="AV1085" s="14" t="s">
        <v>84</v>
      </c>
      <c r="AW1085" s="14" t="s">
        <v>35</v>
      </c>
      <c r="AX1085" s="14" t="s">
        <v>74</v>
      </c>
      <c r="AY1085" s="250" t="s">
        <v>378</v>
      </c>
    </row>
    <row r="1086" s="13" customFormat="1">
      <c r="A1086" s="13"/>
      <c r="B1086" s="229"/>
      <c r="C1086" s="230"/>
      <c r="D1086" s="231" t="s">
        <v>397</v>
      </c>
      <c r="E1086" s="232" t="s">
        <v>28</v>
      </c>
      <c r="F1086" s="233" t="s">
        <v>1257</v>
      </c>
      <c r="G1086" s="230"/>
      <c r="H1086" s="232" t="s">
        <v>28</v>
      </c>
      <c r="I1086" s="234"/>
      <c r="J1086" s="230"/>
      <c r="K1086" s="230"/>
      <c r="L1086" s="235"/>
      <c r="M1086" s="236"/>
      <c r="N1086" s="237"/>
      <c r="O1086" s="237"/>
      <c r="P1086" s="237"/>
      <c r="Q1086" s="237"/>
      <c r="R1086" s="237"/>
      <c r="S1086" s="237"/>
      <c r="T1086" s="238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9" t="s">
        <v>397</v>
      </c>
      <c r="AU1086" s="239" t="s">
        <v>84</v>
      </c>
      <c r="AV1086" s="13" t="s">
        <v>82</v>
      </c>
      <c r="AW1086" s="13" t="s">
        <v>35</v>
      </c>
      <c r="AX1086" s="13" t="s">
        <v>74</v>
      </c>
      <c r="AY1086" s="239" t="s">
        <v>378</v>
      </c>
    </row>
    <row r="1087" s="14" customFormat="1">
      <c r="A1087" s="14"/>
      <c r="B1087" s="240"/>
      <c r="C1087" s="241"/>
      <c r="D1087" s="231" t="s">
        <v>397</v>
      </c>
      <c r="E1087" s="242" t="s">
        <v>28</v>
      </c>
      <c r="F1087" s="243" t="s">
        <v>1345</v>
      </c>
      <c r="G1087" s="241"/>
      <c r="H1087" s="244">
        <v>76.671999999999997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0" t="s">
        <v>397</v>
      </c>
      <c r="AU1087" s="250" t="s">
        <v>84</v>
      </c>
      <c r="AV1087" s="14" t="s">
        <v>84</v>
      </c>
      <c r="AW1087" s="14" t="s">
        <v>35</v>
      </c>
      <c r="AX1087" s="14" t="s">
        <v>74</v>
      </c>
      <c r="AY1087" s="250" t="s">
        <v>378</v>
      </c>
    </row>
    <row r="1088" s="13" customFormat="1">
      <c r="A1088" s="13"/>
      <c r="B1088" s="229"/>
      <c r="C1088" s="230"/>
      <c r="D1088" s="231" t="s">
        <v>397</v>
      </c>
      <c r="E1088" s="232" t="s">
        <v>28</v>
      </c>
      <c r="F1088" s="233" t="s">
        <v>1259</v>
      </c>
      <c r="G1088" s="230"/>
      <c r="H1088" s="232" t="s">
        <v>28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9" t="s">
        <v>397</v>
      </c>
      <c r="AU1088" s="239" t="s">
        <v>84</v>
      </c>
      <c r="AV1088" s="13" t="s">
        <v>82</v>
      </c>
      <c r="AW1088" s="13" t="s">
        <v>35</v>
      </c>
      <c r="AX1088" s="13" t="s">
        <v>74</v>
      </c>
      <c r="AY1088" s="239" t="s">
        <v>378</v>
      </c>
    </row>
    <row r="1089" s="14" customFormat="1">
      <c r="A1089" s="14"/>
      <c r="B1089" s="240"/>
      <c r="C1089" s="241"/>
      <c r="D1089" s="231" t="s">
        <v>397</v>
      </c>
      <c r="E1089" s="242" t="s">
        <v>28</v>
      </c>
      <c r="F1089" s="243" t="s">
        <v>1346</v>
      </c>
      <c r="G1089" s="241"/>
      <c r="H1089" s="244">
        <v>141.05000000000001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397</v>
      </c>
      <c r="AU1089" s="250" t="s">
        <v>84</v>
      </c>
      <c r="AV1089" s="14" t="s">
        <v>84</v>
      </c>
      <c r="AW1089" s="14" t="s">
        <v>35</v>
      </c>
      <c r="AX1089" s="14" t="s">
        <v>74</v>
      </c>
      <c r="AY1089" s="250" t="s">
        <v>378</v>
      </c>
    </row>
    <row r="1090" s="14" customFormat="1">
      <c r="A1090" s="14"/>
      <c r="B1090" s="240"/>
      <c r="C1090" s="241"/>
      <c r="D1090" s="231" t="s">
        <v>397</v>
      </c>
      <c r="E1090" s="242" t="s">
        <v>28</v>
      </c>
      <c r="F1090" s="243" t="s">
        <v>1347</v>
      </c>
      <c r="G1090" s="241"/>
      <c r="H1090" s="244">
        <v>18.75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0" t="s">
        <v>397</v>
      </c>
      <c r="AU1090" s="250" t="s">
        <v>84</v>
      </c>
      <c r="AV1090" s="14" t="s">
        <v>84</v>
      </c>
      <c r="AW1090" s="14" t="s">
        <v>35</v>
      </c>
      <c r="AX1090" s="14" t="s">
        <v>74</v>
      </c>
      <c r="AY1090" s="250" t="s">
        <v>378</v>
      </c>
    </row>
    <row r="1091" s="13" customFormat="1">
      <c r="A1091" s="13"/>
      <c r="B1091" s="229"/>
      <c r="C1091" s="230"/>
      <c r="D1091" s="231" t="s">
        <v>397</v>
      </c>
      <c r="E1091" s="232" t="s">
        <v>28</v>
      </c>
      <c r="F1091" s="233" t="s">
        <v>1261</v>
      </c>
      <c r="G1091" s="230"/>
      <c r="H1091" s="232" t="s">
        <v>28</v>
      </c>
      <c r="I1091" s="234"/>
      <c r="J1091" s="230"/>
      <c r="K1091" s="230"/>
      <c r="L1091" s="235"/>
      <c r="M1091" s="236"/>
      <c r="N1091" s="237"/>
      <c r="O1091" s="237"/>
      <c r="P1091" s="237"/>
      <c r="Q1091" s="237"/>
      <c r="R1091" s="237"/>
      <c r="S1091" s="237"/>
      <c r="T1091" s="23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9" t="s">
        <v>397</v>
      </c>
      <c r="AU1091" s="239" t="s">
        <v>84</v>
      </c>
      <c r="AV1091" s="13" t="s">
        <v>82</v>
      </c>
      <c r="AW1091" s="13" t="s">
        <v>35</v>
      </c>
      <c r="AX1091" s="13" t="s">
        <v>74</v>
      </c>
      <c r="AY1091" s="239" t="s">
        <v>378</v>
      </c>
    </row>
    <row r="1092" s="14" customFormat="1">
      <c r="A1092" s="14"/>
      <c r="B1092" s="240"/>
      <c r="C1092" s="241"/>
      <c r="D1092" s="231" t="s">
        <v>397</v>
      </c>
      <c r="E1092" s="242" t="s">
        <v>28</v>
      </c>
      <c r="F1092" s="243" t="s">
        <v>1348</v>
      </c>
      <c r="G1092" s="241"/>
      <c r="H1092" s="244">
        <v>23.350000000000001</v>
      </c>
      <c r="I1092" s="245"/>
      <c r="J1092" s="241"/>
      <c r="K1092" s="241"/>
      <c r="L1092" s="246"/>
      <c r="M1092" s="247"/>
      <c r="N1092" s="248"/>
      <c r="O1092" s="248"/>
      <c r="P1092" s="248"/>
      <c r="Q1092" s="248"/>
      <c r="R1092" s="248"/>
      <c r="S1092" s="248"/>
      <c r="T1092" s="24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0" t="s">
        <v>397</v>
      </c>
      <c r="AU1092" s="250" t="s">
        <v>84</v>
      </c>
      <c r="AV1092" s="14" t="s">
        <v>84</v>
      </c>
      <c r="AW1092" s="14" t="s">
        <v>35</v>
      </c>
      <c r="AX1092" s="14" t="s">
        <v>74</v>
      </c>
      <c r="AY1092" s="250" t="s">
        <v>378</v>
      </c>
    </row>
    <row r="1093" s="13" customFormat="1">
      <c r="A1093" s="13"/>
      <c r="B1093" s="229"/>
      <c r="C1093" s="230"/>
      <c r="D1093" s="231" t="s">
        <v>397</v>
      </c>
      <c r="E1093" s="232" t="s">
        <v>28</v>
      </c>
      <c r="F1093" s="233" t="s">
        <v>1326</v>
      </c>
      <c r="G1093" s="230"/>
      <c r="H1093" s="232" t="s">
        <v>28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9" t="s">
        <v>397</v>
      </c>
      <c r="AU1093" s="239" t="s">
        <v>84</v>
      </c>
      <c r="AV1093" s="13" t="s">
        <v>82</v>
      </c>
      <c r="AW1093" s="13" t="s">
        <v>35</v>
      </c>
      <c r="AX1093" s="13" t="s">
        <v>74</v>
      </c>
      <c r="AY1093" s="239" t="s">
        <v>378</v>
      </c>
    </row>
    <row r="1094" s="14" customFormat="1">
      <c r="A1094" s="14"/>
      <c r="B1094" s="240"/>
      <c r="C1094" s="241"/>
      <c r="D1094" s="231" t="s">
        <v>397</v>
      </c>
      <c r="E1094" s="242" t="s">
        <v>28</v>
      </c>
      <c r="F1094" s="243" t="s">
        <v>1349</v>
      </c>
      <c r="G1094" s="241"/>
      <c r="H1094" s="244">
        <v>46.289999999999999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0" t="s">
        <v>397</v>
      </c>
      <c r="AU1094" s="250" t="s">
        <v>84</v>
      </c>
      <c r="AV1094" s="14" t="s">
        <v>84</v>
      </c>
      <c r="AW1094" s="14" t="s">
        <v>35</v>
      </c>
      <c r="AX1094" s="14" t="s">
        <v>74</v>
      </c>
      <c r="AY1094" s="250" t="s">
        <v>378</v>
      </c>
    </row>
    <row r="1095" s="15" customFormat="1">
      <c r="A1095" s="15"/>
      <c r="B1095" s="251"/>
      <c r="C1095" s="252"/>
      <c r="D1095" s="231" t="s">
        <v>397</v>
      </c>
      <c r="E1095" s="253" t="s">
        <v>121</v>
      </c>
      <c r="F1095" s="254" t="s">
        <v>416</v>
      </c>
      <c r="G1095" s="252"/>
      <c r="H1095" s="255">
        <v>313.488</v>
      </c>
      <c r="I1095" s="256"/>
      <c r="J1095" s="252"/>
      <c r="K1095" s="252"/>
      <c r="L1095" s="257"/>
      <c r="M1095" s="258"/>
      <c r="N1095" s="259"/>
      <c r="O1095" s="259"/>
      <c r="P1095" s="259"/>
      <c r="Q1095" s="259"/>
      <c r="R1095" s="259"/>
      <c r="S1095" s="259"/>
      <c r="T1095" s="260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15"/>
      <c r="AT1095" s="261" t="s">
        <v>397</v>
      </c>
      <c r="AU1095" s="261" t="s">
        <v>84</v>
      </c>
      <c r="AV1095" s="15" t="s">
        <v>390</v>
      </c>
      <c r="AW1095" s="15" t="s">
        <v>35</v>
      </c>
      <c r="AX1095" s="15" t="s">
        <v>82</v>
      </c>
      <c r="AY1095" s="261" t="s">
        <v>378</v>
      </c>
    </row>
    <row r="1096" s="2" customFormat="1" ht="24.15" customHeight="1">
      <c r="A1096" s="41"/>
      <c r="B1096" s="42"/>
      <c r="C1096" s="211" t="s">
        <v>1350</v>
      </c>
      <c r="D1096" s="211" t="s">
        <v>385</v>
      </c>
      <c r="E1096" s="212" t="s">
        <v>1351</v>
      </c>
      <c r="F1096" s="213" t="s">
        <v>1352</v>
      </c>
      <c r="G1096" s="214" t="s">
        <v>572</v>
      </c>
      <c r="H1096" s="215">
        <v>313.488</v>
      </c>
      <c r="I1096" s="216"/>
      <c r="J1096" s="217">
        <f>ROUND(I1096*H1096,2)</f>
        <v>0</v>
      </c>
      <c r="K1096" s="213" t="s">
        <v>389</v>
      </c>
      <c r="L1096" s="47"/>
      <c r="M1096" s="218" t="s">
        <v>28</v>
      </c>
      <c r="N1096" s="219" t="s">
        <v>45</v>
      </c>
      <c r="O1096" s="87"/>
      <c r="P1096" s="220">
        <f>O1096*H1096</f>
        <v>0</v>
      </c>
      <c r="Q1096" s="220">
        <v>0</v>
      </c>
      <c r="R1096" s="220">
        <f>Q1096*H1096</f>
        <v>0</v>
      </c>
      <c r="S1096" s="220">
        <v>0</v>
      </c>
      <c r="T1096" s="221">
        <f>S1096*H1096</f>
        <v>0</v>
      </c>
      <c r="U1096" s="41"/>
      <c r="V1096" s="41"/>
      <c r="W1096" s="41"/>
      <c r="X1096" s="41"/>
      <c r="Y1096" s="41"/>
      <c r="Z1096" s="41"/>
      <c r="AA1096" s="41"/>
      <c r="AB1096" s="41"/>
      <c r="AC1096" s="41"/>
      <c r="AD1096" s="41"/>
      <c r="AE1096" s="41"/>
      <c r="AR1096" s="222" t="s">
        <v>390</v>
      </c>
      <c r="AT1096" s="222" t="s">
        <v>385</v>
      </c>
      <c r="AU1096" s="222" t="s">
        <v>84</v>
      </c>
      <c r="AY1096" s="20" t="s">
        <v>378</v>
      </c>
      <c r="BE1096" s="223">
        <f>IF(N1096="základní",J1096,0)</f>
        <v>0</v>
      </c>
      <c r="BF1096" s="223">
        <f>IF(N1096="snížená",J1096,0)</f>
        <v>0</v>
      </c>
      <c r="BG1096" s="223">
        <f>IF(N1096="zákl. přenesená",J1096,0)</f>
        <v>0</v>
      </c>
      <c r="BH1096" s="223">
        <f>IF(N1096="sníž. přenesená",J1096,0)</f>
        <v>0</v>
      </c>
      <c r="BI1096" s="223">
        <f>IF(N1096="nulová",J1096,0)</f>
        <v>0</v>
      </c>
      <c r="BJ1096" s="20" t="s">
        <v>82</v>
      </c>
      <c r="BK1096" s="223">
        <f>ROUND(I1096*H1096,2)</f>
        <v>0</v>
      </c>
      <c r="BL1096" s="20" t="s">
        <v>390</v>
      </c>
      <c r="BM1096" s="222" t="s">
        <v>1353</v>
      </c>
    </row>
    <row r="1097" s="2" customFormat="1">
      <c r="A1097" s="41"/>
      <c r="B1097" s="42"/>
      <c r="C1097" s="43"/>
      <c r="D1097" s="224" t="s">
        <v>394</v>
      </c>
      <c r="E1097" s="43"/>
      <c r="F1097" s="225" t="s">
        <v>1354</v>
      </c>
      <c r="G1097" s="43"/>
      <c r="H1097" s="43"/>
      <c r="I1097" s="226"/>
      <c r="J1097" s="43"/>
      <c r="K1097" s="43"/>
      <c r="L1097" s="47"/>
      <c r="M1097" s="227"/>
      <c r="N1097" s="228"/>
      <c r="O1097" s="87"/>
      <c r="P1097" s="87"/>
      <c r="Q1097" s="87"/>
      <c r="R1097" s="87"/>
      <c r="S1097" s="87"/>
      <c r="T1097" s="88"/>
      <c r="U1097" s="41"/>
      <c r="V1097" s="41"/>
      <c r="W1097" s="41"/>
      <c r="X1097" s="41"/>
      <c r="Y1097" s="41"/>
      <c r="Z1097" s="41"/>
      <c r="AA1097" s="41"/>
      <c r="AB1097" s="41"/>
      <c r="AC1097" s="41"/>
      <c r="AD1097" s="41"/>
      <c r="AE1097" s="41"/>
      <c r="AT1097" s="20" t="s">
        <v>394</v>
      </c>
      <c r="AU1097" s="20" t="s">
        <v>84</v>
      </c>
    </row>
    <row r="1098" s="14" customFormat="1">
      <c r="A1098" s="14"/>
      <c r="B1098" s="240"/>
      <c r="C1098" s="241"/>
      <c r="D1098" s="231" t="s">
        <v>397</v>
      </c>
      <c r="E1098" s="242" t="s">
        <v>28</v>
      </c>
      <c r="F1098" s="243" t="s">
        <v>121</v>
      </c>
      <c r="G1098" s="241"/>
      <c r="H1098" s="244">
        <v>313.488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0" t="s">
        <v>397</v>
      </c>
      <c r="AU1098" s="250" t="s">
        <v>84</v>
      </c>
      <c r="AV1098" s="14" t="s">
        <v>84</v>
      </c>
      <c r="AW1098" s="14" t="s">
        <v>35</v>
      </c>
      <c r="AX1098" s="14" t="s">
        <v>82</v>
      </c>
      <c r="AY1098" s="250" t="s">
        <v>378</v>
      </c>
    </row>
    <row r="1099" s="2" customFormat="1" ht="24.15" customHeight="1">
      <c r="A1099" s="41"/>
      <c r="B1099" s="42"/>
      <c r="C1099" s="211" t="s">
        <v>1355</v>
      </c>
      <c r="D1099" s="211" t="s">
        <v>385</v>
      </c>
      <c r="E1099" s="212" t="s">
        <v>1356</v>
      </c>
      <c r="F1099" s="213" t="s">
        <v>1357</v>
      </c>
      <c r="G1099" s="214" t="s">
        <v>634</v>
      </c>
      <c r="H1099" s="215">
        <v>4.0110000000000001</v>
      </c>
      <c r="I1099" s="216"/>
      <c r="J1099" s="217">
        <f>ROUND(I1099*H1099,2)</f>
        <v>0</v>
      </c>
      <c r="K1099" s="213" t="s">
        <v>389</v>
      </c>
      <c r="L1099" s="47"/>
      <c r="M1099" s="218" t="s">
        <v>28</v>
      </c>
      <c r="N1099" s="219" t="s">
        <v>45</v>
      </c>
      <c r="O1099" s="87"/>
      <c r="P1099" s="220">
        <f>O1099*H1099</f>
        <v>0</v>
      </c>
      <c r="Q1099" s="220">
        <v>1.05291</v>
      </c>
      <c r="R1099" s="220">
        <f>Q1099*H1099</f>
        <v>4.2232220099999997</v>
      </c>
      <c r="S1099" s="220">
        <v>0</v>
      </c>
      <c r="T1099" s="221">
        <f>S1099*H1099</f>
        <v>0</v>
      </c>
      <c r="U1099" s="41"/>
      <c r="V1099" s="41"/>
      <c r="W1099" s="41"/>
      <c r="X1099" s="41"/>
      <c r="Y1099" s="41"/>
      <c r="Z1099" s="41"/>
      <c r="AA1099" s="41"/>
      <c r="AB1099" s="41"/>
      <c r="AC1099" s="41"/>
      <c r="AD1099" s="41"/>
      <c r="AE1099" s="41"/>
      <c r="AR1099" s="222" t="s">
        <v>390</v>
      </c>
      <c r="AT1099" s="222" t="s">
        <v>385</v>
      </c>
      <c r="AU1099" s="222" t="s">
        <v>84</v>
      </c>
      <c r="AY1099" s="20" t="s">
        <v>378</v>
      </c>
      <c r="BE1099" s="223">
        <f>IF(N1099="základní",J1099,0)</f>
        <v>0</v>
      </c>
      <c r="BF1099" s="223">
        <f>IF(N1099="snížená",J1099,0)</f>
        <v>0</v>
      </c>
      <c r="BG1099" s="223">
        <f>IF(N1099="zákl. přenesená",J1099,0)</f>
        <v>0</v>
      </c>
      <c r="BH1099" s="223">
        <f>IF(N1099="sníž. přenesená",J1099,0)</f>
        <v>0</v>
      </c>
      <c r="BI1099" s="223">
        <f>IF(N1099="nulová",J1099,0)</f>
        <v>0</v>
      </c>
      <c r="BJ1099" s="20" t="s">
        <v>82</v>
      </c>
      <c r="BK1099" s="223">
        <f>ROUND(I1099*H1099,2)</f>
        <v>0</v>
      </c>
      <c r="BL1099" s="20" t="s">
        <v>390</v>
      </c>
      <c r="BM1099" s="222" t="s">
        <v>1358</v>
      </c>
    </row>
    <row r="1100" s="2" customFormat="1">
      <c r="A1100" s="41"/>
      <c r="B1100" s="42"/>
      <c r="C1100" s="43"/>
      <c r="D1100" s="224" t="s">
        <v>394</v>
      </c>
      <c r="E1100" s="43"/>
      <c r="F1100" s="225" t="s">
        <v>1359</v>
      </c>
      <c r="G1100" s="43"/>
      <c r="H1100" s="43"/>
      <c r="I1100" s="226"/>
      <c r="J1100" s="43"/>
      <c r="K1100" s="43"/>
      <c r="L1100" s="47"/>
      <c r="M1100" s="227"/>
      <c r="N1100" s="228"/>
      <c r="O1100" s="87"/>
      <c r="P1100" s="87"/>
      <c r="Q1100" s="87"/>
      <c r="R1100" s="87"/>
      <c r="S1100" s="87"/>
      <c r="T1100" s="88"/>
      <c r="U1100" s="41"/>
      <c r="V1100" s="41"/>
      <c r="W1100" s="41"/>
      <c r="X1100" s="41"/>
      <c r="Y1100" s="41"/>
      <c r="Z1100" s="41"/>
      <c r="AA1100" s="41"/>
      <c r="AB1100" s="41"/>
      <c r="AC1100" s="41"/>
      <c r="AD1100" s="41"/>
      <c r="AE1100" s="41"/>
      <c r="AT1100" s="20" t="s">
        <v>394</v>
      </c>
      <c r="AU1100" s="20" t="s">
        <v>84</v>
      </c>
    </row>
    <row r="1101" s="13" customFormat="1">
      <c r="A1101" s="13"/>
      <c r="B1101" s="229"/>
      <c r="C1101" s="230"/>
      <c r="D1101" s="231" t="s">
        <v>397</v>
      </c>
      <c r="E1101" s="232" t="s">
        <v>28</v>
      </c>
      <c r="F1101" s="233" t="s">
        <v>1282</v>
      </c>
      <c r="G1101" s="230"/>
      <c r="H1101" s="232" t="s">
        <v>28</v>
      </c>
      <c r="I1101" s="234"/>
      <c r="J1101" s="230"/>
      <c r="K1101" s="230"/>
      <c r="L1101" s="235"/>
      <c r="M1101" s="236"/>
      <c r="N1101" s="237"/>
      <c r="O1101" s="237"/>
      <c r="P1101" s="237"/>
      <c r="Q1101" s="237"/>
      <c r="R1101" s="237"/>
      <c r="S1101" s="237"/>
      <c r="T1101" s="238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9" t="s">
        <v>397</v>
      </c>
      <c r="AU1101" s="239" t="s">
        <v>84</v>
      </c>
      <c r="AV1101" s="13" t="s">
        <v>82</v>
      </c>
      <c r="AW1101" s="13" t="s">
        <v>35</v>
      </c>
      <c r="AX1101" s="13" t="s">
        <v>74</v>
      </c>
      <c r="AY1101" s="239" t="s">
        <v>378</v>
      </c>
    </row>
    <row r="1102" s="14" customFormat="1">
      <c r="A1102" s="14"/>
      <c r="B1102" s="240"/>
      <c r="C1102" s="241"/>
      <c r="D1102" s="231" t="s">
        <v>397</v>
      </c>
      <c r="E1102" s="242" t="s">
        <v>28</v>
      </c>
      <c r="F1102" s="243" t="s">
        <v>1360</v>
      </c>
      <c r="G1102" s="241"/>
      <c r="H1102" s="244">
        <v>1.071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0" t="s">
        <v>397</v>
      </c>
      <c r="AU1102" s="250" t="s">
        <v>84</v>
      </c>
      <c r="AV1102" s="14" t="s">
        <v>84</v>
      </c>
      <c r="AW1102" s="14" t="s">
        <v>35</v>
      </c>
      <c r="AX1102" s="14" t="s">
        <v>74</v>
      </c>
      <c r="AY1102" s="250" t="s">
        <v>378</v>
      </c>
    </row>
    <row r="1103" s="14" customFormat="1">
      <c r="A1103" s="14"/>
      <c r="B1103" s="240"/>
      <c r="C1103" s="241"/>
      <c r="D1103" s="231" t="s">
        <v>397</v>
      </c>
      <c r="E1103" s="242" t="s">
        <v>28</v>
      </c>
      <c r="F1103" s="243" t="s">
        <v>1361</v>
      </c>
      <c r="G1103" s="241"/>
      <c r="H1103" s="244">
        <v>2.2160000000000002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397</v>
      </c>
      <c r="AU1103" s="250" t="s">
        <v>84</v>
      </c>
      <c r="AV1103" s="14" t="s">
        <v>84</v>
      </c>
      <c r="AW1103" s="14" t="s">
        <v>35</v>
      </c>
      <c r="AX1103" s="14" t="s">
        <v>74</v>
      </c>
      <c r="AY1103" s="250" t="s">
        <v>378</v>
      </c>
    </row>
    <row r="1104" s="14" customFormat="1">
      <c r="A1104" s="14"/>
      <c r="B1104" s="240"/>
      <c r="C1104" s="241"/>
      <c r="D1104" s="231" t="s">
        <v>397</v>
      </c>
      <c r="E1104" s="242" t="s">
        <v>28</v>
      </c>
      <c r="F1104" s="243" t="s">
        <v>1362</v>
      </c>
      <c r="G1104" s="241"/>
      <c r="H1104" s="244">
        <v>0.72399999999999998</v>
      </c>
      <c r="I1104" s="245"/>
      <c r="J1104" s="241"/>
      <c r="K1104" s="241"/>
      <c r="L1104" s="246"/>
      <c r="M1104" s="247"/>
      <c r="N1104" s="248"/>
      <c r="O1104" s="248"/>
      <c r="P1104" s="248"/>
      <c r="Q1104" s="248"/>
      <c r="R1104" s="248"/>
      <c r="S1104" s="248"/>
      <c r="T1104" s="249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0" t="s">
        <v>397</v>
      </c>
      <c r="AU1104" s="250" t="s">
        <v>84</v>
      </c>
      <c r="AV1104" s="14" t="s">
        <v>84</v>
      </c>
      <c r="AW1104" s="14" t="s">
        <v>35</v>
      </c>
      <c r="AX1104" s="14" t="s">
        <v>74</v>
      </c>
      <c r="AY1104" s="250" t="s">
        <v>378</v>
      </c>
    </row>
    <row r="1105" s="15" customFormat="1">
      <c r="A1105" s="15"/>
      <c r="B1105" s="251"/>
      <c r="C1105" s="252"/>
      <c r="D1105" s="231" t="s">
        <v>397</v>
      </c>
      <c r="E1105" s="253" t="s">
        <v>28</v>
      </c>
      <c r="F1105" s="254" t="s">
        <v>416</v>
      </c>
      <c r="G1105" s="252"/>
      <c r="H1105" s="255">
        <v>4.0110000000000001</v>
      </c>
      <c r="I1105" s="256"/>
      <c r="J1105" s="252"/>
      <c r="K1105" s="252"/>
      <c r="L1105" s="257"/>
      <c r="M1105" s="258"/>
      <c r="N1105" s="259"/>
      <c r="O1105" s="259"/>
      <c r="P1105" s="259"/>
      <c r="Q1105" s="259"/>
      <c r="R1105" s="259"/>
      <c r="S1105" s="259"/>
      <c r="T1105" s="260"/>
      <c r="U1105" s="15"/>
      <c r="V1105" s="15"/>
      <c r="W1105" s="15"/>
      <c r="X1105" s="15"/>
      <c r="Y1105" s="15"/>
      <c r="Z1105" s="15"/>
      <c r="AA1105" s="15"/>
      <c r="AB1105" s="15"/>
      <c r="AC1105" s="15"/>
      <c r="AD1105" s="15"/>
      <c r="AE1105" s="15"/>
      <c r="AT1105" s="261" t="s">
        <v>397</v>
      </c>
      <c r="AU1105" s="261" t="s">
        <v>84</v>
      </c>
      <c r="AV1105" s="15" t="s">
        <v>390</v>
      </c>
      <c r="AW1105" s="15" t="s">
        <v>35</v>
      </c>
      <c r="AX1105" s="15" t="s">
        <v>82</v>
      </c>
      <c r="AY1105" s="261" t="s">
        <v>378</v>
      </c>
    </row>
    <row r="1106" s="2" customFormat="1" ht="37.8" customHeight="1">
      <c r="A1106" s="41"/>
      <c r="B1106" s="42"/>
      <c r="C1106" s="211" t="s">
        <v>1363</v>
      </c>
      <c r="D1106" s="211" t="s">
        <v>385</v>
      </c>
      <c r="E1106" s="212" t="s">
        <v>1364</v>
      </c>
      <c r="F1106" s="213" t="s">
        <v>1365</v>
      </c>
      <c r="G1106" s="214" t="s">
        <v>388</v>
      </c>
      <c r="H1106" s="215">
        <v>7.54</v>
      </c>
      <c r="I1106" s="216"/>
      <c r="J1106" s="217">
        <f>ROUND(I1106*H1106,2)</f>
        <v>0</v>
      </c>
      <c r="K1106" s="213" t="s">
        <v>389</v>
      </c>
      <c r="L1106" s="47"/>
      <c r="M1106" s="218" t="s">
        <v>28</v>
      </c>
      <c r="N1106" s="219" t="s">
        <v>45</v>
      </c>
      <c r="O1106" s="87"/>
      <c r="P1106" s="220">
        <f>O1106*H1106</f>
        <v>0</v>
      </c>
      <c r="Q1106" s="220">
        <v>2.3010999999999999</v>
      </c>
      <c r="R1106" s="220">
        <f>Q1106*H1106</f>
        <v>17.350293999999998</v>
      </c>
      <c r="S1106" s="220">
        <v>0</v>
      </c>
      <c r="T1106" s="221">
        <f>S1106*H1106</f>
        <v>0</v>
      </c>
      <c r="U1106" s="41"/>
      <c r="V1106" s="41"/>
      <c r="W1106" s="41"/>
      <c r="X1106" s="41"/>
      <c r="Y1106" s="41"/>
      <c r="Z1106" s="41"/>
      <c r="AA1106" s="41"/>
      <c r="AB1106" s="41"/>
      <c r="AC1106" s="41"/>
      <c r="AD1106" s="41"/>
      <c r="AE1106" s="41"/>
      <c r="AR1106" s="222" t="s">
        <v>390</v>
      </c>
      <c r="AT1106" s="222" t="s">
        <v>385</v>
      </c>
      <c r="AU1106" s="222" t="s">
        <v>84</v>
      </c>
      <c r="AY1106" s="20" t="s">
        <v>378</v>
      </c>
      <c r="BE1106" s="223">
        <f>IF(N1106="základní",J1106,0)</f>
        <v>0</v>
      </c>
      <c r="BF1106" s="223">
        <f>IF(N1106="snížená",J1106,0)</f>
        <v>0</v>
      </c>
      <c r="BG1106" s="223">
        <f>IF(N1106="zákl. přenesená",J1106,0)</f>
        <v>0</v>
      </c>
      <c r="BH1106" s="223">
        <f>IF(N1106="sníž. přenesená",J1106,0)</f>
        <v>0</v>
      </c>
      <c r="BI1106" s="223">
        <f>IF(N1106="nulová",J1106,0)</f>
        <v>0</v>
      </c>
      <c r="BJ1106" s="20" t="s">
        <v>82</v>
      </c>
      <c r="BK1106" s="223">
        <f>ROUND(I1106*H1106,2)</f>
        <v>0</v>
      </c>
      <c r="BL1106" s="20" t="s">
        <v>390</v>
      </c>
      <c r="BM1106" s="222" t="s">
        <v>1366</v>
      </c>
    </row>
    <row r="1107" s="2" customFormat="1">
      <c r="A1107" s="41"/>
      <c r="B1107" s="42"/>
      <c r="C1107" s="43"/>
      <c r="D1107" s="224" t="s">
        <v>394</v>
      </c>
      <c r="E1107" s="43"/>
      <c r="F1107" s="225" t="s">
        <v>1367</v>
      </c>
      <c r="G1107" s="43"/>
      <c r="H1107" s="43"/>
      <c r="I1107" s="226"/>
      <c r="J1107" s="43"/>
      <c r="K1107" s="43"/>
      <c r="L1107" s="47"/>
      <c r="M1107" s="227"/>
      <c r="N1107" s="228"/>
      <c r="O1107" s="87"/>
      <c r="P1107" s="87"/>
      <c r="Q1107" s="87"/>
      <c r="R1107" s="87"/>
      <c r="S1107" s="87"/>
      <c r="T1107" s="88"/>
      <c r="U1107" s="41"/>
      <c r="V1107" s="41"/>
      <c r="W1107" s="41"/>
      <c r="X1107" s="41"/>
      <c r="Y1107" s="41"/>
      <c r="Z1107" s="41"/>
      <c r="AA1107" s="41"/>
      <c r="AB1107" s="41"/>
      <c r="AC1107" s="41"/>
      <c r="AD1107" s="41"/>
      <c r="AE1107" s="41"/>
      <c r="AT1107" s="20" t="s">
        <v>394</v>
      </c>
      <c r="AU1107" s="20" t="s">
        <v>84</v>
      </c>
    </row>
    <row r="1108" s="13" customFormat="1">
      <c r="A1108" s="13"/>
      <c r="B1108" s="229"/>
      <c r="C1108" s="230"/>
      <c r="D1108" s="231" t="s">
        <v>397</v>
      </c>
      <c r="E1108" s="232" t="s">
        <v>28</v>
      </c>
      <c r="F1108" s="233" t="s">
        <v>896</v>
      </c>
      <c r="G1108" s="230"/>
      <c r="H1108" s="232" t="s">
        <v>28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9" t="s">
        <v>397</v>
      </c>
      <c r="AU1108" s="239" t="s">
        <v>84</v>
      </c>
      <c r="AV1108" s="13" t="s">
        <v>82</v>
      </c>
      <c r="AW1108" s="13" t="s">
        <v>35</v>
      </c>
      <c r="AX1108" s="13" t="s">
        <v>74</v>
      </c>
      <c r="AY1108" s="239" t="s">
        <v>378</v>
      </c>
    </row>
    <row r="1109" s="14" customFormat="1">
      <c r="A1109" s="14"/>
      <c r="B1109" s="240"/>
      <c r="C1109" s="241"/>
      <c r="D1109" s="231" t="s">
        <v>397</v>
      </c>
      <c r="E1109" s="242" t="s">
        <v>28</v>
      </c>
      <c r="F1109" s="243" t="s">
        <v>1368</v>
      </c>
      <c r="G1109" s="241"/>
      <c r="H1109" s="244">
        <v>2.9380000000000002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397</v>
      </c>
      <c r="AU1109" s="250" t="s">
        <v>84</v>
      </c>
      <c r="AV1109" s="14" t="s">
        <v>84</v>
      </c>
      <c r="AW1109" s="14" t="s">
        <v>35</v>
      </c>
      <c r="AX1109" s="14" t="s">
        <v>74</v>
      </c>
      <c r="AY1109" s="250" t="s">
        <v>378</v>
      </c>
    </row>
    <row r="1110" s="13" customFormat="1">
      <c r="A1110" s="13"/>
      <c r="B1110" s="229"/>
      <c r="C1110" s="230"/>
      <c r="D1110" s="231" t="s">
        <v>397</v>
      </c>
      <c r="E1110" s="232" t="s">
        <v>28</v>
      </c>
      <c r="F1110" s="233" t="s">
        <v>897</v>
      </c>
      <c r="G1110" s="230"/>
      <c r="H1110" s="232" t="s">
        <v>28</v>
      </c>
      <c r="I1110" s="234"/>
      <c r="J1110" s="230"/>
      <c r="K1110" s="230"/>
      <c r="L1110" s="235"/>
      <c r="M1110" s="236"/>
      <c r="N1110" s="237"/>
      <c r="O1110" s="237"/>
      <c r="P1110" s="237"/>
      <c r="Q1110" s="237"/>
      <c r="R1110" s="237"/>
      <c r="S1110" s="237"/>
      <c r="T1110" s="23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9" t="s">
        <v>397</v>
      </c>
      <c r="AU1110" s="239" t="s">
        <v>84</v>
      </c>
      <c r="AV1110" s="13" t="s">
        <v>82</v>
      </c>
      <c r="AW1110" s="13" t="s">
        <v>35</v>
      </c>
      <c r="AX1110" s="13" t="s">
        <v>74</v>
      </c>
      <c r="AY1110" s="239" t="s">
        <v>378</v>
      </c>
    </row>
    <row r="1111" s="14" customFormat="1">
      <c r="A1111" s="14"/>
      <c r="B1111" s="240"/>
      <c r="C1111" s="241"/>
      <c r="D1111" s="231" t="s">
        <v>397</v>
      </c>
      <c r="E1111" s="242" t="s">
        <v>28</v>
      </c>
      <c r="F1111" s="243" t="s">
        <v>1369</v>
      </c>
      <c r="G1111" s="241"/>
      <c r="H1111" s="244">
        <v>0.92600000000000005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0" t="s">
        <v>397</v>
      </c>
      <c r="AU1111" s="250" t="s">
        <v>84</v>
      </c>
      <c r="AV1111" s="14" t="s">
        <v>84</v>
      </c>
      <c r="AW1111" s="14" t="s">
        <v>35</v>
      </c>
      <c r="AX1111" s="14" t="s">
        <v>74</v>
      </c>
      <c r="AY1111" s="250" t="s">
        <v>378</v>
      </c>
    </row>
    <row r="1112" s="13" customFormat="1">
      <c r="A1112" s="13"/>
      <c r="B1112" s="229"/>
      <c r="C1112" s="230"/>
      <c r="D1112" s="231" t="s">
        <v>397</v>
      </c>
      <c r="E1112" s="232" t="s">
        <v>28</v>
      </c>
      <c r="F1112" s="233" t="s">
        <v>898</v>
      </c>
      <c r="G1112" s="230"/>
      <c r="H1112" s="232" t="s">
        <v>28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397</v>
      </c>
      <c r="AU1112" s="239" t="s">
        <v>84</v>
      </c>
      <c r="AV1112" s="13" t="s">
        <v>82</v>
      </c>
      <c r="AW1112" s="13" t="s">
        <v>35</v>
      </c>
      <c r="AX1112" s="13" t="s">
        <v>74</v>
      </c>
      <c r="AY1112" s="239" t="s">
        <v>378</v>
      </c>
    </row>
    <row r="1113" s="14" customFormat="1">
      <c r="A1113" s="14"/>
      <c r="B1113" s="240"/>
      <c r="C1113" s="241"/>
      <c r="D1113" s="231" t="s">
        <v>397</v>
      </c>
      <c r="E1113" s="242" t="s">
        <v>28</v>
      </c>
      <c r="F1113" s="243" t="s">
        <v>1370</v>
      </c>
      <c r="G1113" s="241"/>
      <c r="H1113" s="244">
        <v>1.966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397</v>
      </c>
      <c r="AU1113" s="250" t="s">
        <v>84</v>
      </c>
      <c r="AV1113" s="14" t="s">
        <v>84</v>
      </c>
      <c r="AW1113" s="14" t="s">
        <v>35</v>
      </c>
      <c r="AX1113" s="14" t="s">
        <v>74</v>
      </c>
      <c r="AY1113" s="250" t="s">
        <v>378</v>
      </c>
    </row>
    <row r="1114" s="13" customFormat="1">
      <c r="A1114" s="13"/>
      <c r="B1114" s="229"/>
      <c r="C1114" s="230"/>
      <c r="D1114" s="231" t="s">
        <v>397</v>
      </c>
      <c r="E1114" s="232" t="s">
        <v>28</v>
      </c>
      <c r="F1114" s="233" t="s">
        <v>889</v>
      </c>
      <c r="G1114" s="230"/>
      <c r="H1114" s="232" t="s">
        <v>28</v>
      </c>
      <c r="I1114" s="234"/>
      <c r="J1114" s="230"/>
      <c r="K1114" s="230"/>
      <c r="L1114" s="235"/>
      <c r="M1114" s="236"/>
      <c r="N1114" s="237"/>
      <c r="O1114" s="237"/>
      <c r="P1114" s="237"/>
      <c r="Q1114" s="237"/>
      <c r="R1114" s="237"/>
      <c r="S1114" s="237"/>
      <c r="T1114" s="238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9" t="s">
        <v>397</v>
      </c>
      <c r="AU1114" s="239" t="s">
        <v>84</v>
      </c>
      <c r="AV1114" s="13" t="s">
        <v>82</v>
      </c>
      <c r="AW1114" s="13" t="s">
        <v>35</v>
      </c>
      <c r="AX1114" s="13" t="s">
        <v>74</v>
      </c>
      <c r="AY1114" s="239" t="s">
        <v>378</v>
      </c>
    </row>
    <row r="1115" s="14" customFormat="1">
      <c r="A1115" s="14"/>
      <c r="B1115" s="240"/>
      <c r="C1115" s="241"/>
      <c r="D1115" s="231" t="s">
        <v>397</v>
      </c>
      <c r="E1115" s="242" t="s">
        <v>28</v>
      </c>
      <c r="F1115" s="243" t="s">
        <v>1371</v>
      </c>
      <c r="G1115" s="241"/>
      <c r="H1115" s="244">
        <v>1.71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0" t="s">
        <v>397</v>
      </c>
      <c r="AU1115" s="250" t="s">
        <v>84</v>
      </c>
      <c r="AV1115" s="14" t="s">
        <v>84</v>
      </c>
      <c r="AW1115" s="14" t="s">
        <v>35</v>
      </c>
      <c r="AX1115" s="14" t="s">
        <v>74</v>
      </c>
      <c r="AY1115" s="250" t="s">
        <v>378</v>
      </c>
    </row>
    <row r="1116" s="15" customFormat="1">
      <c r="A1116" s="15"/>
      <c r="B1116" s="251"/>
      <c r="C1116" s="252"/>
      <c r="D1116" s="231" t="s">
        <v>397</v>
      </c>
      <c r="E1116" s="253" t="s">
        <v>28</v>
      </c>
      <c r="F1116" s="254" t="s">
        <v>416</v>
      </c>
      <c r="G1116" s="252"/>
      <c r="H1116" s="255">
        <v>7.54</v>
      </c>
      <c r="I1116" s="256"/>
      <c r="J1116" s="252"/>
      <c r="K1116" s="252"/>
      <c r="L1116" s="257"/>
      <c r="M1116" s="258"/>
      <c r="N1116" s="259"/>
      <c r="O1116" s="259"/>
      <c r="P1116" s="259"/>
      <c r="Q1116" s="259"/>
      <c r="R1116" s="259"/>
      <c r="S1116" s="259"/>
      <c r="T1116" s="260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T1116" s="261" t="s">
        <v>397</v>
      </c>
      <c r="AU1116" s="261" t="s">
        <v>84</v>
      </c>
      <c r="AV1116" s="15" t="s">
        <v>390</v>
      </c>
      <c r="AW1116" s="15" t="s">
        <v>35</v>
      </c>
      <c r="AX1116" s="15" t="s">
        <v>82</v>
      </c>
      <c r="AY1116" s="261" t="s">
        <v>378</v>
      </c>
    </row>
    <row r="1117" s="2" customFormat="1" ht="37.8" customHeight="1">
      <c r="A1117" s="41"/>
      <c r="B1117" s="42"/>
      <c r="C1117" s="211" t="s">
        <v>1372</v>
      </c>
      <c r="D1117" s="211" t="s">
        <v>385</v>
      </c>
      <c r="E1117" s="212" t="s">
        <v>1373</v>
      </c>
      <c r="F1117" s="213" t="s">
        <v>1374</v>
      </c>
      <c r="G1117" s="214" t="s">
        <v>388</v>
      </c>
      <c r="H1117" s="215">
        <v>17.513999999999999</v>
      </c>
      <c r="I1117" s="216"/>
      <c r="J1117" s="217">
        <f>ROUND(I1117*H1117,2)</f>
        <v>0</v>
      </c>
      <c r="K1117" s="213" t="s">
        <v>389</v>
      </c>
      <c r="L1117" s="47"/>
      <c r="M1117" s="218" t="s">
        <v>28</v>
      </c>
      <c r="N1117" s="219" t="s">
        <v>45</v>
      </c>
      <c r="O1117" s="87"/>
      <c r="P1117" s="220">
        <f>O1117*H1117</f>
        <v>0</v>
      </c>
      <c r="Q1117" s="220">
        <v>2.5019499999999999</v>
      </c>
      <c r="R1117" s="220">
        <f>Q1117*H1117</f>
        <v>43.819152299999999</v>
      </c>
      <c r="S1117" s="220">
        <v>0</v>
      </c>
      <c r="T1117" s="221">
        <f>S1117*H1117</f>
        <v>0</v>
      </c>
      <c r="U1117" s="41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R1117" s="222" t="s">
        <v>390</v>
      </c>
      <c r="AT1117" s="222" t="s">
        <v>385</v>
      </c>
      <c r="AU1117" s="222" t="s">
        <v>84</v>
      </c>
      <c r="AY1117" s="20" t="s">
        <v>378</v>
      </c>
      <c r="BE1117" s="223">
        <f>IF(N1117="základní",J1117,0)</f>
        <v>0</v>
      </c>
      <c r="BF1117" s="223">
        <f>IF(N1117="snížená",J1117,0)</f>
        <v>0</v>
      </c>
      <c r="BG1117" s="223">
        <f>IF(N1117="zákl. přenesená",J1117,0)</f>
        <v>0</v>
      </c>
      <c r="BH1117" s="223">
        <f>IF(N1117="sníž. přenesená",J1117,0)</f>
        <v>0</v>
      </c>
      <c r="BI1117" s="223">
        <f>IF(N1117="nulová",J1117,0)</f>
        <v>0</v>
      </c>
      <c r="BJ1117" s="20" t="s">
        <v>82</v>
      </c>
      <c r="BK1117" s="223">
        <f>ROUND(I1117*H1117,2)</f>
        <v>0</v>
      </c>
      <c r="BL1117" s="20" t="s">
        <v>390</v>
      </c>
      <c r="BM1117" s="222" t="s">
        <v>1375</v>
      </c>
    </row>
    <row r="1118" s="2" customFormat="1">
      <c r="A1118" s="41"/>
      <c r="B1118" s="42"/>
      <c r="C1118" s="43"/>
      <c r="D1118" s="224" t="s">
        <v>394</v>
      </c>
      <c r="E1118" s="43"/>
      <c r="F1118" s="225" t="s">
        <v>1376</v>
      </c>
      <c r="G1118" s="43"/>
      <c r="H1118" s="43"/>
      <c r="I1118" s="226"/>
      <c r="J1118" s="43"/>
      <c r="K1118" s="43"/>
      <c r="L1118" s="47"/>
      <c r="M1118" s="227"/>
      <c r="N1118" s="228"/>
      <c r="O1118" s="87"/>
      <c r="P1118" s="87"/>
      <c r="Q1118" s="87"/>
      <c r="R1118" s="87"/>
      <c r="S1118" s="87"/>
      <c r="T1118" s="88"/>
      <c r="U1118" s="41"/>
      <c r="V1118" s="41"/>
      <c r="W1118" s="41"/>
      <c r="X1118" s="41"/>
      <c r="Y1118" s="41"/>
      <c r="Z1118" s="41"/>
      <c r="AA1118" s="41"/>
      <c r="AB1118" s="41"/>
      <c r="AC1118" s="41"/>
      <c r="AD1118" s="41"/>
      <c r="AE1118" s="41"/>
      <c r="AT1118" s="20" t="s">
        <v>394</v>
      </c>
      <c r="AU1118" s="20" t="s">
        <v>84</v>
      </c>
    </row>
    <row r="1119" s="13" customFormat="1">
      <c r="A1119" s="13"/>
      <c r="B1119" s="229"/>
      <c r="C1119" s="230"/>
      <c r="D1119" s="231" t="s">
        <v>397</v>
      </c>
      <c r="E1119" s="232" t="s">
        <v>28</v>
      </c>
      <c r="F1119" s="233" t="s">
        <v>896</v>
      </c>
      <c r="G1119" s="230"/>
      <c r="H1119" s="232" t="s">
        <v>28</v>
      </c>
      <c r="I1119" s="234"/>
      <c r="J1119" s="230"/>
      <c r="K1119" s="230"/>
      <c r="L1119" s="235"/>
      <c r="M1119" s="236"/>
      <c r="N1119" s="237"/>
      <c r="O1119" s="237"/>
      <c r="P1119" s="237"/>
      <c r="Q1119" s="237"/>
      <c r="R1119" s="237"/>
      <c r="S1119" s="237"/>
      <c r="T1119" s="238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9" t="s">
        <v>397</v>
      </c>
      <c r="AU1119" s="239" t="s">
        <v>84</v>
      </c>
      <c r="AV1119" s="13" t="s">
        <v>82</v>
      </c>
      <c r="AW1119" s="13" t="s">
        <v>35</v>
      </c>
      <c r="AX1119" s="13" t="s">
        <v>74</v>
      </c>
      <c r="AY1119" s="239" t="s">
        <v>378</v>
      </c>
    </row>
    <row r="1120" s="14" customFormat="1">
      <c r="A1120" s="14"/>
      <c r="B1120" s="240"/>
      <c r="C1120" s="241"/>
      <c r="D1120" s="231" t="s">
        <v>397</v>
      </c>
      <c r="E1120" s="242" t="s">
        <v>28</v>
      </c>
      <c r="F1120" s="243" t="s">
        <v>1377</v>
      </c>
      <c r="G1120" s="241"/>
      <c r="H1120" s="244">
        <v>4.3959999999999999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0" t="s">
        <v>397</v>
      </c>
      <c r="AU1120" s="250" t="s">
        <v>84</v>
      </c>
      <c r="AV1120" s="14" t="s">
        <v>84</v>
      </c>
      <c r="AW1120" s="14" t="s">
        <v>35</v>
      </c>
      <c r="AX1120" s="14" t="s">
        <v>74</v>
      </c>
      <c r="AY1120" s="250" t="s">
        <v>378</v>
      </c>
    </row>
    <row r="1121" s="13" customFormat="1">
      <c r="A1121" s="13"/>
      <c r="B1121" s="229"/>
      <c r="C1121" s="230"/>
      <c r="D1121" s="231" t="s">
        <v>397</v>
      </c>
      <c r="E1121" s="232" t="s">
        <v>28</v>
      </c>
      <c r="F1121" s="233" t="s">
        <v>897</v>
      </c>
      <c r="G1121" s="230"/>
      <c r="H1121" s="232" t="s">
        <v>28</v>
      </c>
      <c r="I1121" s="234"/>
      <c r="J1121" s="230"/>
      <c r="K1121" s="230"/>
      <c r="L1121" s="235"/>
      <c r="M1121" s="236"/>
      <c r="N1121" s="237"/>
      <c r="O1121" s="237"/>
      <c r="P1121" s="237"/>
      <c r="Q1121" s="237"/>
      <c r="R1121" s="237"/>
      <c r="S1121" s="237"/>
      <c r="T1121" s="238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9" t="s">
        <v>397</v>
      </c>
      <c r="AU1121" s="239" t="s">
        <v>84</v>
      </c>
      <c r="AV1121" s="13" t="s">
        <v>82</v>
      </c>
      <c r="AW1121" s="13" t="s">
        <v>35</v>
      </c>
      <c r="AX1121" s="13" t="s">
        <v>74</v>
      </c>
      <c r="AY1121" s="239" t="s">
        <v>378</v>
      </c>
    </row>
    <row r="1122" s="14" customFormat="1">
      <c r="A1122" s="14"/>
      <c r="B1122" s="240"/>
      <c r="C1122" s="241"/>
      <c r="D1122" s="231" t="s">
        <v>397</v>
      </c>
      <c r="E1122" s="242" t="s">
        <v>28</v>
      </c>
      <c r="F1122" s="243" t="s">
        <v>1378</v>
      </c>
      <c r="G1122" s="241"/>
      <c r="H1122" s="244">
        <v>2.6179999999999999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0" t="s">
        <v>397</v>
      </c>
      <c r="AU1122" s="250" t="s">
        <v>84</v>
      </c>
      <c r="AV1122" s="14" t="s">
        <v>84</v>
      </c>
      <c r="AW1122" s="14" t="s">
        <v>35</v>
      </c>
      <c r="AX1122" s="14" t="s">
        <v>74</v>
      </c>
      <c r="AY1122" s="250" t="s">
        <v>378</v>
      </c>
    </row>
    <row r="1123" s="13" customFormat="1">
      <c r="A1123" s="13"/>
      <c r="B1123" s="229"/>
      <c r="C1123" s="230"/>
      <c r="D1123" s="231" t="s">
        <v>397</v>
      </c>
      <c r="E1123" s="232" t="s">
        <v>28</v>
      </c>
      <c r="F1123" s="233" t="s">
        <v>898</v>
      </c>
      <c r="G1123" s="230"/>
      <c r="H1123" s="232" t="s">
        <v>28</v>
      </c>
      <c r="I1123" s="234"/>
      <c r="J1123" s="230"/>
      <c r="K1123" s="230"/>
      <c r="L1123" s="235"/>
      <c r="M1123" s="236"/>
      <c r="N1123" s="237"/>
      <c r="O1123" s="237"/>
      <c r="P1123" s="237"/>
      <c r="Q1123" s="237"/>
      <c r="R1123" s="237"/>
      <c r="S1123" s="237"/>
      <c r="T1123" s="238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9" t="s">
        <v>397</v>
      </c>
      <c r="AU1123" s="239" t="s">
        <v>84</v>
      </c>
      <c r="AV1123" s="13" t="s">
        <v>82</v>
      </c>
      <c r="AW1123" s="13" t="s">
        <v>35</v>
      </c>
      <c r="AX1123" s="13" t="s">
        <v>74</v>
      </c>
      <c r="AY1123" s="239" t="s">
        <v>378</v>
      </c>
    </row>
    <row r="1124" s="14" customFormat="1">
      <c r="A1124" s="14"/>
      <c r="B1124" s="240"/>
      <c r="C1124" s="241"/>
      <c r="D1124" s="231" t="s">
        <v>397</v>
      </c>
      <c r="E1124" s="242" t="s">
        <v>28</v>
      </c>
      <c r="F1124" s="243" t="s">
        <v>1379</v>
      </c>
      <c r="G1124" s="241"/>
      <c r="H1124" s="244">
        <v>5.4180000000000001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0" t="s">
        <v>397</v>
      </c>
      <c r="AU1124" s="250" t="s">
        <v>84</v>
      </c>
      <c r="AV1124" s="14" t="s">
        <v>84</v>
      </c>
      <c r="AW1124" s="14" t="s">
        <v>35</v>
      </c>
      <c r="AX1124" s="14" t="s">
        <v>74</v>
      </c>
      <c r="AY1124" s="250" t="s">
        <v>378</v>
      </c>
    </row>
    <row r="1125" s="13" customFormat="1">
      <c r="A1125" s="13"/>
      <c r="B1125" s="229"/>
      <c r="C1125" s="230"/>
      <c r="D1125" s="231" t="s">
        <v>397</v>
      </c>
      <c r="E1125" s="232" t="s">
        <v>28</v>
      </c>
      <c r="F1125" s="233" t="s">
        <v>889</v>
      </c>
      <c r="G1125" s="230"/>
      <c r="H1125" s="232" t="s">
        <v>28</v>
      </c>
      <c r="I1125" s="234"/>
      <c r="J1125" s="230"/>
      <c r="K1125" s="230"/>
      <c r="L1125" s="235"/>
      <c r="M1125" s="236"/>
      <c r="N1125" s="237"/>
      <c r="O1125" s="237"/>
      <c r="P1125" s="237"/>
      <c r="Q1125" s="237"/>
      <c r="R1125" s="237"/>
      <c r="S1125" s="237"/>
      <c r="T1125" s="23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9" t="s">
        <v>397</v>
      </c>
      <c r="AU1125" s="239" t="s">
        <v>84</v>
      </c>
      <c r="AV1125" s="13" t="s">
        <v>82</v>
      </c>
      <c r="AW1125" s="13" t="s">
        <v>35</v>
      </c>
      <c r="AX1125" s="13" t="s">
        <v>74</v>
      </c>
      <c r="AY1125" s="239" t="s">
        <v>378</v>
      </c>
    </row>
    <row r="1126" s="14" customFormat="1">
      <c r="A1126" s="14"/>
      <c r="B1126" s="240"/>
      <c r="C1126" s="241"/>
      <c r="D1126" s="231" t="s">
        <v>397</v>
      </c>
      <c r="E1126" s="242" t="s">
        <v>28</v>
      </c>
      <c r="F1126" s="243" t="s">
        <v>1380</v>
      </c>
      <c r="G1126" s="241"/>
      <c r="H1126" s="244">
        <v>5.0819999999999999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0" t="s">
        <v>397</v>
      </c>
      <c r="AU1126" s="250" t="s">
        <v>84</v>
      </c>
      <c r="AV1126" s="14" t="s">
        <v>84</v>
      </c>
      <c r="AW1126" s="14" t="s">
        <v>35</v>
      </c>
      <c r="AX1126" s="14" t="s">
        <v>74</v>
      </c>
      <c r="AY1126" s="250" t="s">
        <v>378</v>
      </c>
    </row>
    <row r="1127" s="15" customFormat="1">
      <c r="A1127" s="15"/>
      <c r="B1127" s="251"/>
      <c r="C1127" s="252"/>
      <c r="D1127" s="231" t="s">
        <v>397</v>
      </c>
      <c r="E1127" s="253" t="s">
        <v>28</v>
      </c>
      <c r="F1127" s="254" t="s">
        <v>416</v>
      </c>
      <c r="G1127" s="252"/>
      <c r="H1127" s="255">
        <v>17.513999999999999</v>
      </c>
      <c r="I1127" s="256"/>
      <c r="J1127" s="252"/>
      <c r="K1127" s="252"/>
      <c r="L1127" s="257"/>
      <c r="M1127" s="258"/>
      <c r="N1127" s="259"/>
      <c r="O1127" s="259"/>
      <c r="P1127" s="259"/>
      <c r="Q1127" s="259"/>
      <c r="R1127" s="259"/>
      <c r="S1127" s="259"/>
      <c r="T1127" s="260"/>
      <c r="U1127" s="15"/>
      <c r="V1127" s="15"/>
      <c r="W1127" s="15"/>
      <c r="X1127" s="15"/>
      <c r="Y1127" s="15"/>
      <c r="Z1127" s="15"/>
      <c r="AA1127" s="15"/>
      <c r="AB1127" s="15"/>
      <c r="AC1127" s="15"/>
      <c r="AD1127" s="15"/>
      <c r="AE1127" s="15"/>
      <c r="AT1127" s="261" t="s">
        <v>397</v>
      </c>
      <c r="AU1127" s="261" t="s">
        <v>84</v>
      </c>
      <c r="AV1127" s="15" t="s">
        <v>390</v>
      </c>
      <c r="AW1127" s="15" t="s">
        <v>35</v>
      </c>
      <c r="AX1127" s="15" t="s">
        <v>82</v>
      </c>
      <c r="AY1127" s="261" t="s">
        <v>378</v>
      </c>
    </row>
    <row r="1128" s="2" customFormat="1" ht="37.8" customHeight="1">
      <c r="A1128" s="41"/>
      <c r="B1128" s="42"/>
      <c r="C1128" s="211" t="s">
        <v>1381</v>
      </c>
      <c r="D1128" s="211" t="s">
        <v>385</v>
      </c>
      <c r="E1128" s="212" t="s">
        <v>1382</v>
      </c>
      <c r="F1128" s="213" t="s">
        <v>1383</v>
      </c>
      <c r="G1128" s="214" t="s">
        <v>634</v>
      </c>
      <c r="H1128" s="215">
        <v>0.80800000000000005</v>
      </c>
      <c r="I1128" s="216"/>
      <c r="J1128" s="217">
        <f>ROUND(I1128*H1128,2)</f>
        <v>0</v>
      </c>
      <c r="K1128" s="213" t="s">
        <v>389</v>
      </c>
      <c r="L1128" s="47"/>
      <c r="M1128" s="218" t="s">
        <v>28</v>
      </c>
      <c r="N1128" s="219" t="s">
        <v>45</v>
      </c>
      <c r="O1128" s="87"/>
      <c r="P1128" s="220">
        <f>O1128*H1128</f>
        <v>0</v>
      </c>
      <c r="Q1128" s="220">
        <v>1.06277</v>
      </c>
      <c r="R1128" s="220">
        <f>Q1128*H1128</f>
        <v>0.85871816000000001</v>
      </c>
      <c r="S1128" s="220">
        <v>0</v>
      </c>
      <c r="T1128" s="221">
        <f>S1128*H1128</f>
        <v>0</v>
      </c>
      <c r="U1128" s="41"/>
      <c r="V1128" s="41"/>
      <c r="W1128" s="41"/>
      <c r="X1128" s="41"/>
      <c r="Y1128" s="41"/>
      <c r="Z1128" s="41"/>
      <c r="AA1128" s="41"/>
      <c r="AB1128" s="41"/>
      <c r="AC1128" s="41"/>
      <c r="AD1128" s="41"/>
      <c r="AE1128" s="41"/>
      <c r="AR1128" s="222" t="s">
        <v>390</v>
      </c>
      <c r="AT1128" s="222" t="s">
        <v>385</v>
      </c>
      <c r="AU1128" s="222" t="s">
        <v>84</v>
      </c>
      <c r="AY1128" s="20" t="s">
        <v>378</v>
      </c>
      <c r="BE1128" s="223">
        <f>IF(N1128="základní",J1128,0)</f>
        <v>0</v>
      </c>
      <c r="BF1128" s="223">
        <f>IF(N1128="snížená",J1128,0)</f>
        <v>0</v>
      </c>
      <c r="BG1128" s="223">
        <f>IF(N1128="zákl. přenesená",J1128,0)</f>
        <v>0</v>
      </c>
      <c r="BH1128" s="223">
        <f>IF(N1128="sníž. přenesená",J1128,0)</f>
        <v>0</v>
      </c>
      <c r="BI1128" s="223">
        <f>IF(N1128="nulová",J1128,0)</f>
        <v>0</v>
      </c>
      <c r="BJ1128" s="20" t="s">
        <v>82</v>
      </c>
      <c r="BK1128" s="223">
        <f>ROUND(I1128*H1128,2)</f>
        <v>0</v>
      </c>
      <c r="BL1128" s="20" t="s">
        <v>390</v>
      </c>
      <c r="BM1128" s="222" t="s">
        <v>1384</v>
      </c>
    </row>
    <row r="1129" s="2" customFormat="1">
      <c r="A1129" s="41"/>
      <c r="B1129" s="42"/>
      <c r="C1129" s="43"/>
      <c r="D1129" s="224" t="s">
        <v>394</v>
      </c>
      <c r="E1129" s="43"/>
      <c r="F1129" s="225" t="s">
        <v>1385</v>
      </c>
      <c r="G1129" s="43"/>
      <c r="H1129" s="43"/>
      <c r="I1129" s="226"/>
      <c r="J1129" s="43"/>
      <c r="K1129" s="43"/>
      <c r="L1129" s="47"/>
      <c r="M1129" s="227"/>
      <c r="N1129" s="228"/>
      <c r="O1129" s="87"/>
      <c r="P1129" s="87"/>
      <c r="Q1129" s="87"/>
      <c r="R1129" s="87"/>
      <c r="S1129" s="87"/>
      <c r="T1129" s="88"/>
      <c r="U1129" s="41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T1129" s="20" t="s">
        <v>394</v>
      </c>
      <c r="AU1129" s="20" t="s">
        <v>84</v>
      </c>
    </row>
    <row r="1130" s="13" customFormat="1">
      <c r="A1130" s="13"/>
      <c r="B1130" s="229"/>
      <c r="C1130" s="230"/>
      <c r="D1130" s="231" t="s">
        <v>397</v>
      </c>
      <c r="E1130" s="232" t="s">
        <v>28</v>
      </c>
      <c r="F1130" s="233" t="s">
        <v>896</v>
      </c>
      <c r="G1130" s="230"/>
      <c r="H1130" s="232" t="s">
        <v>28</v>
      </c>
      <c r="I1130" s="234"/>
      <c r="J1130" s="230"/>
      <c r="K1130" s="230"/>
      <c r="L1130" s="235"/>
      <c r="M1130" s="236"/>
      <c r="N1130" s="237"/>
      <c r="O1130" s="237"/>
      <c r="P1130" s="237"/>
      <c r="Q1130" s="237"/>
      <c r="R1130" s="237"/>
      <c r="S1130" s="237"/>
      <c r="T1130" s="238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9" t="s">
        <v>397</v>
      </c>
      <c r="AU1130" s="239" t="s">
        <v>84</v>
      </c>
      <c r="AV1130" s="13" t="s">
        <v>82</v>
      </c>
      <c r="AW1130" s="13" t="s">
        <v>35</v>
      </c>
      <c r="AX1130" s="13" t="s">
        <v>74</v>
      </c>
      <c r="AY1130" s="239" t="s">
        <v>378</v>
      </c>
    </row>
    <row r="1131" s="14" customFormat="1">
      <c r="A1131" s="14"/>
      <c r="B1131" s="240"/>
      <c r="C1131" s="241"/>
      <c r="D1131" s="231" t="s">
        <v>397</v>
      </c>
      <c r="E1131" s="242" t="s">
        <v>28</v>
      </c>
      <c r="F1131" s="243" t="s">
        <v>1386</v>
      </c>
      <c r="G1131" s="241"/>
      <c r="H1131" s="244">
        <v>0.20300000000000001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397</v>
      </c>
      <c r="AU1131" s="250" t="s">
        <v>84</v>
      </c>
      <c r="AV1131" s="14" t="s">
        <v>84</v>
      </c>
      <c r="AW1131" s="14" t="s">
        <v>35</v>
      </c>
      <c r="AX1131" s="14" t="s">
        <v>74</v>
      </c>
      <c r="AY1131" s="250" t="s">
        <v>378</v>
      </c>
    </row>
    <row r="1132" s="13" customFormat="1">
      <c r="A1132" s="13"/>
      <c r="B1132" s="229"/>
      <c r="C1132" s="230"/>
      <c r="D1132" s="231" t="s">
        <v>397</v>
      </c>
      <c r="E1132" s="232" t="s">
        <v>28</v>
      </c>
      <c r="F1132" s="233" t="s">
        <v>897</v>
      </c>
      <c r="G1132" s="230"/>
      <c r="H1132" s="232" t="s">
        <v>28</v>
      </c>
      <c r="I1132" s="234"/>
      <c r="J1132" s="230"/>
      <c r="K1132" s="230"/>
      <c r="L1132" s="235"/>
      <c r="M1132" s="236"/>
      <c r="N1132" s="237"/>
      <c r="O1132" s="237"/>
      <c r="P1132" s="237"/>
      <c r="Q1132" s="237"/>
      <c r="R1132" s="237"/>
      <c r="S1132" s="237"/>
      <c r="T1132" s="238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9" t="s">
        <v>397</v>
      </c>
      <c r="AU1132" s="239" t="s">
        <v>84</v>
      </c>
      <c r="AV1132" s="13" t="s">
        <v>82</v>
      </c>
      <c r="AW1132" s="13" t="s">
        <v>35</v>
      </c>
      <c r="AX1132" s="13" t="s">
        <v>74</v>
      </c>
      <c r="AY1132" s="239" t="s">
        <v>378</v>
      </c>
    </row>
    <row r="1133" s="14" customFormat="1">
      <c r="A1133" s="14"/>
      <c r="B1133" s="240"/>
      <c r="C1133" s="241"/>
      <c r="D1133" s="231" t="s">
        <v>397</v>
      </c>
      <c r="E1133" s="242" t="s">
        <v>28</v>
      </c>
      <c r="F1133" s="243" t="s">
        <v>1387</v>
      </c>
      <c r="G1133" s="241"/>
      <c r="H1133" s="244">
        <v>0.121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0" t="s">
        <v>397</v>
      </c>
      <c r="AU1133" s="250" t="s">
        <v>84</v>
      </c>
      <c r="AV1133" s="14" t="s">
        <v>84</v>
      </c>
      <c r="AW1133" s="14" t="s">
        <v>35</v>
      </c>
      <c r="AX1133" s="14" t="s">
        <v>74</v>
      </c>
      <c r="AY1133" s="250" t="s">
        <v>378</v>
      </c>
    </row>
    <row r="1134" s="13" customFormat="1">
      <c r="A1134" s="13"/>
      <c r="B1134" s="229"/>
      <c r="C1134" s="230"/>
      <c r="D1134" s="231" t="s">
        <v>397</v>
      </c>
      <c r="E1134" s="232" t="s">
        <v>28</v>
      </c>
      <c r="F1134" s="233" t="s">
        <v>898</v>
      </c>
      <c r="G1134" s="230"/>
      <c r="H1134" s="232" t="s">
        <v>28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397</v>
      </c>
      <c r="AU1134" s="239" t="s">
        <v>84</v>
      </c>
      <c r="AV1134" s="13" t="s">
        <v>82</v>
      </c>
      <c r="AW1134" s="13" t="s">
        <v>35</v>
      </c>
      <c r="AX1134" s="13" t="s">
        <v>74</v>
      </c>
      <c r="AY1134" s="239" t="s">
        <v>378</v>
      </c>
    </row>
    <row r="1135" s="14" customFormat="1">
      <c r="A1135" s="14"/>
      <c r="B1135" s="240"/>
      <c r="C1135" s="241"/>
      <c r="D1135" s="231" t="s">
        <v>397</v>
      </c>
      <c r="E1135" s="242" t="s">
        <v>28</v>
      </c>
      <c r="F1135" s="243" t="s">
        <v>1388</v>
      </c>
      <c r="G1135" s="241"/>
      <c r="H1135" s="244">
        <v>0.25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397</v>
      </c>
      <c r="AU1135" s="250" t="s">
        <v>84</v>
      </c>
      <c r="AV1135" s="14" t="s">
        <v>84</v>
      </c>
      <c r="AW1135" s="14" t="s">
        <v>35</v>
      </c>
      <c r="AX1135" s="14" t="s">
        <v>74</v>
      </c>
      <c r="AY1135" s="250" t="s">
        <v>378</v>
      </c>
    </row>
    <row r="1136" s="13" customFormat="1">
      <c r="A1136" s="13"/>
      <c r="B1136" s="229"/>
      <c r="C1136" s="230"/>
      <c r="D1136" s="231" t="s">
        <v>397</v>
      </c>
      <c r="E1136" s="232" t="s">
        <v>28</v>
      </c>
      <c r="F1136" s="233" t="s">
        <v>889</v>
      </c>
      <c r="G1136" s="230"/>
      <c r="H1136" s="232" t="s">
        <v>28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397</v>
      </c>
      <c r="AU1136" s="239" t="s">
        <v>84</v>
      </c>
      <c r="AV1136" s="13" t="s">
        <v>82</v>
      </c>
      <c r="AW1136" s="13" t="s">
        <v>35</v>
      </c>
      <c r="AX1136" s="13" t="s">
        <v>74</v>
      </c>
      <c r="AY1136" s="239" t="s">
        <v>378</v>
      </c>
    </row>
    <row r="1137" s="14" customFormat="1">
      <c r="A1137" s="14"/>
      <c r="B1137" s="240"/>
      <c r="C1137" s="241"/>
      <c r="D1137" s="231" t="s">
        <v>397</v>
      </c>
      <c r="E1137" s="242" t="s">
        <v>28</v>
      </c>
      <c r="F1137" s="243" t="s">
        <v>1389</v>
      </c>
      <c r="G1137" s="241"/>
      <c r="H1137" s="244">
        <v>0.23400000000000001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397</v>
      </c>
      <c r="AU1137" s="250" t="s">
        <v>84</v>
      </c>
      <c r="AV1137" s="14" t="s">
        <v>84</v>
      </c>
      <c r="AW1137" s="14" t="s">
        <v>35</v>
      </c>
      <c r="AX1137" s="14" t="s">
        <v>74</v>
      </c>
      <c r="AY1137" s="250" t="s">
        <v>378</v>
      </c>
    </row>
    <row r="1138" s="15" customFormat="1">
      <c r="A1138" s="15"/>
      <c r="B1138" s="251"/>
      <c r="C1138" s="252"/>
      <c r="D1138" s="231" t="s">
        <v>397</v>
      </c>
      <c r="E1138" s="253" t="s">
        <v>28</v>
      </c>
      <c r="F1138" s="254" t="s">
        <v>416</v>
      </c>
      <c r="G1138" s="252"/>
      <c r="H1138" s="255">
        <v>0.80800000000000005</v>
      </c>
      <c r="I1138" s="256"/>
      <c r="J1138" s="252"/>
      <c r="K1138" s="252"/>
      <c r="L1138" s="257"/>
      <c r="M1138" s="258"/>
      <c r="N1138" s="259"/>
      <c r="O1138" s="259"/>
      <c r="P1138" s="259"/>
      <c r="Q1138" s="259"/>
      <c r="R1138" s="259"/>
      <c r="S1138" s="259"/>
      <c r="T1138" s="260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T1138" s="261" t="s">
        <v>397</v>
      </c>
      <c r="AU1138" s="261" t="s">
        <v>84</v>
      </c>
      <c r="AV1138" s="15" t="s">
        <v>390</v>
      </c>
      <c r="AW1138" s="15" t="s">
        <v>35</v>
      </c>
      <c r="AX1138" s="15" t="s">
        <v>82</v>
      </c>
      <c r="AY1138" s="261" t="s">
        <v>378</v>
      </c>
    </row>
    <row r="1139" s="2" customFormat="1" ht="37.8" customHeight="1">
      <c r="A1139" s="41"/>
      <c r="B1139" s="42"/>
      <c r="C1139" s="211" t="s">
        <v>1390</v>
      </c>
      <c r="D1139" s="211" t="s">
        <v>385</v>
      </c>
      <c r="E1139" s="212" t="s">
        <v>1391</v>
      </c>
      <c r="F1139" s="213" t="s">
        <v>1392</v>
      </c>
      <c r="G1139" s="214" t="s">
        <v>572</v>
      </c>
      <c r="H1139" s="215">
        <v>137.22</v>
      </c>
      <c r="I1139" s="216"/>
      <c r="J1139" s="217">
        <f>ROUND(I1139*H1139,2)</f>
        <v>0</v>
      </c>
      <c r="K1139" s="213" t="s">
        <v>389</v>
      </c>
      <c r="L1139" s="47"/>
      <c r="M1139" s="218" t="s">
        <v>28</v>
      </c>
      <c r="N1139" s="219" t="s">
        <v>45</v>
      </c>
      <c r="O1139" s="87"/>
      <c r="P1139" s="220">
        <f>O1139*H1139</f>
        <v>0</v>
      </c>
      <c r="Q1139" s="220">
        <v>0.012959999999999999</v>
      </c>
      <c r="R1139" s="220">
        <f>Q1139*H1139</f>
        <v>1.7783711999999998</v>
      </c>
      <c r="S1139" s="220">
        <v>0</v>
      </c>
      <c r="T1139" s="221">
        <f>S1139*H1139</f>
        <v>0</v>
      </c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R1139" s="222" t="s">
        <v>390</v>
      </c>
      <c r="AT1139" s="222" t="s">
        <v>385</v>
      </c>
      <c r="AU1139" s="222" t="s">
        <v>84</v>
      </c>
      <c r="AY1139" s="20" t="s">
        <v>378</v>
      </c>
      <c r="BE1139" s="223">
        <f>IF(N1139="základní",J1139,0)</f>
        <v>0</v>
      </c>
      <c r="BF1139" s="223">
        <f>IF(N1139="snížená",J1139,0)</f>
        <v>0</v>
      </c>
      <c r="BG1139" s="223">
        <f>IF(N1139="zákl. přenesená",J1139,0)</f>
        <v>0</v>
      </c>
      <c r="BH1139" s="223">
        <f>IF(N1139="sníž. přenesená",J1139,0)</f>
        <v>0</v>
      </c>
      <c r="BI1139" s="223">
        <f>IF(N1139="nulová",J1139,0)</f>
        <v>0</v>
      </c>
      <c r="BJ1139" s="20" t="s">
        <v>82</v>
      </c>
      <c r="BK1139" s="223">
        <f>ROUND(I1139*H1139,2)</f>
        <v>0</v>
      </c>
      <c r="BL1139" s="20" t="s">
        <v>390</v>
      </c>
      <c r="BM1139" s="222" t="s">
        <v>1393</v>
      </c>
    </row>
    <row r="1140" s="2" customFormat="1">
      <c r="A1140" s="41"/>
      <c r="B1140" s="42"/>
      <c r="C1140" s="43"/>
      <c r="D1140" s="224" t="s">
        <v>394</v>
      </c>
      <c r="E1140" s="43"/>
      <c r="F1140" s="225" t="s">
        <v>1394</v>
      </c>
      <c r="G1140" s="43"/>
      <c r="H1140" s="43"/>
      <c r="I1140" s="226"/>
      <c r="J1140" s="43"/>
      <c r="K1140" s="43"/>
      <c r="L1140" s="47"/>
      <c r="M1140" s="227"/>
      <c r="N1140" s="228"/>
      <c r="O1140" s="87"/>
      <c r="P1140" s="87"/>
      <c r="Q1140" s="87"/>
      <c r="R1140" s="87"/>
      <c r="S1140" s="87"/>
      <c r="T1140" s="88"/>
      <c r="U1140" s="41"/>
      <c r="V1140" s="41"/>
      <c r="W1140" s="41"/>
      <c r="X1140" s="41"/>
      <c r="Y1140" s="41"/>
      <c r="Z1140" s="41"/>
      <c r="AA1140" s="41"/>
      <c r="AB1140" s="41"/>
      <c r="AC1140" s="41"/>
      <c r="AD1140" s="41"/>
      <c r="AE1140" s="41"/>
      <c r="AT1140" s="20" t="s">
        <v>394</v>
      </c>
      <c r="AU1140" s="20" t="s">
        <v>84</v>
      </c>
    </row>
    <row r="1141" s="13" customFormat="1">
      <c r="A1141" s="13"/>
      <c r="B1141" s="229"/>
      <c r="C1141" s="230"/>
      <c r="D1141" s="231" t="s">
        <v>397</v>
      </c>
      <c r="E1141" s="232" t="s">
        <v>28</v>
      </c>
      <c r="F1141" s="233" t="s">
        <v>896</v>
      </c>
      <c r="G1141" s="230"/>
      <c r="H1141" s="232" t="s">
        <v>28</v>
      </c>
      <c r="I1141" s="234"/>
      <c r="J1141" s="230"/>
      <c r="K1141" s="230"/>
      <c r="L1141" s="235"/>
      <c r="M1141" s="236"/>
      <c r="N1141" s="237"/>
      <c r="O1141" s="237"/>
      <c r="P1141" s="237"/>
      <c r="Q1141" s="237"/>
      <c r="R1141" s="237"/>
      <c r="S1141" s="237"/>
      <c r="T1141" s="23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9" t="s">
        <v>397</v>
      </c>
      <c r="AU1141" s="239" t="s">
        <v>84</v>
      </c>
      <c r="AV1141" s="13" t="s">
        <v>82</v>
      </c>
      <c r="AW1141" s="13" t="s">
        <v>35</v>
      </c>
      <c r="AX1141" s="13" t="s">
        <v>74</v>
      </c>
      <c r="AY1141" s="239" t="s">
        <v>378</v>
      </c>
    </row>
    <row r="1142" s="14" customFormat="1">
      <c r="A1142" s="14"/>
      <c r="B1142" s="240"/>
      <c r="C1142" s="241"/>
      <c r="D1142" s="231" t="s">
        <v>397</v>
      </c>
      <c r="E1142" s="242" t="s">
        <v>28</v>
      </c>
      <c r="F1142" s="243" t="s">
        <v>1395</v>
      </c>
      <c r="G1142" s="241"/>
      <c r="H1142" s="244">
        <v>31.399999999999999</v>
      </c>
      <c r="I1142" s="245"/>
      <c r="J1142" s="241"/>
      <c r="K1142" s="241"/>
      <c r="L1142" s="246"/>
      <c r="M1142" s="247"/>
      <c r="N1142" s="248"/>
      <c r="O1142" s="248"/>
      <c r="P1142" s="248"/>
      <c r="Q1142" s="248"/>
      <c r="R1142" s="248"/>
      <c r="S1142" s="248"/>
      <c r="T1142" s="24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0" t="s">
        <v>397</v>
      </c>
      <c r="AU1142" s="250" t="s">
        <v>84</v>
      </c>
      <c r="AV1142" s="14" t="s">
        <v>84</v>
      </c>
      <c r="AW1142" s="14" t="s">
        <v>35</v>
      </c>
      <c r="AX1142" s="14" t="s">
        <v>74</v>
      </c>
      <c r="AY1142" s="250" t="s">
        <v>378</v>
      </c>
    </row>
    <row r="1143" s="14" customFormat="1">
      <c r="A1143" s="14"/>
      <c r="B1143" s="240"/>
      <c r="C1143" s="241"/>
      <c r="D1143" s="231" t="s">
        <v>397</v>
      </c>
      <c r="E1143" s="242" t="s">
        <v>28</v>
      </c>
      <c r="F1143" s="243" t="s">
        <v>1396</v>
      </c>
      <c r="G1143" s="241"/>
      <c r="H1143" s="244">
        <v>2.1600000000000001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397</v>
      </c>
      <c r="AU1143" s="250" t="s">
        <v>84</v>
      </c>
      <c r="AV1143" s="14" t="s">
        <v>84</v>
      </c>
      <c r="AW1143" s="14" t="s">
        <v>35</v>
      </c>
      <c r="AX1143" s="14" t="s">
        <v>74</v>
      </c>
      <c r="AY1143" s="250" t="s">
        <v>378</v>
      </c>
    </row>
    <row r="1144" s="13" customFormat="1">
      <c r="A1144" s="13"/>
      <c r="B1144" s="229"/>
      <c r="C1144" s="230"/>
      <c r="D1144" s="231" t="s">
        <v>397</v>
      </c>
      <c r="E1144" s="232" t="s">
        <v>28</v>
      </c>
      <c r="F1144" s="233" t="s">
        <v>897</v>
      </c>
      <c r="G1144" s="230"/>
      <c r="H1144" s="232" t="s">
        <v>28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397</v>
      </c>
      <c r="AU1144" s="239" t="s">
        <v>84</v>
      </c>
      <c r="AV1144" s="13" t="s">
        <v>82</v>
      </c>
      <c r="AW1144" s="13" t="s">
        <v>35</v>
      </c>
      <c r="AX1144" s="13" t="s">
        <v>74</v>
      </c>
      <c r="AY1144" s="239" t="s">
        <v>378</v>
      </c>
    </row>
    <row r="1145" s="14" customFormat="1">
      <c r="A1145" s="14"/>
      <c r="B1145" s="240"/>
      <c r="C1145" s="241"/>
      <c r="D1145" s="231" t="s">
        <v>397</v>
      </c>
      <c r="E1145" s="242" t="s">
        <v>28</v>
      </c>
      <c r="F1145" s="243" t="s">
        <v>1397</v>
      </c>
      <c r="G1145" s="241"/>
      <c r="H1145" s="244">
        <v>18.699999999999999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397</v>
      </c>
      <c r="AU1145" s="250" t="s">
        <v>84</v>
      </c>
      <c r="AV1145" s="14" t="s">
        <v>84</v>
      </c>
      <c r="AW1145" s="14" t="s">
        <v>35</v>
      </c>
      <c r="AX1145" s="14" t="s">
        <v>74</v>
      </c>
      <c r="AY1145" s="250" t="s">
        <v>378</v>
      </c>
    </row>
    <row r="1146" s="14" customFormat="1">
      <c r="A1146" s="14"/>
      <c r="B1146" s="240"/>
      <c r="C1146" s="241"/>
      <c r="D1146" s="231" t="s">
        <v>397</v>
      </c>
      <c r="E1146" s="242" t="s">
        <v>28</v>
      </c>
      <c r="F1146" s="243" t="s">
        <v>1398</v>
      </c>
      <c r="G1146" s="241"/>
      <c r="H1146" s="244">
        <v>1.76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0" t="s">
        <v>397</v>
      </c>
      <c r="AU1146" s="250" t="s">
        <v>84</v>
      </c>
      <c r="AV1146" s="14" t="s">
        <v>84</v>
      </c>
      <c r="AW1146" s="14" t="s">
        <v>35</v>
      </c>
      <c r="AX1146" s="14" t="s">
        <v>74</v>
      </c>
      <c r="AY1146" s="250" t="s">
        <v>378</v>
      </c>
    </row>
    <row r="1147" s="13" customFormat="1">
      <c r="A1147" s="13"/>
      <c r="B1147" s="229"/>
      <c r="C1147" s="230"/>
      <c r="D1147" s="231" t="s">
        <v>397</v>
      </c>
      <c r="E1147" s="232" t="s">
        <v>28</v>
      </c>
      <c r="F1147" s="233" t="s">
        <v>898</v>
      </c>
      <c r="G1147" s="230"/>
      <c r="H1147" s="232" t="s">
        <v>28</v>
      </c>
      <c r="I1147" s="234"/>
      <c r="J1147" s="230"/>
      <c r="K1147" s="230"/>
      <c r="L1147" s="235"/>
      <c r="M1147" s="236"/>
      <c r="N1147" s="237"/>
      <c r="O1147" s="237"/>
      <c r="P1147" s="237"/>
      <c r="Q1147" s="237"/>
      <c r="R1147" s="237"/>
      <c r="S1147" s="237"/>
      <c r="T1147" s="238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39" t="s">
        <v>397</v>
      </c>
      <c r="AU1147" s="239" t="s">
        <v>84</v>
      </c>
      <c r="AV1147" s="13" t="s">
        <v>82</v>
      </c>
      <c r="AW1147" s="13" t="s">
        <v>35</v>
      </c>
      <c r="AX1147" s="13" t="s">
        <v>74</v>
      </c>
      <c r="AY1147" s="239" t="s">
        <v>378</v>
      </c>
    </row>
    <row r="1148" s="14" customFormat="1">
      <c r="A1148" s="14"/>
      <c r="B1148" s="240"/>
      <c r="C1148" s="241"/>
      <c r="D1148" s="231" t="s">
        <v>397</v>
      </c>
      <c r="E1148" s="242" t="s">
        <v>28</v>
      </c>
      <c r="F1148" s="243" t="s">
        <v>1399</v>
      </c>
      <c r="G1148" s="241"/>
      <c r="H1148" s="244">
        <v>38.700000000000003</v>
      </c>
      <c r="I1148" s="245"/>
      <c r="J1148" s="241"/>
      <c r="K1148" s="241"/>
      <c r="L1148" s="246"/>
      <c r="M1148" s="247"/>
      <c r="N1148" s="248"/>
      <c r="O1148" s="248"/>
      <c r="P1148" s="248"/>
      <c r="Q1148" s="248"/>
      <c r="R1148" s="248"/>
      <c r="S1148" s="248"/>
      <c r="T1148" s="249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0" t="s">
        <v>397</v>
      </c>
      <c r="AU1148" s="250" t="s">
        <v>84</v>
      </c>
      <c r="AV1148" s="14" t="s">
        <v>84</v>
      </c>
      <c r="AW1148" s="14" t="s">
        <v>35</v>
      </c>
      <c r="AX1148" s="14" t="s">
        <v>74</v>
      </c>
      <c r="AY1148" s="250" t="s">
        <v>378</v>
      </c>
    </row>
    <row r="1149" s="14" customFormat="1">
      <c r="A1149" s="14"/>
      <c r="B1149" s="240"/>
      <c r="C1149" s="241"/>
      <c r="D1149" s="231" t="s">
        <v>397</v>
      </c>
      <c r="E1149" s="242" t="s">
        <v>28</v>
      </c>
      <c r="F1149" s="243" t="s">
        <v>1398</v>
      </c>
      <c r="G1149" s="241"/>
      <c r="H1149" s="244">
        <v>1.76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397</v>
      </c>
      <c r="AU1149" s="250" t="s">
        <v>84</v>
      </c>
      <c r="AV1149" s="14" t="s">
        <v>84</v>
      </c>
      <c r="AW1149" s="14" t="s">
        <v>35</v>
      </c>
      <c r="AX1149" s="14" t="s">
        <v>74</v>
      </c>
      <c r="AY1149" s="250" t="s">
        <v>378</v>
      </c>
    </row>
    <row r="1150" s="13" customFormat="1">
      <c r="A1150" s="13"/>
      <c r="B1150" s="229"/>
      <c r="C1150" s="230"/>
      <c r="D1150" s="231" t="s">
        <v>397</v>
      </c>
      <c r="E1150" s="232" t="s">
        <v>28</v>
      </c>
      <c r="F1150" s="233" t="s">
        <v>889</v>
      </c>
      <c r="G1150" s="230"/>
      <c r="H1150" s="232" t="s">
        <v>28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397</v>
      </c>
      <c r="AU1150" s="239" t="s">
        <v>84</v>
      </c>
      <c r="AV1150" s="13" t="s">
        <v>82</v>
      </c>
      <c r="AW1150" s="13" t="s">
        <v>35</v>
      </c>
      <c r="AX1150" s="13" t="s">
        <v>74</v>
      </c>
      <c r="AY1150" s="239" t="s">
        <v>378</v>
      </c>
    </row>
    <row r="1151" s="14" customFormat="1">
      <c r="A1151" s="14"/>
      <c r="B1151" s="240"/>
      <c r="C1151" s="241"/>
      <c r="D1151" s="231" t="s">
        <v>397</v>
      </c>
      <c r="E1151" s="242" t="s">
        <v>28</v>
      </c>
      <c r="F1151" s="243" t="s">
        <v>1400</v>
      </c>
      <c r="G1151" s="241"/>
      <c r="H1151" s="244">
        <v>36.299999999999997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397</v>
      </c>
      <c r="AU1151" s="250" t="s">
        <v>84</v>
      </c>
      <c r="AV1151" s="14" t="s">
        <v>84</v>
      </c>
      <c r="AW1151" s="14" t="s">
        <v>35</v>
      </c>
      <c r="AX1151" s="14" t="s">
        <v>74</v>
      </c>
      <c r="AY1151" s="250" t="s">
        <v>378</v>
      </c>
    </row>
    <row r="1152" s="14" customFormat="1">
      <c r="A1152" s="14"/>
      <c r="B1152" s="240"/>
      <c r="C1152" s="241"/>
      <c r="D1152" s="231" t="s">
        <v>397</v>
      </c>
      <c r="E1152" s="242" t="s">
        <v>28</v>
      </c>
      <c r="F1152" s="243" t="s">
        <v>1401</v>
      </c>
      <c r="G1152" s="241"/>
      <c r="H1152" s="244">
        <v>6.4400000000000004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0" t="s">
        <v>397</v>
      </c>
      <c r="AU1152" s="250" t="s">
        <v>84</v>
      </c>
      <c r="AV1152" s="14" t="s">
        <v>84</v>
      </c>
      <c r="AW1152" s="14" t="s">
        <v>35</v>
      </c>
      <c r="AX1152" s="14" t="s">
        <v>74</v>
      </c>
      <c r="AY1152" s="250" t="s">
        <v>378</v>
      </c>
    </row>
    <row r="1153" s="15" customFormat="1">
      <c r="A1153" s="15"/>
      <c r="B1153" s="251"/>
      <c r="C1153" s="252"/>
      <c r="D1153" s="231" t="s">
        <v>397</v>
      </c>
      <c r="E1153" s="253" t="s">
        <v>115</v>
      </c>
      <c r="F1153" s="254" t="s">
        <v>416</v>
      </c>
      <c r="G1153" s="252"/>
      <c r="H1153" s="255">
        <v>137.22</v>
      </c>
      <c r="I1153" s="256"/>
      <c r="J1153" s="252"/>
      <c r="K1153" s="252"/>
      <c r="L1153" s="257"/>
      <c r="M1153" s="258"/>
      <c r="N1153" s="259"/>
      <c r="O1153" s="259"/>
      <c r="P1153" s="259"/>
      <c r="Q1153" s="259"/>
      <c r="R1153" s="259"/>
      <c r="S1153" s="259"/>
      <c r="T1153" s="260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15"/>
      <c r="AT1153" s="261" t="s">
        <v>397</v>
      </c>
      <c r="AU1153" s="261" t="s">
        <v>84</v>
      </c>
      <c r="AV1153" s="15" t="s">
        <v>390</v>
      </c>
      <c r="AW1153" s="15" t="s">
        <v>35</v>
      </c>
      <c r="AX1153" s="15" t="s">
        <v>82</v>
      </c>
      <c r="AY1153" s="261" t="s">
        <v>378</v>
      </c>
    </row>
    <row r="1154" s="2" customFormat="1" ht="37.8" customHeight="1">
      <c r="A1154" s="41"/>
      <c r="B1154" s="42"/>
      <c r="C1154" s="211" t="s">
        <v>1402</v>
      </c>
      <c r="D1154" s="211" t="s">
        <v>385</v>
      </c>
      <c r="E1154" s="212" t="s">
        <v>1403</v>
      </c>
      <c r="F1154" s="213" t="s">
        <v>1404</v>
      </c>
      <c r="G1154" s="214" t="s">
        <v>572</v>
      </c>
      <c r="H1154" s="215">
        <v>137.22</v>
      </c>
      <c r="I1154" s="216"/>
      <c r="J1154" s="217">
        <f>ROUND(I1154*H1154,2)</f>
        <v>0</v>
      </c>
      <c r="K1154" s="213" t="s">
        <v>389</v>
      </c>
      <c r="L1154" s="47"/>
      <c r="M1154" s="218" t="s">
        <v>28</v>
      </c>
      <c r="N1154" s="219" t="s">
        <v>45</v>
      </c>
      <c r="O1154" s="87"/>
      <c r="P1154" s="220">
        <f>O1154*H1154</f>
        <v>0</v>
      </c>
      <c r="Q1154" s="220">
        <v>0</v>
      </c>
      <c r="R1154" s="220">
        <f>Q1154*H1154</f>
        <v>0</v>
      </c>
      <c r="S1154" s="220">
        <v>0</v>
      </c>
      <c r="T1154" s="221">
        <f>S1154*H1154</f>
        <v>0</v>
      </c>
      <c r="U1154" s="41"/>
      <c r="V1154" s="41"/>
      <c r="W1154" s="41"/>
      <c r="X1154" s="41"/>
      <c r="Y1154" s="41"/>
      <c r="Z1154" s="41"/>
      <c r="AA1154" s="41"/>
      <c r="AB1154" s="41"/>
      <c r="AC1154" s="41"/>
      <c r="AD1154" s="41"/>
      <c r="AE1154" s="41"/>
      <c r="AR1154" s="222" t="s">
        <v>390</v>
      </c>
      <c r="AT1154" s="222" t="s">
        <v>385</v>
      </c>
      <c r="AU1154" s="222" t="s">
        <v>84</v>
      </c>
      <c r="AY1154" s="20" t="s">
        <v>378</v>
      </c>
      <c r="BE1154" s="223">
        <f>IF(N1154="základní",J1154,0)</f>
        <v>0</v>
      </c>
      <c r="BF1154" s="223">
        <f>IF(N1154="snížená",J1154,0)</f>
        <v>0</v>
      </c>
      <c r="BG1154" s="223">
        <f>IF(N1154="zákl. přenesená",J1154,0)</f>
        <v>0</v>
      </c>
      <c r="BH1154" s="223">
        <f>IF(N1154="sníž. přenesená",J1154,0)</f>
        <v>0</v>
      </c>
      <c r="BI1154" s="223">
        <f>IF(N1154="nulová",J1154,0)</f>
        <v>0</v>
      </c>
      <c r="BJ1154" s="20" t="s">
        <v>82</v>
      </c>
      <c r="BK1154" s="223">
        <f>ROUND(I1154*H1154,2)</f>
        <v>0</v>
      </c>
      <c r="BL1154" s="20" t="s">
        <v>390</v>
      </c>
      <c r="BM1154" s="222" t="s">
        <v>1405</v>
      </c>
    </row>
    <row r="1155" s="2" customFormat="1">
      <c r="A1155" s="41"/>
      <c r="B1155" s="42"/>
      <c r="C1155" s="43"/>
      <c r="D1155" s="224" t="s">
        <v>394</v>
      </c>
      <c r="E1155" s="43"/>
      <c r="F1155" s="225" t="s">
        <v>1406</v>
      </c>
      <c r="G1155" s="43"/>
      <c r="H1155" s="43"/>
      <c r="I1155" s="226"/>
      <c r="J1155" s="43"/>
      <c r="K1155" s="43"/>
      <c r="L1155" s="47"/>
      <c r="M1155" s="227"/>
      <c r="N1155" s="228"/>
      <c r="O1155" s="87"/>
      <c r="P1155" s="87"/>
      <c r="Q1155" s="87"/>
      <c r="R1155" s="87"/>
      <c r="S1155" s="87"/>
      <c r="T1155" s="88"/>
      <c r="U1155" s="41"/>
      <c r="V1155" s="41"/>
      <c r="W1155" s="41"/>
      <c r="X1155" s="41"/>
      <c r="Y1155" s="41"/>
      <c r="Z1155" s="41"/>
      <c r="AA1155" s="41"/>
      <c r="AB1155" s="41"/>
      <c r="AC1155" s="41"/>
      <c r="AD1155" s="41"/>
      <c r="AE1155" s="41"/>
      <c r="AT1155" s="20" t="s">
        <v>394</v>
      </c>
      <c r="AU1155" s="20" t="s">
        <v>84</v>
      </c>
    </row>
    <row r="1156" s="14" customFormat="1">
      <c r="A1156" s="14"/>
      <c r="B1156" s="240"/>
      <c r="C1156" s="241"/>
      <c r="D1156" s="231" t="s">
        <v>397</v>
      </c>
      <c r="E1156" s="242" t="s">
        <v>28</v>
      </c>
      <c r="F1156" s="243" t="s">
        <v>115</v>
      </c>
      <c r="G1156" s="241"/>
      <c r="H1156" s="244">
        <v>137.22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397</v>
      </c>
      <c r="AU1156" s="250" t="s">
        <v>84</v>
      </c>
      <c r="AV1156" s="14" t="s">
        <v>84</v>
      </c>
      <c r="AW1156" s="14" t="s">
        <v>35</v>
      </c>
      <c r="AX1156" s="14" t="s">
        <v>82</v>
      </c>
      <c r="AY1156" s="250" t="s">
        <v>378</v>
      </c>
    </row>
    <row r="1157" s="2" customFormat="1" ht="33" customHeight="1">
      <c r="A1157" s="41"/>
      <c r="B1157" s="42"/>
      <c r="C1157" s="211" t="s">
        <v>1407</v>
      </c>
      <c r="D1157" s="211" t="s">
        <v>385</v>
      </c>
      <c r="E1157" s="212" t="s">
        <v>1408</v>
      </c>
      <c r="F1157" s="213" t="s">
        <v>1409</v>
      </c>
      <c r="G1157" s="214" t="s">
        <v>572</v>
      </c>
      <c r="H1157" s="215">
        <v>53.512999999999998</v>
      </c>
      <c r="I1157" s="216"/>
      <c r="J1157" s="217">
        <f>ROUND(I1157*H1157,2)</f>
        <v>0</v>
      </c>
      <c r="K1157" s="213" t="s">
        <v>389</v>
      </c>
      <c r="L1157" s="47"/>
      <c r="M1157" s="218" t="s">
        <v>28</v>
      </c>
      <c r="N1157" s="219" t="s">
        <v>45</v>
      </c>
      <c r="O1157" s="87"/>
      <c r="P1157" s="220">
        <f>O1157*H1157</f>
        <v>0</v>
      </c>
      <c r="Q1157" s="220">
        <v>0.00792</v>
      </c>
      <c r="R1157" s="220">
        <f>Q1157*H1157</f>
        <v>0.42382295999999997</v>
      </c>
      <c r="S1157" s="220">
        <v>0</v>
      </c>
      <c r="T1157" s="221">
        <f>S1157*H1157</f>
        <v>0</v>
      </c>
      <c r="U1157" s="41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R1157" s="222" t="s">
        <v>390</v>
      </c>
      <c r="AT1157" s="222" t="s">
        <v>385</v>
      </c>
      <c r="AU1157" s="222" t="s">
        <v>84</v>
      </c>
      <c r="AY1157" s="20" t="s">
        <v>378</v>
      </c>
      <c r="BE1157" s="223">
        <f>IF(N1157="základní",J1157,0)</f>
        <v>0</v>
      </c>
      <c r="BF1157" s="223">
        <f>IF(N1157="snížená",J1157,0)</f>
        <v>0</v>
      </c>
      <c r="BG1157" s="223">
        <f>IF(N1157="zákl. přenesená",J1157,0)</f>
        <v>0</v>
      </c>
      <c r="BH1157" s="223">
        <f>IF(N1157="sníž. přenesená",J1157,0)</f>
        <v>0</v>
      </c>
      <c r="BI1157" s="223">
        <f>IF(N1157="nulová",J1157,0)</f>
        <v>0</v>
      </c>
      <c r="BJ1157" s="20" t="s">
        <v>82</v>
      </c>
      <c r="BK1157" s="223">
        <f>ROUND(I1157*H1157,2)</f>
        <v>0</v>
      </c>
      <c r="BL1157" s="20" t="s">
        <v>390</v>
      </c>
      <c r="BM1157" s="222" t="s">
        <v>1410</v>
      </c>
    </row>
    <row r="1158" s="2" customFormat="1">
      <c r="A1158" s="41"/>
      <c r="B1158" s="42"/>
      <c r="C1158" s="43"/>
      <c r="D1158" s="224" t="s">
        <v>394</v>
      </c>
      <c r="E1158" s="43"/>
      <c r="F1158" s="225" t="s">
        <v>1411</v>
      </c>
      <c r="G1158" s="43"/>
      <c r="H1158" s="43"/>
      <c r="I1158" s="226"/>
      <c r="J1158" s="43"/>
      <c r="K1158" s="43"/>
      <c r="L1158" s="47"/>
      <c r="M1158" s="227"/>
      <c r="N1158" s="228"/>
      <c r="O1158" s="87"/>
      <c r="P1158" s="87"/>
      <c r="Q1158" s="87"/>
      <c r="R1158" s="87"/>
      <c r="S1158" s="87"/>
      <c r="T1158" s="88"/>
      <c r="U1158" s="41"/>
      <c r="V1158" s="41"/>
      <c r="W1158" s="41"/>
      <c r="X1158" s="41"/>
      <c r="Y1158" s="41"/>
      <c r="Z1158" s="41"/>
      <c r="AA1158" s="41"/>
      <c r="AB1158" s="41"/>
      <c r="AC1158" s="41"/>
      <c r="AD1158" s="41"/>
      <c r="AE1158" s="41"/>
      <c r="AT1158" s="20" t="s">
        <v>394</v>
      </c>
      <c r="AU1158" s="20" t="s">
        <v>84</v>
      </c>
    </row>
    <row r="1159" s="13" customFormat="1">
      <c r="A1159" s="13"/>
      <c r="B1159" s="229"/>
      <c r="C1159" s="230"/>
      <c r="D1159" s="231" t="s">
        <v>397</v>
      </c>
      <c r="E1159" s="232" t="s">
        <v>28</v>
      </c>
      <c r="F1159" s="233" t="s">
        <v>896</v>
      </c>
      <c r="G1159" s="230"/>
      <c r="H1159" s="232" t="s">
        <v>28</v>
      </c>
      <c r="I1159" s="234"/>
      <c r="J1159" s="230"/>
      <c r="K1159" s="230"/>
      <c r="L1159" s="235"/>
      <c r="M1159" s="236"/>
      <c r="N1159" s="237"/>
      <c r="O1159" s="237"/>
      <c r="P1159" s="237"/>
      <c r="Q1159" s="237"/>
      <c r="R1159" s="237"/>
      <c r="S1159" s="237"/>
      <c r="T1159" s="238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9" t="s">
        <v>397</v>
      </c>
      <c r="AU1159" s="239" t="s">
        <v>84</v>
      </c>
      <c r="AV1159" s="13" t="s">
        <v>82</v>
      </c>
      <c r="AW1159" s="13" t="s">
        <v>35</v>
      </c>
      <c r="AX1159" s="13" t="s">
        <v>74</v>
      </c>
      <c r="AY1159" s="239" t="s">
        <v>378</v>
      </c>
    </row>
    <row r="1160" s="14" customFormat="1">
      <c r="A1160" s="14"/>
      <c r="B1160" s="240"/>
      <c r="C1160" s="241"/>
      <c r="D1160" s="231" t="s">
        <v>397</v>
      </c>
      <c r="E1160" s="242" t="s">
        <v>28</v>
      </c>
      <c r="F1160" s="243" t="s">
        <v>1412</v>
      </c>
      <c r="G1160" s="241"/>
      <c r="H1160" s="244">
        <v>7.9240000000000004</v>
      </c>
      <c r="I1160" s="245"/>
      <c r="J1160" s="241"/>
      <c r="K1160" s="241"/>
      <c r="L1160" s="246"/>
      <c r="M1160" s="247"/>
      <c r="N1160" s="248"/>
      <c r="O1160" s="248"/>
      <c r="P1160" s="248"/>
      <c r="Q1160" s="248"/>
      <c r="R1160" s="248"/>
      <c r="S1160" s="248"/>
      <c r="T1160" s="249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0" t="s">
        <v>397</v>
      </c>
      <c r="AU1160" s="250" t="s">
        <v>84</v>
      </c>
      <c r="AV1160" s="14" t="s">
        <v>84</v>
      </c>
      <c r="AW1160" s="14" t="s">
        <v>35</v>
      </c>
      <c r="AX1160" s="14" t="s">
        <v>74</v>
      </c>
      <c r="AY1160" s="250" t="s">
        <v>378</v>
      </c>
    </row>
    <row r="1161" s="14" customFormat="1">
      <c r="A1161" s="14"/>
      <c r="B1161" s="240"/>
      <c r="C1161" s="241"/>
      <c r="D1161" s="231" t="s">
        <v>397</v>
      </c>
      <c r="E1161" s="242" t="s">
        <v>28</v>
      </c>
      <c r="F1161" s="243" t="s">
        <v>1413</v>
      </c>
      <c r="G1161" s="241"/>
      <c r="H1161" s="244">
        <v>1.96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0" t="s">
        <v>397</v>
      </c>
      <c r="AU1161" s="250" t="s">
        <v>84</v>
      </c>
      <c r="AV1161" s="14" t="s">
        <v>84</v>
      </c>
      <c r="AW1161" s="14" t="s">
        <v>35</v>
      </c>
      <c r="AX1161" s="14" t="s">
        <v>74</v>
      </c>
      <c r="AY1161" s="250" t="s">
        <v>378</v>
      </c>
    </row>
    <row r="1162" s="13" customFormat="1">
      <c r="A1162" s="13"/>
      <c r="B1162" s="229"/>
      <c r="C1162" s="230"/>
      <c r="D1162" s="231" t="s">
        <v>397</v>
      </c>
      <c r="E1162" s="232" t="s">
        <v>28</v>
      </c>
      <c r="F1162" s="233" t="s">
        <v>897</v>
      </c>
      <c r="G1162" s="230"/>
      <c r="H1162" s="232" t="s">
        <v>28</v>
      </c>
      <c r="I1162" s="234"/>
      <c r="J1162" s="230"/>
      <c r="K1162" s="230"/>
      <c r="L1162" s="235"/>
      <c r="M1162" s="236"/>
      <c r="N1162" s="237"/>
      <c r="O1162" s="237"/>
      <c r="P1162" s="237"/>
      <c r="Q1162" s="237"/>
      <c r="R1162" s="237"/>
      <c r="S1162" s="237"/>
      <c r="T1162" s="238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39" t="s">
        <v>397</v>
      </c>
      <c r="AU1162" s="239" t="s">
        <v>84</v>
      </c>
      <c r="AV1162" s="13" t="s">
        <v>82</v>
      </c>
      <c r="AW1162" s="13" t="s">
        <v>35</v>
      </c>
      <c r="AX1162" s="13" t="s">
        <v>74</v>
      </c>
      <c r="AY1162" s="239" t="s">
        <v>378</v>
      </c>
    </row>
    <row r="1163" s="14" customFormat="1">
      <c r="A1163" s="14"/>
      <c r="B1163" s="240"/>
      <c r="C1163" s="241"/>
      <c r="D1163" s="231" t="s">
        <v>397</v>
      </c>
      <c r="E1163" s="242" t="s">
        <v>28</v>
      </c>
      <c r="F1163" s="243" t="s">
        <v>1414</v>
      </c>
      <c r="G1163" s="241"/>
      <c r="H1163" s="244">
        <v>6.5019999999999998</v>
      </c>
      <c r="I1163" s="245"/>
      <c r="J1163" s="241"/>
      <c r="K1163" s="241"/>
      <c r="L1163" s="246"/>
      <c r="M1163" s="247"/>
      <c r="N1163" s="248"/>
      <c r="O1163" s="248"/>
      <c r="P1163" s="248"/>
      <c r="Q1163" s="248"/>
      <c r="R1163" s="248"/>
      <c r="S1163" s="248"/>
      <c r="T1163" s="249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0" t="s">
        <v>397</v>
      </c>
      <c r="AU1163" s="250" t="s">
        <v>84</v>
      </c>
      <c r="AV1163" s="14" t="s">
        <v>84</v>
      </c>
      <c r="AW1163" s="14" t="s">
        <v>35</v>
      </c>
      <c r="AX1163" s="14" t="s">
        <v>74</v>
      </c>
      <c r="AY1163" s="250" t="s">
        <v>378</v>
      </c>
    </row>
    <row r="1164" s="14" customFormat="1">
      <c r="A1164" s="14"/>
      <c r="B1164" s="240"/>
      <c r="C1164" s="241"/>
      <c r="D1164" s="231" t="s">
        <v>397</v>
      </c>
      <c r="E1164" s="242" t="s">
        <v>28</v>
      </c>
      <c r="F1164" s="243" t="s">
        <v>1398</v>
      </c>
      <c r="G1164" s="241"/>
      <c r="H1164" s="244">
        <v>1.76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397</v>
      </c>
      <c r="AU1164" s="250" t="s">
        <v>84</v>
      </c>
      <c r="AV1164" s="14" t="s">
        <v>84</v>
      </c>
      <c r="AW1164" s="14" t="s">
        <v>35</v>
      </c>
      <c r="AX1164" s="14" t="s">
        <v>74</v>
      </c>
      <c r="AY1164" s="250" t="s">
        <v>378</v>
      </c>
    </row>
    <row r="1165" s="13" customFormat="1">
      <c r="A1165" s="13"/>
      <c r="B1165" s="229"/>
      <c r="C1165" s="230"/>
      <c r="D1165" s="231" t="s">
        <v>397</v>
      </c>
      <c r="E1165" s="232" t="s">
        <v>28</v>
      </c>
      <c r="F1165" s="233" t="s">
        <v>898</v>
      </c>
      <c r="G1165" s="230"/>
      <c r="H1165" s="232" t="s">
        <v>28</v>
      </c>
      <c r="I1165" s="234"/>
      <c r="J1165" s="230"/>
      <c r="K1165" s="230"/>
      <c r="L1165" s="235"/>
      <c r="M1165" s="236"/>
      <c r="N1165" s="237"/>
      <c r="O1165" s="237"/>
      <c r="P1165" s="237"/>
      <c r="Q1165" s="237"/>
      <c r="R1165" s="237"/>
      <c r="S1165" s="237"/>
      <c r="T1165" s="238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39" t="s">
        <v>397</v>
      </c>
      <c r="AU1165" s="239" t="s">
        <v>84</v>
      </c>
      <c r="AV1165" s="13" t="s">
        <v>82</v>
      </c>
      <c r="AW1165" s="13" t="s">
        <v>35</v>
      </c>
      <c r="AX1165" s="13" t="s">
        <v>74</v>
      </c>
      <c r="AY1165" s="239" t="s">
        <v>378</v>
      </c>
    </row>
    <row r="1166" s="14" customFormat="1">
      <c r="A1166" s="14"/>
      <c r="B1166" s="240"/>
      <c r="C1166" s="241"/>
      <c r="D1166" s="231" t="s">
        <v>397</v>
      </c>
      <c r="E1166" s="242" t="s">
        <v>28</v>
      </c>
      <c r="F1166" s="243" t="s">
        <v>1415</v>
      </c>
      <c r="G1166" s="241"/>
      <c r="H1166" s="244">
        <v>13.408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0" t="s">
        <v>397</v>
      </c>
      <c r="AU1166" s="250" t="s">
        <v>84</v>
      </c>
      <c r="AV1166" s="14" t="s">
        <v>84</v>
      </c>
      <c r="AW1166" s="14" t="s">
        <v>35</v>
      </c>
      <c r="AX1166" s="14" t="s">
        <v>74</v>
      </c>
      <c r="AY1166" s="250" t="s">
        <v>378</v>
      </c>
    </row>
    <row r="1167" s="14" customFormat="1">
      <c r="A1167" s="14"/>
      <c r="B1167" s="240"/>
      <c r="C1167" s="241"/>
      <c r="D1167" s="231" t="s">
        <v>397</v>
      </c>
      <c r="E1167" s="242" t="s">
        <v>28</v>
      </c>
      <c r="F1167" s="243" t="s">
        <v>1416</v>
      </c>
      <c r="G1167" s="241"/>
      <c r="H1167" s="244">
        <v>3.52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0" t="s">
        <v>397</v>
      </c>
      <c r="AU1167" s="250" t="s">
        <v>84</v>
      </c>
      <c r="AV1167" s="14" t="s">
        <v>84</v>
      </c>
      <c r="AW1167" s="14" t="s">
        <v>35</v>
      </c>
      <c r="AX1167" s="14" t="s">
        <v>74</v>
      </c>
      <c r="AY1167" s="250" t="s">
        <v>378</v>
      </c>
    </row>
    <row r="1168" s="13" customFormat="1">
      <c r="A1168" s="13"/>
      <c r="B1168" s="229"/>
      <c r="C1168" s="230"/>
      <c r="D1168" s="231" t="s">
        <v>397</v>
      </c>
      <c r="E1168" s="232" t="s">
        <v>28</v>
      </c>
      <c r="F1168" s="233" t="s">
        <v>889</v>
      </c>
      <c r="G1168" s="230"/>
      <c r="H1168" s="232" t="s">
        <v>28</v>
      </c>
      <c r="I1168" s="234"/>
      <c r="J1168" s="230"/>
      <c r="K1168" s="230"/>
      <c r="L1168" s="235"/>
      <c r="M1168" s="236"/>
      <c r="N1168" s="237"/>
      <c r="O1168" s="237"/>
      <c r="P1168" s="237"/>
      <c r="Q1168" s="237"/>
      <c r="R1168" s="237"/>
      <c r="S1168" s="237"/>
      <c r="T1168" s="238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9" t="s">
        <v>397</v>
      </c>
      <c r="AU1168" s="239" t="s">
        <v>84</v>
      </c>
      <c r="AV1168" s="13" t="s">
        <v>82</v>
      </c>
      <c r="AW1168" s="13" t="s">
        <v>35</v>
      </c>
      <c r="AX1168" s="13" t="s">
        <v>74</v>
      </c>
      <c r="AY1168" s="239" t="s">
        <v>378</v>
      </c>
    </row>
    <row r="1169" s="14" customFormat="1">
      <c r="A1169" s="14"/>
      <c r="B1169" s="240"/>
      <c r="C1169" s="241"/>
      <c r="D1169" s="231" t="s">
        <v>397</v>
      </c>
      <c r="E1169" s="242" t="s">
        <v>28</v>
      </c>
      <c r="F1169" s="243" t="s">
        <v>1417</v>
      </c>
      <c r="G1169" s="241"/>
      <c r="H1169" s="244">
        <v>11.999000000000001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397</v>
      </c>
      <c r="AU1169" s="250" t="s">
        <v>84</v>
      </c>
      <c r="AV1169" s="14" t="s">
        <v>84</v>
      </c>
      <c r="AW1169" s="14" t="s">
        <v>35</v>
      </c>
      <c r="AX1169" s="14" t="s">
        <v>74</v>
      </c>
      <c r="AY1169" s="250" t="s">
        <v>378</v>
      </c>
    </row>
    <row r="1170" s="14" customFormat="1">
      <c r="A1170" s="14"/>
      <c r="B1170" s="240"/>
      <c r="C1170" s="241"/>
      <c r="D1170" s="231" t="s">
        <v>397</v>
      </c>
      <c r="E1170" s="242" t="s">
        <v>28</v>
      </c>
      <c r="F1170" s="243" t="s">
        <v>1401</v>
      </c>
      <c r="G1170" s="241"/>
      <c r="H1170" s="244">
        <v>6.4400000000000004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397</v>
      </c>
      <c r="AU1170" s="250" t="s">
        <v>84</v>
      </c>
      <c r="AV1170" s="14" t="s">
        <v>84</v>
      </c>
      <c r="AW1170" s="14" t="s">
        <v>35</v>
      </c>
      <c r="AX1170" s="14" t="s">
        <v>74</v>
      </c>
      <c r="AY1170" s="250" t="s">
        <v>378</v>
      </c>
    </row>
    <row r="1171" s="15" customFormat="1">
      <c r="A1171" s="15"/>
      <c r="B1171" s="251"/>
      <c r="C1171" s="252"/>
      <c r="D1171" s="231" t="s">
        <v>397</v>
      </c>
      <c r="E1171" s="253" t="s">
        <v>118</v>
      </c>
      <c r="F1171" s="254" t="s">
        <v>416</v>
      </c>
      <c r="G1171" s="252"/>
      <c r="H1171" s="255">
        <v>53.512999999999998</v>
      </c>
      <c r="I1171" s="256"/>
      <c r="J1171" s="252"/>
      <c r="K1171" s="252"/>
      <c r="L1171" s="257"/>
      <c r="M1171" s="258"/>
      <c r="N1171" s="259"/>
      <c r="O1171" s="259"/>
      <c r="P1171" s="259"/>
      <c r="Q1171" s="259"/>
      <c r="R1171" s="259"/>
      <c r="S1171" s="259"/>
      <c r="T1171" s="260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T1171" s="261" t="s">
        <v>397</v>
      </c>
      <c r="AU1171" s="261" t="s">
        <v>84</v>
      </c>
      <c r="AV1171" s="15" t="s">
        <v>390</v>
      </c>
      <c r="AW1171" s="15" t="s">
        <v>35</v>
      </c>
      <c r="AX1171" s="15" t="s">
        <v>82</v>
      </c>
      <c r="AY1171" s="261" t="s">
        <v>378</v>
      </c>
    </row>
    <row r="1172" s="2" customFormat="1" ht="33" customHeight="1">
      <c r="A1172" s="41"/>
      <c r="B1172" s="42"/>
      <c r="C1172" s="211" t="s">
        <v>1418</v>
      </c>
      <c r="D1172" s="211" t="s">
        <v>385</v>
      </c>
      <c r="E1172" s="212" t="s">
        <v>1419</v>
      </c>
      <c r="F1172" s="213" t="s">
        <v>1420</v>
      </c>
      <c r="G1172" s="214" t="s">
        <v>572</v>
      </c>
      <c r="H1172" s="215">
        <v>53.512999999999998</v>
      </c>
      <c r="I1172" s="216"/>
      <c r="J1172" s="217">
        <f>ROUND(I1172*H1172,2)</f>
        <v>0</v>
      </c>
      <c r="K1172" s="213" t="s">
        <v>389</v>
      </c>
      <c r="L1172" s="47"/>
      <c r="M1172" s="218" t="s">
        <v>28</v>
      </c>
      <c r="N1172" s="219" t="s">
        <v>45</v>
      </c>
      <c r="O1172" s="87"/>
      <c r="P1172" s="220">
        <f>O1172*H1172</f>
        <v>0</v>
      </c>
      <c r="Q1172" s="220">
        <v>0</v>
      </c>
      <c r="R1172" s="220">
        <f>Q1172*H1172</f>
        <v>0</v>
      </c>
      <c r="S1172" s="220">
        <v>0</v>
      </c>
      <c r="T1172" s="221">
        <f>S1172*H1172</f>
        <v>0</v>
      </c>
      <c r="U1172" s="41"/>
      <c r="V1172" s="41"/>
      <c r="W1172" s="41"/>
      <c r="X1172" s="41"/>
      <c r="Y1172" s="41"/>
      <c r="Z1172" s="41"/>
      <c r="AA1172" s="41"/>
      <c r="AB1172" s="41"/>
      <c r="AC1172" s="41"/>
      <c r="AD1172" s="41"/>
      <c r="AE1172" s="41"/>
      <c r="AR1172" s="222" t="s">
        <v>390</v>
      </c>
      <c r="AT1172" s="222" t="s">
        <v>385</v>
      </c>
      <c r="AU1172" s="222" t="s">
        <v>84</v>
      </c>
      <c r="AY1172" s="20" t="s">
        <v>378</v>
      </c>
      <c r="BE1172" s="223">
        <f>IF(N1172="základní",J1172,0)</f>
        <v>0</v>
      </c>
      <c r="BF1172" s="223">
        <f>IF(N1172="snížená",J1172,0)</f>
        <v>0</v>
      </c>
      <c r="BG1172" s="223">
        <f>IF(N1172="zákl. přenesená",J1172,0)</f>
        <v>0</v>
      </c>
      <c r="BH1172" s="223">
        <f>IF(N1172="sníž. přenesená",J1172,0)</f>
        <v>0</v>
      </c>
      <c r="BI1172" s="223">
        <f>IF(N1172="nulová",J1172,0)</f>
        <v>0</v>
      </c>
      <c r="BJ1172" s="20" t="s">
        <v>82</v>
      </c>
      <c r="BK1172" s="223">
        <f>ROUND(I1172*H1172,2)</f>
        <v>0</v>
      </c>
      <c r="BL1172" s="20" t="s">
        <v>390</v>
      </c>
      <c r="BM1172" s="222" t="s">
        <v>1421</v>
      </c>
    </row>
    <row r="1173" s="2" customFormat="1">
      <c r="A1173" s="41"/>
      <c r="B1173" s="42"/>
      <c r="C1173" s="43"/>
      <c r="D1173" s="224" t="s">
        <v>394</v>
      </c>
      <c r="E1173" s="43"/>
      <c r="F1173" s="225" t="s">
        <v>1422</v>
      </c>
      <c r="G1173" s="43"/>
      <c r="H1173" s="43"/>
      <c r="I1173" s="226"/>
      <c r="J1173" s="43"/>
      <c r="K1173" s="43"/>
      <c r="L1173" s="47"/>
      <c r="M1173" s="227"/>
      <c r="N1173" s="228"/>
      <c r="O1173" s="87"/>
      <c r="P1173" s="87"/>
      <c r="Q1173" s="87"/>
      <c r="R1173" s="87"/>
      <c r="S1173" s="87"/>
      <c r="T1173" s="88"/>
      <c r="U1173" s="41"/>
      <c r="V1173" s="41"/>
      <c r="W1173" s="41"/>
      <c r="X1173" s="41"/>
      <c r="Y1173" s="41"/>
      <c r="Z1173" s="41"/>
      <c r="AA1173" s="41"/>
      <c r="AB1173" s="41"/>
      <c r="AC1173" s="41"/>
      <c r="AD1173" s="41"/>
      <c r="AE1173" s="41"/>
      <c r="AT1173" s="20" t="s">
        <v>394</v>
      </c>
      <c r="AU1173" s="20" t="s">
        <v>84</v>
      </c>
    </row>
    <row r="1174" s="14" customFormat="1">
      <c r="A1174" s="14"/>
      <c r="B1174" s="240"/>
      <c r="C1174" s="241"/>
      <c r="D1174" s="231" t="s">
        <v>397</v>
      </c>
      <c r="E1174" s="242" t="s">
        <v>28</v>
      </c>
      <c r="F1174" s="243" t="s">
        <v>118</v>
      </c>
      <c r="G1174" s="241"/>
      <c r="H1174" s="244">
        <v>53.512999999999998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0" t="s">
        <v>397</v>
      </c>
      <c r="AU1174" s="250" t="s">
        <v>84</v>
      </c>
      <c r="AV1174" s="14" t="s">
        <v>84</v>
      </c>
      <c r="AW1174" s="14" t="s">
        <v>35</v>
      </c>
      <c r="AX1174" s="14" t="s">
        <v>82</v>
      </c>
      <c r="AY1174" s="250" t="s">
        <v>378</v>
      </c>
    </row>
    <row r="1175" s="12" customFormat="1" ht="22.8" customHeight="1">
      <c r="A1175" s="12"/>
      <c r="B1175" s="195"/>
      <c r="C1175" s="196"/>
      <c r="D1175" s="197" t="s">
        <v>73</v>
      </c>
      <c r="E1175" s="209" t="s">
        <v>521</v>
      </c>
      <c r="F1175" s="209" t="s">
        <v>1423</v>
      </c>
      <c r="G1175" s="196"/>
      <c r="H1175" s="196"/>
      <c r="I1175" s="199"/>
      <c r="J1175" s="210">
        <f>BK1175</f>
        <v>0</v>
      </c>
      <c r="K1175" s="196"/>
      <c r="L1175" s="201"/>
      <c r="M1175" s="202"/>
      <c r="N1175" s="203"/>
      <c r="O1175" s="203"/>
      <c r="P1175" s="204">
        <f>SUM(P1176:P1681)</f>
        <v>0</v>
      </c>
      <c r="Q1175" s="203"/>
      <c r="R1175" s="204">
        <f>SUM(R1176:R1681)</f>
        <v>941.25162080999996</v>
      </c>
      <c r="S1175" s="203"/>
      <c r="T1175" s="205">
        <f>SUM(T1176:T1681)</f>
        <v>0.0073028000000000008</v>
      </c>
      <c r="U1175" s="12"/>
      <c r="V1175" s="12"/>
      <c r="W1175" s="12"/>
      <c r="X1175" s="12"/>
      <c r="Y1175" s="12"/>
      <c r="Z1175" s="12"/>
      <c r="AA1175" s="12"/>
      <c r="AB1175" s="12"/>
      <c r="AC1175" s="12"/>
      <c r="AD1175" s="12"/>
      <c r="AE1175" s="12"/>
      <c r="AR1175" s="206" t="s">
        <v>82</v>
      </c>
      <c r="AT1175" s="207" t="s">
        <v>73</v>
      </c>
      <c r="AU1175" s="207" t="s">
        <v>82</v>
      </c>
      <c r="AY1175" s="206" t="s">
        <v>378</v>
      </c>
      <c r="BK1175" s="208">
        <f>SUM(BK1176:BK1681)</f>
        <v>0</v>
      </c>
    </row>
    <row r="1176" s="2" customFormat="1" ht="33" customHeight="1">
      <c r="A1176" s="41"/>
      <c r="B1176" s="42"/>
      <c r="C1176" s="211" t="s">
        <v>1424</v>
      </c>
      <c r="D1176" s="211" t="s">
        <v>385</v>
      </c>
      <c r="E1176" s="212" t="s">
        <v>1425</v>
      </c>
      <c r="F1176" s="213" t="s">
        <v>1426</v>
      </c>
      <c r="G1176" s="214" t="s">
        <v>572</v>
      </c>
      <c r="H1176" s="215">
        <v>1241.4500000000001</v>
      </c>
      <c r="I1176" s="216"/>
      <c r="J1176" s="217">
        <f>ROUND(I1176*H1176,2)</f>
        <v>0</v>
      </c>
      <c r="K1176" s="213" t="s">
        <v>389</v>
      </c>
      <c r="L1176" s="47"/>
      <c r="M1176" s="218" t="s">
        <v>28</v>
      </c>
      <c r="N1176" s="219" t="s">
        <v>45</v>
      </c>
      <c r="O1176" s="87"/>
      <c r="P1176" s="220">
        <f>O1176*H1176</f>
        <v>0</v>
      </c>
      <c r="Q1176" s="220">
        <v>0.0073499999999999998</v>
      </c>
      <c r="R1176" s="220">
        <f>Q1176*H1176</f>
        <v>9.1246574999999996</v>
      </c>
      <c r="S1176" s="220">
        <v>0</v>
      </c>
      <c r="T1176" s="221">
        <f>S1176*H1176</f>
        <v>0</v>
      </c>
      <c r="U1176" s="41"/>
      <c r="V1176" s="41"/>
      <c r="W1176" s="41"/>
      <c r="X1176" s="41"/>
      <c r="Y1176" s="41"/>
      <c r="Z1176" s="41"/>
      <c r="AA1176" s="41"/>
      <c r="AB1176" s="41"/>
      <c r="AC1176" s="41"/>
      <c r="AD1176" s="41"/>
      <c r="AE1176" s="41"/>
      <c r="AR1176" s="222" t="s">
        <v>390</v>
      </c>
      <c r="AT1176" s="222" t="s">
        <v>385</v>
      </c>
      <c r="AU1176" s="222" t="s">
        <v>84</v>
      </c>
      <c r="AY1176" s="20" t="s">
        <v>378</v>
      </c>
      <c r="BE1176" s="223">
        <f>IF(N1176="základní",J1176,0)</f>
        <v>0</v>
      </c>
      <c r="BF1176" s="223">
        <f>IF(N1176="snížená",J1176,0)</f>
        <v>0</v>
      </c>
      <c r="BG1176" s="223">
        <f>IF(N1176="zákl. přenesená",J1176,0)</f>
        <v>0</v>
      </c>
      <c r="BH1176" s="223">
        <f>IF(N1176="sníž. přenesená",J1176,0)</f>
        <v>0</v>
      </c>
      <c r="BI1176" s="223">
        <f>IF(N1176="nulová",J1176,0)</f>
        <v>0</v>
      </c>
      <c r="BJ1176" s="20" t="s">
        <v>82</v>
      </c>
      <c r="BK1176" s="223">
        <f>ROUND(I1176*H1176,2)</f>
        <v>0</v>
      </c>
      <c r="BL1176" s="20" t="s">
        <v>390</v>
      </c>
      <c r="BM1176" s="222" t="s">
        <v>1427</v>
      </c>
    </row>
    <row r="1177" s="2" customFormat="1">
      <c r="A1177" s="41"/>
      <c r="B1177" s="42"/>
      <c r="C1177" s="43"/>
      <c r="D1177" s="224" t="s">
        <v>394</v>
      </c>
      <c r="E1177" s="43"/>
      <c r="F1177" s="225" t="s">
        <v>1428</v>
      </c>
      <c r="G1177" s="43"/>
      <c r="H1177" s="43"/>
      <c r="I1177" s="226"/>
      <c r="J1177" s="43"/>
      <c r="K1177" s="43"/>
      <c r="L1177" s="47"/>
      <c r="M1177" s="227"/>
      <c r="N1177" s="228"/>
      <c r="O1177" s="87"/>
      <c r="P1177" s="87"/>
      <c r="Q1177" s="87"/>
      <c r="R1177" s="87"/>
      <c r="S1177" s="87"/>
      <c r="T1177" s="88"/>
      <c r="U1177" s="41"/>
      <c r="V1177" s="41"/>
      <c r="W1177" s="41"/>
      <c r="X1177" s="41"/>
      <c r="Y1177" s="41"/>
      <c r="Z1177" s="41"/>
      <c r="AA1177" s="41"/>
      <c r="AB1177" s="41"/>
      <c r="AC1177" s="41"/>
      <c r="AD1177" s="41"/>
      <c r="AE1177" s="41"/>
      <c r="AT1177" s="20" t="s">
        <v>394</v>
      </c>
      <c r="AU1177" s="20" t="s">
        <v>84</v>
      </c>
    </row>
    <row r="1178" s="13" customFormat="1">
      <c r="A1178" s="13"/>
      <c r="B1178" s="229"/>
      <c r="C1178" s="230"/>
      <c r="D1178" s="231" t="s">
        <v>397</v>
      </c>
      <c r="E1178" s="232" t="s">
        <v>28</v>
      </c>
      <c r="F1178" s="233" t="s">
        <v>797</v>
      </c>
      <c r="G1178" s="230"/>
      <c r="H1178" s="232" t="s">
        <v>28</v>
      </c>
      <c r="I1178" s="234"/>
      <c r="J1178" s="230"/>
      <c r="K1178" s="230"/>
      <c r="L1178" s="235"/>
      <c r="M1178" s="236"/>
      <c r="N1178" s="237"/>
      <c r="O1178" s="237"/>
      <c r="P1178" s="237"/>
      <c r="Q1178" s="237"/>
      <c r="R1178" s="237"/>
      <c r="S1178" s="237"/>
      <c r="T1178" s="23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9" t="s">
        <v>397</v>
      </c>
      <c r="AU1178" s="239" t="s">
        <v>84</v>
      </c>
      <c r="AV1178" s="13" t="s">
        <v>82</v>
      </c>
      <c r="AW1178" s="13" t="s">
        <v>35</v>
      </c>
      <c r="AX1178" s="13" t="s">
        <v>74</v>
      </c>
      <c r="AY1178" s="239" t="s">
        <v>378</v>
      </c>
    </row>
    <row r="1179" s="14" customFormat="1">
      <c r="A1179" s="14"/>
      <c r="B1179" s="240"/>
      <c r="C1179" s="241"/>
      <c r="D1179" s="231" t="s">
        <v>397</v>
      </c>
      <c r="E1179" s="242" t="s">
        <v>28</v>
      </c>
      <c r="F1179" s="243" t="s">
        <v>1429</v>
      </c>
      <c r="G1179" s="241"/>
      <c r="H1179" s="244">
        <v>210.34999999999999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397</v>
      </c>
      <c r="AU1179" s="250" t="s">
        <v>84</v>
      </c>
      <c r="AV1179" s="14" t="s">
        <v>84</v>
      </c>
      <c r="AW1179" s="14" t="s">
        <v>35</v>
      </c>
      <c r="AX1179" s="14" t="s">
        <v>74</v>
      </c>
      <c r="AY1179" s="250" t="s">
        <v>378</v>
      </c>
    </row>
    <row r="1180" s="14" customFormat="1">
      <c r="A1180" s="14"/>
      <c r="B1180" s="240"/>
      <c r="C1180" s="241"/>
      <c r="D1180" s="231" t="s">
        <v>397</v>
      </c>
      <c r="E1180" s="242" t="s">
        <v>28</v>
      </c>
      <c r="F1180" s="243" t="s">
        <v>1430</v>
      </c>
      <c r="G1180" s="241"/>
      <c r="H1180" s="244">
        <v>38.899999999999999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397</v>
      </c>
      <c r="AU1180" s="250" t="s">
        <v>84</v>
      </c>
      <c r="AV1180" s="14" t="s">
        <v>84</v>
      </c>
      <c r="AW1180" s="14" t="s">
        <v>35</v>
      </c>
      <c r="AX1180" s="14" t="s">
        <v>74</v>
      </c>
      <c r="AY1180" s="250" t="s">
        <v>378</v>
      </c>
    </row>
    <row r="1181" s="16" customFormat="1">
      <c r="A1181" s="16"/>
      <c r="B1181" s="262"/>
      <c r="C1181" s="263"/>
      <c r="D1181" s="231" t="s">
        <v>397</v>
      </c>
      <c r="E1181" s="264" t="s">
        <v>289</v>
      </c>
      <c r="F1181" s="265" t="s">
        <v>618</v>
      </c>
      <c r="G1181" s="263"/>
      <c r="H1181" s="266">
        <v>249.25</v>
      </c>
      <c r="I1181" s="267"/>
      <c r="J1181" s="263"/>
      <c r="K1181" s="263"/>
      <c r="L1181" s="268"/>
      <c r="M1181" s="269"/>
      <c r="N1181" s="270"/>
      <c r="O1181" s="270"/>
      <c r="P1181" s="270"/>
      <c r="Q1181" s="270"/>
      <c r="R1181" s="270"/>
      <c r="S1181" s="270"/>
      <c r="T1181" s="271"/>
      <c r="U1181" s="16"/>
      <c r="V1181" s="16"/>
      <c r="W1181" s="16"/>
      <c r="X1181" s="16"/>
      <c r="Y1181" s="16"/>
      <c r="Z1181" s="16"/>
      <c r="AA1181" s="16"/>
      <c r="AB1181" s="16"/>
      <c r="AC1181" s="16"/>
      <c r="AD1181" s="16"/>
      <c r="AE1181" s="16"/>
      <c r="AT1181" s="272" t="s">
        <v>397</v>
      </c>
      <c r="AU1181" s="272" t="s">
        <v>84</v>
      </c>
      <c r="AV1181" s="16" t="s">
        <v>432</v>
      </c>
      <c r="AW1181" s="16" t="s">
        <v>35</v>
      </c>
      <c r="AX1181" s="16" t="s">
        <v>74</v>
      </c>
      <c r="AY1181" s="272" t="s">
        <v>378</v>
      </c>
    </row>
    <row r="1182" s="13" customFormat="1">
      <c r="A1182" s="13"/>
      <c r="B1182" s="229"/>
      <c r="C1182" s="230"/>
      <c r="D1182" s="231" t="s">
        <v>397</v>
      </c>
      <c r="E1182" s="232" t="s">
        <v>28</v>
      </c>
      <c r="F1182" s="233" t="s">
        <v>800</v>
      </c>
      <c r="G1182" s="230"/>
      <c r="H1182" s="232" t="s">
        <v>28</v>
      </c>
      <c r="I1182" s="234"/>
      <c r="J1182" s="230"/>
      <c r="K1182" s="230"/>
      <c r="L1182" s="235"/>
      <c r="M1182" s="236"/>
      <c r="N1182" s="237"/>
      <c r="O1182" s="237"/>
      <c r="P1182" s="237"/>
      <c r="Q1182" s="237"/>
      <c r="R1182" s="237"/>
      <c r="S1182" s="237"/>
      <c r="T1182" s="238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9" t="s">
        <v>397</v>
      </c>
      <c r="AU1182" s="239" t="s">
        <v>84</v>
      </c>
      <c r="AV1182" s="13" t="s">
        <v>82</v>
      </c>
      <c r="AW1182" s="13" t="s">
        <v>35</v>
      </c>
      <c r="AX1182" s="13" t="s">
        <v>74</v>
      </c>
      <c r="AY1182" s="239" t="s">
        <v>378</v>
      </c>
    </row>
    <row r="1183" s="14" customFormat="1">
      <c r="A1183" s="14"/>
      <c r="B1183" s="240"/>
      <c r="C1183" s="241"/>
      <c r="D1183" s="231" t="s">
        <v>397</v>
      </c>
      <c r="E1183" s="242" t="s">
        <v>28</v>
      </c>
      <c r="F1183" s="243" t="s">
        <v>1431</v>
      </c>
      <c r="G1183" s="241"/>
      <c r="H1183" s="244">
        <v>34.5</v>
      </c>
      <c r="I1183" s="245"/>
      <c r="J1183" s="241"/>
      <c r="K1183" s="241"/>
      <c r="L1183" s="246"/>
      <c r="M1183" s="247"/>
      <c r="N1183" s="248"/>
      <c r="O1183" s="248"/>
      <c r="P1183" s="248"/>
      <c r="Q1183" s="248"/>
      <c r="R1183" s="248"/>
      <c r="S1183" s="248"/>
      <c r="T1183" s="249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0" t="s">
        <v>397</v>
      </c>
      <c r="AU1183" s="250" t="s">
        <v>84</v>
      </c>
      <c r="AV1183" s="14" t="s">
        <v>84</v>
      </c>
      <c r="AW1183" s="14" t="s">
        <v>35</v>
      </c>
      <c r="AX1183" s="14" t="s">
        <v>74</v>
      </c>
      <c r="AY1183" s="250" t="s">
        <v>378</v>
      </c>
    </row>
    <row r="1184" s="16" customFormat="1">
      <c r="A1184" s="16"/>
      <c r="B1184" s="262"/>
      <c r="C1184" s="263"/>
      <c r="D1184" s="231" t="s">
        <v>397</v>
      </c>
      <c r="E1184" s="264" t="s">
        <v>292</v>
      </c>
      <c r="F1184" s="265" t="s">
        <v>618</v>
      </c>
      <c r="G1184" s="263"/>
      <c r="H1184" s="266">
        <v>34.5</v>
      </c>
      <c r="I1184" s="267"/>
      <c r="J1184" s="263"/>
      <c r="K1184" s="263"/>
      <c r="L1184" s="268"/>
      <c r="M1184" s="269"/>
      <c r="N1184" s="270"/>
      <c r="O1184" s="270"/>
      <c r="P1184" s="270"/>
      <c r="Q1184" s="270"/>
      <c r="R1184" s="270"/>
      <c r="S1184" s="270"/>
      <c r="T1184" s="271"/>
      <c r="U1184" s="16"/>
      <c r="V1184" s="16"/>
      <c r="W1184" s="16"/>
      <c r="X1184" s="16"/>
      <c r="Y1184" s="16"/>
      <c r="Z1184" s="16"/>
      <c r="AA1184" s="16"/>
      <c r="AB1184" s="16"/>
      <c r="AC1184" s="16"/>
      <c r="AD1184" s="16"/>
      <c r="AE1184" s="16"/>
      <c r="AT1184" s="272" t="s">
        <v>397</v>
      </c>
      <c r="AU1184" s="272" t="s">
        <v>84</v>
      </c>
      <c r="AV1184" s="16" t="s">
        <v>432</v>
      </c>
      <c r="AW1184" s="16" t="s">
        <v>35</v>
      </c>
      <c r="AX1184" s="16" t="s">
        <v>74</v>
      </c>
      <c r="AY1184" s="272" t="s">
        <v>378</v>
      </c>
    </row>
    <row r="1185" s="13" customFormat="1">
      <c r="A1185" s="13"/>
      <c r="B1185" s="229"/>
      <c r="C1185" s="230"/>
      <c r="D1185" s="231" t="s">
        <v>397</v>
      </c>
      <c r="E1185" s="232" t="s">
        <v>28</v>
      </c>
      <c r="F1185" s="233" t="s">
        <v>802</v>
      </c>
      <c r="G1185" s="230"/>
      <c r="H1185" s="232" t="s">
        <v>28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9" t="s">
        <v>397</v>
      </c>
      <c r="AU1185" s="239" t="s">
        <v>84</v>
      </c>
      <c r="AV1185" s="13" t="s">
        <v>82</v>
      </c>
      <c r="AW1185" s="13" t="s">
        <v>35</v>
      </c>
      <c r="AX1185" s="13" t="s">
        <v>74</v>
      </c>
      <c r="AY1185" s="239" t="s">
        <v>378</v>
      </c>
    </row>
    <row r="1186" s="14" customFormat="1">
      <c r="A1186" s="14"/>
      <c r="B1186" s="240"/>
      <c r="C1186" s="241"/>
      <c r="D1186" s="231" t="s">
        <v>397</v>
      </c>
      <c r="E1186" s="242" t="s">
        <v>28</v>
      </c>
      <c r="F1186" s="243" t="s">
        <v>1432</v>
      </c>
      <c r="G1186" s="241"/>
      <c r="H1186" s="244">
        <v>50.399999999999999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0" t="s">
        <v>397</v>
      </c>
      <c r="AU1186" s="250" t="s">
        <v>84</v>
      </c>
      <c r="AV1186" s="14" t="s">
        <v>84</v>
      </c>
      <c r="AW1186" s="14" t="s">
        <v>35</v>
      </c>
      <c r="AX1186" s="14" t="s">
        <v>74</v>
      </c>
      <c r="AY1186" s="250" t="s">
        <v>378</v>
      </c>
    </row>
    <row r="1187" s="16" customFormat="1">
      <c r="A1187" s="16"/>
      <c r="B1187" s="262"/>
      <c r="C1187" s="263"/>
      <c r="D1187" s="231" t="s">
        <v>397</v>
      </c>
      <c r="E1187" s="264" t="s">
        <v>295</v>
      </c>
      <c r="F1187" s="265" t="s">
        <v>618</v>
      </c>
      <c r="G1187" s="263"/>
      <c r="H1187" s="266">
        <v>50.399999999999999</v>
      </c>
      <c r="I1187" s="267"/>
      <c r="J1187" s="263"/>
      <c r="K1187" s="263"/>
      <c r="L1187" s="268"/>
      <c r="M1187" s="269"/>
      <c r="N1187" s="270"/>
      <c r="O1187" s="270"/>
      <c r="P1187" s="270"/>
      <c r="Q1187" s="270"/>
      <c r="R1187" s="270"/>
      <c r="S1187" s="270"/>
      <c r="T1187" s="271"/>
      <c r="U1187" s="16"/>
      <c r="V1187" s="16"/>
      <c r="W1187" s="16"/>
      <c r="X1187" s="16"/>
      <c r="Y1187" s="16"/>
      <c r="Z1187" s="16"/>
      <c r="AA1187" s="16"/>
      <c r="AB1187" s="16"/>
      <c r="AC1187" s="16"/>
      <c r="AD1187" s="16"/>
      <c r="AE1187" s="16"/>
      <c r="AT1187" s="272" t="s">
        <v>397</v>
      </c>
      <c r="AU1187" s="272" t="s">
        <v>84</v>
      </c>
      <c r="AV1187" s="16" t="s">
        <v>432</v>
      </c>
      <c r="AW1187" s="16" t="s">
        <v>35</v>
      </c>
      <c r="AX1187" s="16" t="s">
        <v>74</v>
      </c>
      <c r="AY1187" s="272" t="s">
        <v>378</v>
      </c>
    </row>
    <row r="1188" s="13" customFormat="1">
      <c r="A1188" s="13"/>
      <c r="B1188" s="229"/>
      <c r="C1188" s="230"/>
      <c r="D1188" s="231" t="s">
        <v>397</v>
      </c>
      <c r="E1188" s="232" t="s">
        <v>28</v>
      </c>
      <c r="F1188" s="233" t="s">
        <v>804</v>
      </c>
      <c r="G1188" s="230"/>
      <c r="H1188" s="232" t="s">
        <v>28</v>
      </c>
      <c r="I1188" s="234"/>
      <c r="J1188" s="230"/>
      <c r="K1188" s="230"/>
      <c r="L1188" s="235"/>
      <c r="M1188" s="236"/>
      <c r="N1188" s="237"/>
      <c r="O1188" s="237"/>
      <c r="P1188" s="237"/>
      <c r="Q1188" s="237"/>
      <c r="R1188" s="237"/>
      <c r="S1188" s="237"/>
      <c r="T1188" s="238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9" t="s">
        <v>397</v>
      </c>
      <c r="AU1188" s="239" t="s">
        <v>84</v>
      </c>
      <c r="AV1188" s="13" t="s">
        <v>82</v>
      </c>
      <c r="AW1188" s="13" t="s">
        <v>35</v>
      </c>
      <c r="AX1188" s="13" t="s">
        <v>74</v>
      </c>
      <c r="AY1188" s="239" t="s">
        <v>378</v>
      </c>
    </row>
    <row r="1189" s="14" customFormat="1">
      <c r="A1189" s="14"/>
      <c r="B1189" s="240"/>
      <c r="C1189" s="241"/>
      <c r="D1189" s="231" t="s">
        <v>397</v>
      </c>
      <c r="E1189" s="242" t="s">
        <v>28</v>
      </c>
      <c r="F1189" s="243" t="s">
        <v>1433</v>
      </c>
      <c r="G1189" s="241"/>
      <c r="H1189" s="244">
        <v>274.85000000000002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0" t="s">
        <v>397</v>
      </c>
      <c r="AU1189" s="250" t="s">
        <v>84</v>
      </c>
      <c r="AV1189" s="14" t="s">
        <v>84</v>
      </c>
      <c r="AW1189" s="14" t="s">
        <v>35</v>
      </c>
      <c r="AX1189" s="14" t="s">
        <v>74</v>
      </c>
      <c r="AY1189" s="250" t="s">
        <v>378</v>
      </c>
    </row>
    <row r="1190" s="14" customFormat="1">
      <c r="A1190" s="14"/>
      <c r="B1190" s="240"/>
      <c r="C1190" s="241"/>
      <c r="D1190" s="231" t="s">
        <v>397</v>
      </c>
      <c r="E1190" s="242" t="s">
        <v>28</v>
      </c>
      <c r="F1190" s="243" t="s">
        <v>1434</v>
      </c>
      <c r="G1190" s="241"/>
      <c r="H1190" s="244">
        <v>177.75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0" t="s">
        <v>397</v>
      </c>
      <c r="AU1190" s="250" t="s">
        <v>84</v>
      </c>
      <c r="AV1190" s="14" t="s">
        <v>84</v>
      </c>
      <c r="AW1190" s="14" t="s">
        <v>35</v>
      </c>
      <c r="AX1190" s="14" t="s">
        <v>74</v>
      </c>
      <c r="AY1190" s="250" t="s">
        <v>378</v>
      </c>
    </row>
    <row r="1191" s="16" customFormat="1">
      <c r="A1191" s="16"/>
      <c r="B1191" s="262"/>
      <c r="C1191" s="263"/>
      <c r="D1191" s="231" t="s">
        <v>397</v>
      </c>
      <c r="E1191" s="264" t="s">
        <v>298</v>
      </c>
      <c r="F1191" s="265" t="s">
        <v>618</v>
      </c>
      <c r="G1191" s="263"/>
      <c r="H1191" s="266">
        <v>452.60000000000002</v>
      </c>
      <c r="I1191" s="267"/>
      <c r="J1191" s="263"/>
      <c r="K1191" s="263"/>
      <c r="L1191" s="268"/>
      <c r="M1191" s="269"/>
      <c r="N1191" s="270"/>
      <c r="O1191" s="270"/>
      <c r="P1191" s="270"/>
      <c r="Q1191" s="270"/>
      <c r="R1191" s="270"/>
      <c r="S1191" s="270"/>
      <c r="T1191" s="271"/>
      <c r="U1191" s="16"/>
      <c r="V1191" s="16"/>
      <c r="W1191" s="16"/>
      <c r="X1191" s="16"/>
      <c r="Y1191" s="16"/>
      <c r="Z1191" s="16"/>
      <c r="AA1191" s="16"/>
      <c r="AB1191" s="16"/>
      <c r="AC1191" s="16"/>
      <c r="AD1191" s="16"/>
      <c r="AE1191" s="16"/>
      <c r="AT1191" s="272" t="s">
        <v>397</v>
      </c>
      <c r="AU1191" s="272" t="s">
        <v>84</v>
      </c>
      <c r="AV1191" s="16" t="s">
        <v>432</v>
      </c>
      <c r="AW1191" s="16" t="s">
        <v>35</v>
      </c>
      <c r="AX1191" s="16" t="s">
        <v>74</v>
      </c>
      <c r="AY1191" s="272" t="s">
        <v>378</v>
      </c>
    </row>
    <row r="1192" s="13" customFormat="1">
      <c r="A1192" s="13"/>
      <c r="B1192" s="229"/>
      <c r="C1192" s="230"/>
      <c r="D1192" s="231" t="s">
        <v>397</v>
      </c>
      <c r="E1192" s="232" t="s">
        <v>28</v>
      </c>
      <c r="F1192" s="233" t="s">
        <v>807</v>
      </c>
      <c r="G1192" s="230"/>
      <c r="H1192" s="232" t="s">
        <v>28</v>
      </c>
      <c r="I1192" s="234"/>
      <c r="J1192" s="230"/>
      <c r="K1192" s="230"/>
      <c r="L1192" s="235"/>
      <c r="M1192" s="236"/>
      <c r="N1192" s="237"/>
      <c r="O1192" s="237"/>
      <c r="P1192" s="237"/>
      <c r="Q1192" s="237"/>
      <c r="R1192" s="237"/>
      <c r="S1192" s="237"/>
      <c r="T1192" s="238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9" t="s">
        <v>397</v>
      </c>
      <c r="AU1192" s="239" t="s">
        <v>84</v>
      </c>
      <c r="AV1192" s="13" t="s">
        <v>82</v>
      </c>
      <c r="AW1192" s="13" t="s">
        <v>35</v>
      </c>
      <c r="AX1192" s="13" t="s">
        <v>74</v>
      </c>
      <c r="AY1192" s="239" t="s">
        <v>378</v>
      </c>
    </row>
    <row r="1193" s="14" customFormat="1">
      <c r="A1193" s="14"/>
      <c r="B1193" s="240"/>
      <c r="C1193" s="241"/>
      <c r="D1193" s="231" t="s">
        <v>397</v>
      </c>
      <c r="E1193" s="242" t="s">
        <v>28</v>
      </c>
      <c r="F1193" s="243" t="s">
        <v>1435</v>
      </c>
      <c r="G1193" s="241"/>
      <c r="H1193" s="244">
        <v>454.69999999999999</v>
      </c>
      <c r="I1193" s="245"/>
      <c r="J1193" s="241"/>
      <c r="K1193" s="241"/>
      <c r="L1193" s="246"/>
      <c r="M1193" s="247"/>
      <c r="N1193" s="248"/>
      <c r="O1193" s="248"/>
      <c r="P1193" s="248"/>
      <c r="Q1193" s="248"/>
      <c r="R1193" s="248"/>
      <c r="S1193" s="248"/>
      <c r="T1193" s="24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0" t="s">
        <v>397</v>
      </c>
      <c r="AU1193" s="250" t="s">
        <v>84</v>
      </c>
      <c r="AV1193" s="14" t="s">
        <v>84</v>
      </c>
      <c r="AW1193" s="14" t="s">
        <v>35</v>
      </c>
      <c r="AX1193" s="14" t="s">
        <v>74</v>
      </c>
      <c r="AY1193" s="250" t="s">
        <v>378</v>
      </c>
    </row>
    <row r="1194" s="16" customFormat="1">
      <c r="A1194" s="16"/>
      <c r="B1194" s="262"/>
      <c r="C1194" s="263"/>
      <c r="D1194" s="231" t="s">
        <v>397</v>
      </c>
      <c r="E1194" s="264" t="s">
        <v>301</v>
      </c>
      <c r="F1194" s="265" t="s">
        <v>618</v>
      </c>
      <c r="G1194" s="263"/>
      <c r="H1194" s="266">
        <v>454.69999999999999</v>
      </c>
      <c r="I1194" s="267"/>
      <c r="J1194" s="263"/>
      <c r="K1194" s="263"/>
      <c r="L1194" s="268"/>
      <c r="M1194" s="269"/>
      <c r="N1194" s="270"/>
      <c r="O1194" s="270"/>
      <c r="P1194" s="270"/>
      <c r="Q1194" s="270"/>
      <c r="R1194" s="270"/>
      <c r="S1194" s="270"/>
      <c r="T1194" s="271"/>
      <c r="U1194" s="16"/>
      <c r="V1194" s="16"/>
      <c r="W1194" s="16"/>
      <c r="X1194" s="16"/>
      <c r="Y1194" s="16"/>
      <c r="Z1194" s="16"/>
      <c r="AA1194" s="16"/>
      <c r="AB1194" s="16"/>
      <c r="AC1194" s="16"/>
      <c r="AD1194" s="16"/>
      <c r="AE1194" s="16"/>
      <c r="AT1194" s="272" t="s">
        <v>397</v>
      </c>
      <c r="AU1194" s="272" t="s">
        <v>84</v>
      </c>
      <c r="AV1194" s="16" t="s">
        <v>432</v>
      </c>
      <c r="AW1194" s="16" t="s">
        <v>35</v>
      </c>
      <c r="AX1194" s="16" t="s">
        <v>74</v>
      </c>
      <c r="AY1194" s="272" t="s">
        <v>378</v>
      </c>
    </row>
    <row r="1195" s="15" customFormat="1">
      <c r="A1195" s="15"/>
      <c r="B1195" s="251"/>
      <c r="C1195" s="252"/>
      <c r="D1195" s="231" t="s">
        <v>397</v>
      </c>
      <c r="E1195" s="253" t="s">
        <v>286</v>
      </c>
      <c r="F1195" s="254" t="s">
        <v>416</v>
      </c>
      <c r="G1195" s="252"/>
      <c r="H1195" s="255">
        <v>1241.4500000000001</v>
      </c>
      <c r="I1195" s="256"/>
      <c r="J1195" s="252"/>
      <c r="K1195" s="252"/>
      <c r="L1195" s="257"/>
      <c r="M1195" s="258"/>
      <c r="N1195" s="259"/>
      <c r="O1195" s="259"/>
      <c r="P1195" s="259"/>
      <c r="Q1195" s="259"/>
      <c r="R1195" s="259"/>
      <c r="S1195" s="259"/>
      <c r="T1195" s="260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61" t="s">
        <v>397</v>
      </c>
      <c r="AU1195" s="261" t="s">
        <v>84</v>
      </c>
      <c r="AV1195" s="15" t="s">
        <v>390</v>
      </c>
      <c r="AW1195" s="15" t="s">
        <v>35</v>
      </c>
      <c r="AX1195" s="15" t="s">
        <v>82</v>
      </c>
      <c r="AY1195" s="261" t="s">
        <v>378</v>
      </c>
    </row>
    <row r="1196" s="2" customFormat="1" ht="37.8" customHeight="1">
      <c r="A1196" s="41"/>
      <c r="B1196" s="42"/>
      <c r="C1196" s="211" t="s">
        <v>1436</v>
      </c>
      <c r="D1196" s="211" t="s">
        <v>385</v>
      </c>
      <c r="E1196" s="212" t="s">
        <v>1437</v>
      </c>
      <c r="F1196" s="213" t="s">
        <v>1438</v>
      </c>
      <c r="G1196" s="214" t="s">
        <v>572</v>
      </c>
      <c r="H1196" s="215">
        <v>132.16999999999999</v>
      </c>
      <c r="I1196" s="216"/>
      <c r="J1196" s="217">
        <f>ROUND(I1196*H1196,2)</f>
        <v>0</v>
      </c>
      <c r="K1196" s="213" t="s">
        <v>389</v>
      </c>
      <c r="L1196" s="47"/>
      <c r="M1196" s="218" t="s">
        <v>28</v>
      </c>
      <c r="N1196" s="219" t="s">
        <v>45</v>
      </c>
      <c r="O1196" s="87"/>
      <c r="P1196" s="220">
        <f>O1196*H1196</f>
        <v>0</v>
      </c>
      <c r="Q1196" s="220">
        <v>0.0073499999999999998</v>
      </c>
      <c r="R1196" s="220">
        <f>Q1196*H1196</f>
        <v>0.97144949999999985</v>
      </c>
      <c r="S1196" s="220">
        <v>0</v>
      </c>
      <c r="T1196" s="221">
        <f>S1196*H1196</f>
        <v>0</v>
      </c>
      <c r="U1196" s="41"/>
      <c r="V1196" s="41"/>
      <c r="W1196" s="41"/>
      <c r="X1196" s="41"/>
      <c r="Y1196" s="41"/>
      <c r="Z1196" s="41"/>
      <c r="AA1196" s="41"/>
      <c r="AB1196" s="41"/>
      <c r="AC1196" s="41"/>
      <c r="AD1196" s="41"/>
      <c r="AE1196" s="41"/>
      <c r="AR1196" s="222" t="s">
        <v>390</v>
      </c>
      <c r="AT1196" s="222" t="s">
        <v>385</v>
      </c>
      <c r="AU1196" s="222" t="s">
        <v>84</v>
      </c>
      <c r="AY1196" s="20" t="s">
        <v>378</v>
      </c>
      <c r="BE1196" s="223">
        <f>IF(N1196="základní",J1196,0)</f>
        <v>0</v>
      </c>
      <c r="BF1196" s="223">
        <f>IF(N1196="snížená",J1196,0)</f>
        <v>0</v>
      </c>
      <c r="BG1196" s="223">
        <f>IF(N1196="zákl. přenesená",J1196,0)</f>
        <v>0</v>
      </c>
      <c r="BH1196" s="223">
        <f>IF(N1196="sníž. přenesená",J1196,0)</f>
        <v>0</v>
      </c>
      <c r="BI1196" s="223">
        <f>IF(N1196="nulová",J1196,0)</f>
        <v>0</v>
      </c>
      <c r="BJ1196" s="20" t="s">
        <v>82</v>
      </c>
      <c r="BK1196" s="223">
        <f>ROUND(I1196*H1196,2)</f>
        <v>0</v>
      </c>
      <c r="BL1196" s="20" t="s">
        <v>390</v>
      </c>
      <c r="BM1196" s="222" t="s">
        <v>1439</v>
      </c>
    </row>
    <row r="1197" s="2" customFormat="1">
      <c r="A1197" s="41"/>
      <c r="B1197" s="42"/>
      <c r="C1197" s="43"/>
      <c r="D1197" s="224" t="s">
        <v>394</v>
      </c>
      <c r="E1197" s="43"/>
      <c r="F1197" s="225" t="s">
        <v>1440</v>
      </c>
      <c r="G1197" s="43"/>
      <c r="H1197" s="43"/>
      <c r="I1197" s="226"/>
      <c r="J1197" s="43"/>
      <c r="K1197" s="43"/>
      <c r="L1197" s="47"/>
      <c r="M1197" s="227"/>
      <c r="N1197" s="228"/>
      <c r="O1197" s="87"/>
      <c r="P1197" s="87"/>
      <c r="Q1197" s="87"/>
      <c r="R1197" s="87"/>
      <c r="S1197" s="87"/>
      <c r="T1197" s="88"/>
      <c r="U1197" s="41"/>
      <c r="V1197" s="41"/>
      <c r="W1197" s="41"/>
      <c r="X1197" s="41"/>
      <c r="Y1197" s="41"/>
      <c r="Z1197" s="41"/>
      <c r="AA1197" s="41"/>
      <c r="AB1197" s="41"/>
      <c r="AC1197" s="41"/>
      <c r="AD1197" s="41"/>
      <c r="AE1197" s="41"/>
      <c r="AT1197" s="20" t="s">
        <v>394</v>
      </c>
      <c r="AU1197" s="20" t="s">
        <v>84</v>
      </c>
    </row>
    <row r="1198" s="13" customFormat="1">
      <c r="A1198" s="13"/>
      <c r="B1198" s="229"/>
      <c r="C1198" s="230"/>
      <c r="D1198" s="231" t="s">
        <v>397</v>
      </c>
      <c r="E1198" s="232" t="s">
        <v>28</v>
      </c>
      <c r="F1198" s="233" t="s">
        <v>797</v>
      </c>
      <c r="G1198" s="230"/>
      <c r="H1198" s="232" t="s">
        <v>28</v>
      </c>
      <c r="I1198" s="234"/>
      <c r="J1198" s="230"/>
      <c r="K1198" s="230"/>
      <c r="L1198" s="235"/>
      <c r="M1198" s="236"/>
      <c r="N1198" s="237"/>
      <c r="O1198" s="237"/>
      <c r="P1198" s="237"/>
      <c r="Q1198" s="237"/>
      <c r="R1198" s="237"/>
      <c r="S1198" s="237"/>
      <c r="T1198" s="238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39" t="s">
        <v>397</v>
      </c>
      <c r="AU1198" s="239" t="s">
        <v>84</v>
      </c>
      <c r="AV1198" s="13" t="s">
        <v>82</v>
      </c>
      <c r="AW1198" s="13" t="s">
        <v>35</v>
      </c>
      <c r="AX1198" s="13" t="s">
        <v>74</v>
      </c>
      <c r="AY1198" s="239" t="s">
        <v>378</v>
      </c>
    </row>
    <row r="1199" s="14" customFormat="1">
      <c r="A1199" s="14"/>
      <c r="B1199" s="240"/>
      <c r="C1199" s="241"/>
      <c r="D1199" s="231" t="s">
        <v>397</v>
      </c>
      <c r="E1199" s="242" t="s">
        <v>28</v>
      </c>
      <c r="F1199" s="243" t="s">
        <v>1441</v>
      </c>
      <c r="G1199" s="241"/>
      <c r="H1199" s="244">
        <v>18.649999999999999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0" t="s">
        <v>397</v>
      </c>
      <c r="AU1199" s="250" t="s">
        <v>84</v>
      </c>
      <c r="AV1199" s="14" t="s">
        <v>84</v>
      </c>
      <c r="AW1199" s="14" t="s">
        <v>35</v>
      </c>
      <c r="AX1199" s="14" t="s">
        <v>74</v>
      </c>
      <c r="AY1199" s="250" t="s">
        <v>378</v>
      </c>
    </row>
    <row r="1200" s="16" customFormat="1">
      <c r="A1200" s="16"/>
      <c r="B1200" s="262"/>
      <c r="C1200" s="263"/>
      <c r="D1200" s="231" t="s">
        <v>397</v>
      </c>
      <c r="E1200" s="264" t="s">
        <v>221</v>
      </c>
      <c r="F1200" s="265" t="s">
        <v>618</v>
      </c>
      <c r="G1200" s="263"/>
      <c r="H1200" s="266">
        <v>18.649999999999999</v>
      </c>
      <c r="I1200" s="267"/>
      <c r="J1200" s="263"/>
      <c r="K1200" s="263"/>
      <c r="L1200" s="268"/>
      <c r="M1200" s="269"/>
      <c r="N1200" s="270"/>
      <c r="O1200" s="270"/>
      <c r="P1200" s="270"/>
      <c r="Q1200" s="270"/>
      <c r="R1200" s="270"/>
      <c r="S1200" s="270"/>
      <c r="T1200" s="271"/>
      <c r="U1200" s="16"/>
      <c r="V1200" s="16"/>
      <c r="W1200" s="16"/>
      <c r="X1200" s="16"/>
      <c r="Y1200" s="16"/>
      <c r="Z1200" s="16"/>
      <c r="AA1200" s="16"/>
      <c r="AB1200" s="16"/>
      <c r="AC1200" s="16"/>
      <c r="AD1200" s="16"/>
      <c r="AE1200" s="16"/>
      <c r="AT1200" s="272" t="s">
        <v>397</v>
      </c>
      <c r="AU1200" s="272" t="s">
        <v>84</v>
      </c>
      <c r="AV1200" s="16" t="s">
        <v>432</v>
      </c>
      <c r="AW1200" s="16" t="s">
        <v>35</v>
      </c>
      <c r="AX1200" s="16" t="s">
        <v>74</v>
      </c>
      <c r="AY1200" s="272" t="s">
        <v>378</v>
      </c>
    </row>
    <row r="1201" s="13" customFormat="1">
      <c r="A1201" s="13"/>
      <c r="B1201" s="229"/>
      <c r="C1201" s="230"/>
      <c r="D1201" s="231" t="s">
        <v>397</v>
      </c>
      <c r="E1201" s="232" t="s">
        <v>28</v>
      </c>
      <c r="F1201" s="233" t="s">
        <v>800</v>
      </c>
      <c r="G1201" s="230"/>
      <c r="H1201" s="232" t="s">
        <v>28</v>
      </c>
      <c r="I1201" s="234"/>
      <c r="J1201" s="230"/>
      <c r="K1201" s="230"/>
      <c r="L1201" s="235"/>
      <c r="M1201" s="236"/>
      <c r="N1201" s="237"/>
      <c r="O1201" s="237"/>
      <c r="P1201" s="237"/>
      <c r="Q1201" s="237"/>
      <c r="R1201" s="237"/>
      <c r="S1201" s="237"/>
      <c r="T1201" s="238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9" t="s">
        <v>397</v>
      </c>
      <c r="AU1201" s="239" t="s">
        <v>84</v>
      </c>
      <c r="AV1201" s="13" t="s">
        <v>82</v>
      </c>
      <c r="AW1201" s="13" t="s">
        <v>35</v>
      </c>
      <c r="AX1201" s="13" t="s">
        <v>74</v>
      </c>
      <c r="AY1201" s="239" t="s">
        <v>378</v>
      </c>
    </row>
    <row r="1202" s="14" customFormat="1">
      <c r="A1202" s="14"/>
      <c r="B1202" s="240"/>
      <c r="C1202" s="241"/>
      <c r="D1202" s="231" t="s">
        <v>397</v>
      </c>
      <c r="E1202" s="242" t="s">
        <v>28</v>
      </c>
      <c r="F1202" s="243" t="s">
        <v>1442</v>
      </c>
      <c r="G1202" s="241"/>
      <c r="H1202" s="244">
        <v>20.84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0" t="s">
        <v>397</v>
      </c>
      <c r="AU1202" s="250" t="s">
        <v>84</v>
      </c>
      <c r="AV1202" s="14" t="s">
        <v>84</v>
      </c>
      <c r="AW1202" s="14" t="s">
        <v>35</v>
      </c>
      <c r="AX1202" s="14" t="s">
        <v>74</v>
      </c>
      <c r="AY1202" s="250" t="s">
        <v>378</v>
      </c>
    </row>
    <row r="1203" s="16" customFormat="1">
      <c r="A1203" s="16"/>
      <c r="B1203" s="262"/>
      <c r="C1203" s="263"/>
      <c r="D1203" s="231" t="s">
        <v>397</v>
      </c>
      <c r="E1203" s="264" t="s">
        <v>224</v>
      </c>
      <c r="F1203" s="265" t="s">
        <v>618</v>
      </c>
      <c r="G1203" s="263"/>
      <c r="H1203" s="266">
        <v>20.84</v>
      </c>
      <c r="I1203" s="267"/>
      <c r="J1203" s="263"/>
      <c r="K1203" s="263"/>
      <c r="L1203" s="268"/>
      <c r="M1203" s="269"/>
      <c r="N1203" s="270"/>
      <c r="O1203" s="270"/>
      <c r="P1203" s="270"/>
      <c r="Q1203" s="270"/>
      <c r="R1203" s="270"/>
      <c r="S1203" s="270"/>
      <c r="T1203" s="271"/>
      <c r="U1203" s="16"/>
      <c r="V1203" s="16"/>
      <c r="W1203" s="16"/>
      <c r="X1203" s="16"/>
      <c r="Y1203" s="16"/>
      <c r="Z1203" s="16"/>
      <c r="AA1203" s="16"/>
      <c r="AB1203" s="16"/>
      <c r="AC1203" s="16"/>
      <c r="AD1203" s="16"/>
      <c r="AE1203" s="16"/>
      <c r="AT1203" s="272" t="s">
        <v>397</v>
      </c>
      <c r="AU1203" s="272" t="s">
        <v>84</v>
      </c>
      <c r="AV1203" s="16" t="s">
        <v>432</v>
      </c>
      <c r="AW1203" s="16" t="s">
        <v>35</v>
      </c>
      <c r="AX1203" s="16" t="s">
        <v>74</v>
      </c>
      <c r="AY1203" s="272" t="s">
        <v>378</v>
      </c>
    </row>
    <row r="1204" s="13" customFormat="1">
      <c r="A1204" s="13"/>
      <c r="B1204" s="229"/>
      <c r="C1204" s="230"/>
      <c r="D1204" s="231" t="s">
        <v>397</v>
      </c>
      <c r="E1204" s="232" t="s">
        <v>28</v>
      </c>
      <c r="F1204" s="233" t="s">
        <v>802</v>
      </c>
      <c r="G1204" s="230"/>
      <c r="H1204" s="232" t="s">
        <v>28</v>
      </c>
      <c r="I1204" s="234"/>
      <c r="J1204" s="230"/>
      <c r="K1204" s="230"/>
      <c r="L1204" s="235"/>
      <c r="M1204" s="236"/>
      <c r="N1204" s="237"/>
      <c r="O1204" s="237"/>
      <c r="P1204" s="237"/>
      <c r="Q1204" s="237"/>
      <c r="R1204" s="237"/>
      <c r="S1204" s="237"/>
      <c r="T1204" s="238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9" t="s">
        <v>397</v>
      </c>
      <c r="AU1204" s="239" t="s">
        <v>84</v>
      </c>
      <c r="AV1204" s="13" t="s">
        <v>82</v>
      </c>
      <c r="AW1204" s="13" t="s">
        <v>35</v>
      </c>
      <c r="AX1204" s="13" t="s">
        <v>74</v>
      </c>
      <c r="AY1204" s="239" t="s">
        <v>378</v>
      </c>
    </row>
    <row r="1205" s="14" customFormat="1">
      <c r="A1205" s="14"/>
      <c r="B1205" s="240"/>
      <c r="C1205" s="241"/>
      <c r="D1205" s="231" t="s">
        <v>397</v>
      </c>
      <c r="E1205" s="242" t="s">
        <v>28</v>
      </c>
      <c r="F1205" s="243" t="s">
        <v>1443</v>
      </c>
      <c r="G1205" s="241"/>
      <c r="H1205" s="244">
        <v>50.240000000000002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0" t="s">
        <v>397</v>
      </c>
      <c r="AU1205" s="250" t="s">
        <v>84</v>
      </c>
      <c r="AV1205" s="14" t="s">
        <v>84</v>
      </c>
      <c r="AW1205" s="14" t="s">
        <v>35</v>
      </c>
      <c r="AX1205" s="14" t="s">
        <v>74</v>
      </c>
      <c r="AY1205" s="250" t="s">
        <v>378</v>
      </c>
    </row>
    <row r="1206" s="16" customFormat="1">
      <c r="A1206" s="16"/>
      <c r="B1206" s="262"/>
      <c r="C1206" s="263"/>
      <c r="D1206" s="231" t="s">
        <v>397</v>
      </c>
      <c r="E1206" s="264" t="s">
        <v>227</v>
      </c>
      <c r="F1206" s="265" t="s">
        <v>618</v>
      </c>
      <c r="G1206" s="263"/>
      <c r="H1206" s="266">
        <v>50.240000000000002</v>
      </c>
      <c r="I1206" s="267"/>
      <c r="J1206" s="263"/>
      <c r="K1206" s="263"/>
      <c r="L1206" s="268"/>
      <c r="M1206" s="269"/>
      <c r="N1206" s="270"/>
      <c r="O1206" s="270"/>
      <c r="P1206" s="270"/>
      <c r="Q1206" s="270"/>
      <c r="R1206" s="270"/>
      <c r="S1206" s="270"/>
      <c r="T1206" s="271"/>
      <c r="U1206" s="16"/>
      <c r="V1206" s="16"/>
      <c r="W1206" s="16"/>
      <c r="X1206" s="16"/>
      <c r="Y1206" s="16"/>
      <c r="Z1206" s="16"/>
      <c r="AA1206" s="16"/>
      <c r="AB1206" s="16"/>
      <c r="AC1206" s="16"/>
      <c r="AD1206" s="16"/>
      <c r="AE1206" s="16"/>
      <c r="AT1206" s="272" t="s">
        <v>397</v>
      </c>
      <c r="AU1206" s="272" t="s">
        <v>84</v>
      </c>
      <c r="AV1206" s="16" t="s">
        <v>432</v>
      </c>
      <c r="AW1206" s="16" t="s">
        <v>35</v>
      </c>
      <c r="AX1206" s="16" t="s">
        <v>74</v>
      </c>
      <c r="AY1206" s="272" t="s">
        <v>378</v>
      </c>
    </row>
    <row r="1207" s="13" customFormat="1">
      <c r="A1207" s="13"/>
      <c r="B1207" s="229"/>
      <c r="C1207" s="230"/>
      <c r="D1207" s="231" t="s">
        <v>397</v>
      </c>
      <c r="E1207" s="232" t="s">
        <v>28</v>
      </c>
      <c r="F1207" s="233" t="s">
        <v>804</v>
      </c>
      <c r="G1207" s="230"/>
      <c r="H1207" s="232" t="s">
        <v>28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9" t="s">
        <v>397</v>
      </c>
      <c r="AU1207" s="239" t="s">
        <v>84</v>
      </c>
      <c r="AV1207" s="13" t="s">
        <v>82</v>
      </c>
      <c r="AW1207" s="13" t="s">
        <v>35</v>
      </c>
      <c r="AX1207" s="13" t="s">
        <v>74</v>
      </c>
      <c r="AY1207" s="239" t="s">
        <v>378</v>
      </c>
    </row>
    <row r="1208" s="14" customFormat="1">
      <c r="A1208" s="14"/>
      <c r="B1208" s="240"/>
      <c r="C1208" s="241"/>
      <c r="D1208" s="231" t="s">
        <v>397</v>
      </c>
      <c r="E1208" s="242" t="s">
        <v>28</v>
      </c>
      <c r="F1208" s="243" t="s">
        <v>1444</v>
      </c>
      <c r="G1208" s="241"/>
      <c r="H1208" s="244">
        <v>42.439999999999998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397</v>
      </c>
      <c r="AU1208" s="250" t="s">
        <v>84</v>
      </c>
      <c r="AV1208" s="14" t="s">
        <v>84</v>
      </c>
      <c r="AW1208" s="14" t="s">
        <v>35</v>
      </c>
      <c r="AX1208" s="14" t="s">
        <v>74</v>
      </c>
      <c r="AY1208" s="250" t="s">
        <v>378</v>
      </c>
    </row>
    <row r="1209" s="16" customFormat="1">
      <c r="A1209" s="16"/>
      <c r="B1209" s="262"/>
      <c r="C1209" s="263"/>
      <c r="D1209" s="231" t="s">
        <v>397</v>
      </c>
      <c r="E1209" s="264" t="s">
        <v>230</v>
      </c>
      <c r="F1209" s="265" t="s">
        <v>618</v>
      </c>
      <c r="G1209" s="263"/>
      <c r="H1209" s="266">
        <v>42.439999999999998</v>
      </c>
      <c r="I1209" s="267"/>
      <c r="J1209" s="263"/>
      <c r="K1209" s="263"/>
      <c r="L1209" s="268"/>
      <c r="M1209" s="269"/>
      <c r="N1209" s="270"/>
      <c r="O1209" s="270"/>
      <c r="P1209" s="270"/>
      <c r="Q1209" s="270"/>
      <c r="R1209" s="270"/>
      <c r="S1209" s="270"/>
      <c r="T1209" s="271"/>
      <c r="U1209" s="16"/>
      <c r="V1209" s="16"/>
      <c r="W1209" s="16"/>
      <c r="X1209" s="16"/>
      <c r="Y1209" s="16"/>
      <c r="Z1209" s="16"/>
      <c r="AA1209" s="16"/>
      <c r="AB1209" s="16"/>
      <c r="AC1209" s="16"/>
      <c r="AD1209" s="16"/>
      <c r="AE1209" s="16"/>
      <c r="AT1209" s="272" t="s">
        <v>397</v>
      </c>
      <c r="AU1209" s="272" t="s">
        <v>84</v>
      </c>
      <c r="AV1209" s="16" t="s">
        <v>432</v>
      </c>
      <c r="AW1209" s="16" t="s">
        <v>35</v>
      </c>
      <c r="AX1209" s="16" t="s">
        <v>74</v>
      </c>
      <c r="AY1209" s="272" t="s">
        <v>378</v>
      </c>
    </row>
    <row r="1210" s="15" customFormat="1">
      <c r="A1210" s="15"/>
      <c r="B1210" s="251"/>
      <c r="C1210" s="252"/>
      <c r="D1210" s="231" t="s">
        <v>397</v>
      </c>
      <c r="E1210" s="253" t="s">
        <v>219</v>
      </c>
      <c r="F1210" s="254" t="s">
        <v>416</v>
      </c>
      <c r="G1210" s="252"/>
      <c r="H1210" s="255">
        <v>132.16999999999999</v>
      </c>
      <c r="I1210" s="256"/>
      <c r="J1210" s="252"/>
      <c r="K1210" s="252"/>
      <c r="L1210" s="257"/>
      <c r="M1210" s="258"/>
      <c r="N1210" s="259"/>
      <c r="O1210" s="259"/>
      <c r="P1210" s="259"/>
      <c r="Q1210" s="259"/>
      <c r="R1210" s="259"/>
      <c r="S1210" s="259"/>
      <c r="T1210" s="260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61" t="s">
        <v>397</v>
      </c>
      <c r="AU1210" s="261" t="s">
        <v>84</v>
      </c>
      <c r="AV1210" s="15" t="s">
        <v>390</v>
      </c>
      <c r="AW1210" s="15" t="s">
        <v>35</v>
      </c>
      <c r="AX1210" s="15" t="s">
        <v>82</v>
      </c>
      <c r="AY1210" s="261" t="s">
        <v>378</v>
      </c>
    </row>
    <row r="1211" s="2" customFormat="1" ht="49.05" customHeight="1">
      <c r="A1211" s="41"/>
      <c r="B1211" s="42"/>
      <c r="C1211" s="211" t="s">
        <v>1445</v>
      </c>
      <c r="D1211" s="211" t="s">
        <v>385</v>
      </c>
      <c r="E1211" s="212" t="s">
        <v>1446</v>
      </c>
      <c r="F1211" s="213" t="s">
        <v>1447</v>
      </c>
      <c r="G1211" s="214" t="s">
        <v>572</v>
      </c>
      <c r="H1211" s="215">
        <v>1241.4500000000001</v>
      </c>
      <c r="I1211" s="216"/>
      <c r="J1211" s="217">
        <f>ROUND(I1211*H1211,2)</f>
        <v>0</v>
      </c>
      <c r="K1211" s="213" t="s">
        <v>389</v>
      </c>
      <c r="L1211" s="47"/>
      <c r="M1211" s="218" t="s">
        <v>28</v>
      </c>
      <c r="N1211" s="219" t="s">
        <v>45</v>
      </c>
      <c r="O1211" s="87"/>
      <c r="P1211" s="220">
        <f>O1211*H1211</f>
        <v>0</v>
      </c>
      <c r="Q1211" s="220">
        <v>0.017330000000000002</v>
      </c>
      <c r="R1211" s="220">
        <f>Q1211*H1211</f>
        <v>21.514328500000001</v>
      </c>
      <c r="S1211" s="220">
        <v>0</v>
      </c>
      <c r="T1211" s="221">
        <f>S1211*H1211</f>
        <v>0</v>
      </c>
      <c r="U1211" s="41"/>
      <c r="V1211" s="41"/>
      <c r="W1211" s="41"/>
      <c r="X1211" s="41"/>
      <c r="Y1211" s="41"/>
      <c r="Z1211" s="41"/>
      <c r="AA1211" s="41"/>
      <c r="AB1211" s="41"/>
      <c r="AC1211" s="41"/>
      <c r="AD1211" s="41"/>
      <c r="AE1211" s="41"/>
      <c r="AR1211" s="222" t="s">
        <v>390</v>
      </c>
      <c r="AT1211" s="222" t="s">
        <v>385</v>
      </c>
      <c r="AU1211" s="222" t="s">
        <v>84</v>
      </c>
      <c r="AY1211" s="20" t="s">
        <v>378</v>
      </c>
      <c r="BE1211" s="223">
        <f>IF(N1211="základní",J1211,0)</f>
        <v>0</v>
      </c>
      <c r="BF1211" s="223">
        <f>IF(N1211="snížená",J1211,0)</f>
        <v>0</v>
      </c>
      <c r="BG1211" s="223">
        <f>IF(N1211="zákl. přenesená",J1211,0)</f>
        <v>0</v>
      </c>
      <c r="BH1211" s="223">
        <f>IF(N1211="sníž. přenesená",J1211,0)</f>
        <v>0</v>
      </c>
      <c r="BI1211" s="223">
        <f>IF(N1211="nulová",J1211,0)</f>
        <v>0</v>
      </c>
      <c r="BJ1211" s="20" t="s">
        <v>82</v>
      </c>
      <c r="BK1211" s="223">
        <f>ROUND(I1211*H1211,2)</f>
        <v>0</v>
      </c>
      <c r="BL1211" s="20" t="s">
        <v>390</v>
      </c>
      <c r="BM1211" s="222" t="s">
        <v>1448</v>
      </c>
    </row>
    <row r="1212" s="2" customFormat="1">
      <c r="A1212" s="41"/>
      <c r="B1212" s="42"/>
      <c r="C1212" s="43"/>
      <c r="D1212" s="224" t="s">
        <v>394</v>
      </c>
      <c r="E1212" s="43"/>
      <c r="F1212" s="225" t="s">
        <v>1449</v>
      </c>
      <c r="G1212" s="43"/>
      <c r="H1212" s="43"/>
      <c r="I1212" s="226"/>
      <c r="J1212" s="43"/>
      <c r="K1212" s="43"/>
      <c r="L1212" s="47"/>
      <c r="M1212" s="227"/>
      <c r="N1212" s="228"/>
      <c r="O1212" s="87"/>
      <c r="P1212" s="87"/>
      <c r="Q1212" s="87"/>
      <c r="R1212" s="87"/>
      <c r="S1212" s="87"/>
      <c r="T1212" s="88"/>
      <c r="U1212" s="41"/>
      <c r="V1212" s="41"/>
      <c r="W1212" s="41"/>
      <c r="X1212" s="41"/>
      <c r="Y1212" s="41"/>
      <c r="Z1212" s="41"/>
      <c r="AA1212" s="41"/>
      <c r="AB1212" s="41"/>
      <c r="AC1212" s="41"/>
      <c r="AD1212" s="41"/>
      <c r="AE1212" s="41"/>
      <c r="AT1212" s="20" t="s">
        <v>394</v>
      </c>
      <c r="AU1212" s="20" t="s">
        <v>84</v>
      </c>
    </row>
    <row r="1213" s="14" customFormat="1">
      <c r="A1213" s="14"/>
      <c r="B1213" s="240"/>
      <c r="C1213" s="241"/>
      <c r="D1213" s="231" t="s">
        <v>397</v>
      </c>
      <c r="E1213" s="242" t="s">
        <v>28</v>
      </c>
      <c r="F1213" s="243" t="s">
        <v>286</v>
      </c>
      <c r="G1213" s="241"/>
      <c r="H1213" s="244">
        <v>1241.4500000000001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0" t="s">
        <v>397</v>
      </c>
      <c r="AU1213" s="250" t="s">
        <v>84</v>
      </c>
      <c r="AV1213" s="14" t="s">
        <v>84</v>
      </c>
      <c r="AW1213" s="14" t="s">
        <v>35</v>
      </c>
      <c r="AX1213" s="14" t="s">
        <v>82</v>
      </c>
      <c r="AY1213" s="250" t="s">
        <v>378</v>
      </c>
    </row>
    <row r="1214" s="2" customFormat="1" ht="55.5" customHeight="1">
      <c r="A1214" s="41"/>
      <c r="B1214" s="42"/>
      <c r="C1214" s="211" t="s">
        <v>1450</v>
      </c>
      <c r="D1214" s="211" t="s">
        <v>385</v>
      </c>
      <c r="E1214" s="212" t="s">
        <v>1451</v>
      </c>
      <c r="F1214" s="213" t="s">
        <v>1452</v>
      </c>
      <c r="G1214" s="214" t="s">
        <v>572</v>
      </c>
      <c r="H1214" s="215">
        <v>132.16999999999999</v>
      </c>
      <c r="I1214" s="216"/>
      <c r="J1214" s="217">
        <f>ROUND(I1214*H1214,2)</f>
        <v>0</v>
      </c>
      <c r="K1214" s="213" t="s">
        <v>389</v>
      </c>
      <c r="L1214" s="47"/>
      <c r="M1214" s="218" t="s">
        <v>28</v>
      </c>
      <c r="N1214" s="219" t="s">
        <v>45</v>
      </c>
      <c r="O1214" s="87"/>
      <c r="P1214" s="220">
        <f>O1214*H1214</f>
        <v>0</v>
      </c>
      <c r="Q1214" s="220">
        <v>0.017330000000000002</v>
      </c>
      <c r="R1214" s="220">
        <f>Q1214*H1214</f>
        <v>2.2905061</v>
      </c>
      <c r="S1214" s="220">
        <v>0</v>
      </c>
      <c r="T1214" s="221">
        <f>S1214*H1214</f>
        <v>0</v>
      </c>
      <c r="U1214" s="41"/>
      <c r="V1214" s="41"/>
      <c r="W1214" s="41"/>
      <c r="X1214" s="41"/>
      <c r="Y1214" s="41"/>
      <c r="Z1214" s="41"/>
      <c r="AA1214" s="41"/>
      <c r="AB1214" s="41"/>
      <c r="AC1214" s="41"/>
      <c r="AD1214" s="41"/>
      <c r="AE1214" s="41"/>
      <c r="AR1214" s="222" t="s">
        <v>390</v>
      </c>
      <c r="AT1214" s="222" t="s">
        <v>385</v>
      </c>
      <c r="AU1214" s="222" t="s">
        <v>84</v>
      </c>
      <c r="AY1214" s="20" t="s">
        <v>378</v>
      </c>
      <c r="BE1214" s="223">
        <f>IF(N1214="základní",J1214,0)</f>
        <v>0</v>
      </c>
      <c r="BF1214" s="223">
        <f>IF(N1214="snížená",J1214,0)</f>
        <v>0</v>
      </c>
      <c r="BG1214" s="223">
        <f>IF(N1214="zákl. přenesená",J1214,0)</f>
        <v>0</v>
      </c>
      <c r="BH1214" s="223">
        <f>IF(N1214="sníž. přenesená",J1214,0)</f>
        <v>0</v>
      </c>
      <c r="BI1214" s="223">
        <f>IF(N1214="nulová",J1214,0)</f>
        <v>0</v>
      </c>
      <c r="BJ1214" s="20" t="s">
        <v>82</v>
      </c>
      <c r="BK1214" s="223">
        <f>ROUND(I1214*H1214,2)</f>
        <v>0</v>
      </c>
      <c r="BL1214" s="20" t="s">
        <v>390</v>
      </c>
      <c r="BM1214" s="222" t="s">
        <v>1453</v>
      </c>
    </row>
    <row r="1215" s="2" customFormat="1">
      <c r="A1215" s="41"/>
      <c r="B1215" s="42"/>
      <c r="C1215" s="43"/>
      <c r="D1215" s="224" t="s">
        <v>394</v>
      </c>
      <c r="E1215" s="43"/>
      <c r="F1215" s="225" t="s">
        <v>1454</v>
      </c>
      <c r="G1215" s="43"/>
      <c r="H1215" s="43"/>
      <c r="I1215" s="226"/>
      <c r="J1215" s="43"/>
      <c r="K1215" s="43"/>
      <c r="L1215" s="47"/>
      <c r="M1215" s="227"/>
      <c r="N1215" s="228"/>
      <c r="O1215" s="87"/>
      <c r="P1215" s="87"/>
      <c r="Q1215" s="87"/>
      <c r="R1215" s="87"/>
      <c r="S1215" s="87"/>
      <c r="T1215" s="88"/>
      <c r="U1215" s="41"/>
      <c r="V1215" s="41"/>
      <c r="W1215" s="41"/>
      <c r="X1215" s="41"/>
      <c r="Y1215" s="41"/>
      <c r="Z1215" s="41"/>
      <c r="AA1215" s="41"/>
      <c r="AB1215" s="41"/>
      <c r="AC1215" s="41"/>
      <c r="AD1215" s="41"/>
      <c r="AE1215" s="41"/>
      <c r="AT1215" s="20" t="s">
        <v>394</v>
      </c>
      <c r="AU1215" s="20" t="s">
        <v>84</v>
      </c>
    </row>
    <row r="1216" s="14" customFormat="1">
      <c r="A1216" s="14"/>
      <c r="B1216" s="240"/>
      <c r="C1216" s="241"/>
      <c r="D1216" s="231" t="s">
        <v>397</v>
      </c>
      <c r="E1216" s="242" t="s">
        <v>28</v>
      </c>
      <c r="F1216" s="243" t="s">
        <v>219</v>
      </c>
      <c r="G1216" s="241"/>
      <c r="H1216" s="244">
        <v>132.16999999999999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397</v>
      </c>
      <c r="AU1216" s="250" t="s">
        <v>84</v>
      </c>
      <c r="AV1216" s="14" t="s">
        <v>84</v>
      </c>
      <c r="AW1216" s="14" t="s">
        <v>35</v>
      </c>
      <c r="AX1216" s="14" t="s">
        <v>82</v>
      </c>
      <c r="AY1216" s="250" t="s">
        <v>378</v>
      </c>
    </row>
    <row r="1217" s="2" customFormat="1" ht="44.25" customHeight="1">
      <c r="A1217" s="41"/>
      <c r="B1217" s="42"/>
      <c r="C1217" s="211" t="s">
        <v>1455</v>
      </c>
      <c r="D1217" s="211" t="s">
        <v>385</v>
      </c>
      <c r="E1217" s="212" t="s">
        <v>1456</v>
      </c>
      <c r="F1217" s="213" t="s">
        <v>1457</v>
      </c>
      <c r="G1217" s="214" t="s">
        <v>572</v>
      </c>
      <c r="H1217" s="215">
        <v>1241.4500000000001</v>
      </c>
      <c r="I1217" s="216"/>
      <c r="J1217" s="217">
        <f>ROUND(I1217*H1217,2)</f>
        <v>0</v>
      </c>
      <c r="K1217" s="213" t="s">
        <v>389</v>
      </c>
      <c r="L1217" s="47"/>
      <c r="M1217" s="218" t="s">
        <v>28</v>
      </c>
      <c r="N1217" s="219" t="s">
        <v>45</v>
      </c>
      <c r="O1217" s="87"/>
      <c r="P1217" s="220">
        <f>O1217*H1217</f>
        <v>0</v>
      </c>
      <c r="Q1217" s="220">
        <v>0.0073499999999999998</v>
      </c>
      <c r="R1217" s="220">
        <f>Q1217*H1217</f>
        <v>9.1246574999999996</v>
      </c>
      <c r="S1217" s="220">
        <v>0</v>
      </c>
      <c r="T1217" s="221">
        <f>S1217*H1217</f>
        <v>0</v>
      </c>
      <c r="U1217" s="41"/>
      <c r="V1217" s="41"/>
      <c r="W1217" s="41"/>
      <c r="X1217" s="41"/>
      <c r="Y1217" s="41"/>
      <c r="Z1217" s="41"/>
      <c r="AA1217" s="41"/>
      <c r="AB1217" s="41"/>
      <c r="AC1217" s="41"/>
      <c r="AD1217" s="41"/>
      <c r="AE1217" s="41"/>
      <c r="AR1217" s="222" t="s">
        <v>390</v>
      </c>
      <c r="AT1217" s="222" t="s">
        <v>385</v>
      </c>
      <c r="AU1217" s="222" t="s">
        <v>84</v>
      </c>
      <c r="AY1217" s="20" t="s">
        <v>378</v>
      </c>
      <c r="BE1217" s="223">
        <f>IF(N1217="základní",J1217,0)</f>
        <v>0</v>
      </c>
      <c r="BF1217" s="223">
        <f>IF(N1217="snížená",J1217,0)</f>
        <v>0</v>
      </c>
      <c r="BG1217" s="223">
        <f>IF(N1217="zákl. přenesená",J1217,0)</f>
        <v>0</v>
      </c>
      <c r="BH1217" s="223">
        <f>IF(N1217="sníž. přenesená",J1217,0)</f>
        <v>0</v>
      </c>
      <c r="BI1217" s="223">
        <f>IF(N1217="nulová",J1217,0)</f>
        <v>0</v>
      </c>
      <c r="BJ1217" s="20" t="s">
        <v>82</v>
      </c>
      <c r="BK1217" s="223">
        <f>ROUND(I1217*H1217,2)</f>
        <v>0</v>
      </c>
      <c r="BL1217" s="20" t="s">
        <v>390</v>
      </c>
      <c r="BM1217" s="222" t="s">
        <v>1458</v>
      </c>
    </row>
    <row r="1218" s="2" customFormat="1">
      <c r="A1218" s="41"/>
      <c r="B1218" s="42"/>
      <c r="C1218" s="43"/>
      <c r="D1218" s="224" t="s">
        <v>394</v>
      </c>
      <c r="E1218" s="43"/>
      <c r="F1218" s="225" t="s">
        <v>1459</v>
      </c>
      <c r="G1218" s="43"/>
      <c r="H1218" s="43"/>
      <c r="I1218" s="226"/>
      <c r="J1218" s="43"/>
      <c r="K1218" s="43"/>
      <c r="L1218" s="47"/>
      <c r="M1218" s="227"/>
      <c r="N1218" s="228"/>
      <c r="O1218" s="87"/>
      <c r="P1218" s="87"/>
      <c r="Q1218" s="87"/>
      <c r="R1218" s="87"/>
      <c r="S1218" s="87"/>
      <c r="T1218" s="88"/>
      <c r="U1218" s="41"/>
      <c r="V1218" s="41"/>
      <c r="W1218" s="41"/>
      <c r="X1218" s="41"/>
      <c r="Y1218" s="41"/>
      <c r="Z1218" s="41"/>
      <c r="AA1218" s="41"/>
      <c r="AB1218" s="41"/>
      <c r="AC1218" s="41"/>
      <c r="AD1218" s="41"/>
      <c r="AE1218" s="41"/>
      <c r="AT1218" s="20" t="s">
        <v>394</v>
      </c>
      <c r="AU1218" s="20" t="s">
        <v>84</v>
      </c>
    </row>
    <row r="1219" s="14" customFormat="1">
      <c r="A1219" s="14"/>
      <c r="B1219" s="240"/>
      <c r="C1219" s="241"/>
      <c r="D1219" s="231" t="s">
        <v>397</v>
      </c>
      <c r="E1219" s="242" t="s">
        <v>28</v>
      </c>
      <c r="F1219" s="243" t="s">
        <v>286</v>
      </c>
      <c r="G1219" s="241"/>
      <c r="H1219" s="244">
        <v>1241.4500000000001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397</v>
      </c>
      <c r="AU1219" s="250" t="s">
        <v>84</v>
      </c>
      <c r="AV1219" s="14" t="s">
        <v>84</v>
      </c>
      <c r="AW1219" s="14" t="s">
        <v>35</v>
      </c>
      <c r="AX1219" s="14" t="s">
        <v>82</v>
      </c>
      <c r="AY1219" s="250" t="s">
        <v>378</v>
      </c>
    </row>
    <row r="1220" s="2" customFormat="1" ht="49.05" customHeight="1">
      <c r="A1220" s="41"/>
      <c r="B1220" s="42"/>
      <c r="C1220" s="211" t="s">
        <v>1460</v>
      </c>
      <c r="D1220" s="211" t="s">
        <v>385</v>
      </c>
      <c r="E1220" s="212" t="s">
        <v>1461</v>
      </c>
      <c r="F1220" s="213" t="s">
        <v>1462</v>
      </c>
      <c r="G1220" s="214" t="s">
        <v>572</v>
      </c>
      <c r="H1220" s="215">
        <v>132.16999999999999</v>
      </c>
      <c r="I1220" s="216"/>
      <c r="J1220" s="217">
        <f>ROUND(I1220*H1220,2)</f>
        <v>0</v>
      </c>
      <c r="K1220" s="213" t="s">
        <v>389</v>
      </c>
      <c r="L1220" s="47"/>
      <c r="M1220" s="218" t="s">
        <v>28</v>
      </c>
      <c r="N1220" s="219" t="s">
        <v>45</v>
      </c>
      <c r="O1220" s="87"/>
      <c r="P1220" s="220">
        <f>O1220*H1220</f>
        <v>0</v>
      </c>
      <c r="Q1220" s="220">
        <v>0.0073499999999999998</v>
      </c>
      <c r="R1220" s="220">
        <f>Q1220*H1220</f>
        <v>0.97144949999999985</v>
      </c>
      <c r="S1220" s="220">
        <v>0</v>
      </c>
      <c r="T1220" s="221">
        <f>S1220*H1220</f>
        <v>0</v>
      </c>
      <c r="U1220" s="41"/>
      <c r="V1220" s="41"/>
      <c r="W1220" s="41"/>
      <c r="X1220" s="41"/>
      <c r="Y1220" s="41"/>
      <c r="Z1220" s="41"/>
      <c r="AA1220" s="41"/>
      <c r="AB1220" s="41"/>
      <c r="AC1220" s="41"/>
      <c r="AD1220" s="41"/>
      <c r="AE1220" s="41"/>
      <c r="AR1220" s="222" t="s">
        <v>390</v>
      </c>
      <c r="AT1220" s="222" t="s">
        <v>385</v>
      </c>
      <c r="AU1220" s="222" t="s">
        <v>84</v>
      </c>
      <c r="AY1220" s="20" t="s">
        <v>378</v>
      </c>
      <c r="BE1220" s="223">
        <f>IF(N1220="základní",J1220,0)</f>
        <v>0</v>
      </c>
      <c r="BF1220" s="223">
        <f>IF(N1220="snížená",J1220,0)</f>
        <v>0</v>
      </c>
      <c r="BG1220" s="223">
        <f>IF(N1220="zákl. přenesená",J1220,0)</f>
        <v>0</v>
      </c>
      <c r="BH1220" s="223">
        <f>IF(N1220="sníž. přenesená",J1220,0)</f>
        <v>0</v>
      </c>
      <c r="BI1220" s="223">
        <f>IF(N1220="nulová",J1220,0)</f>
        <v>0</v>
      </c>
      <c r="BJ1220" s="20" t="s">
        <v>82</v>
      </c>
      <c r="BK1220" s="223">
        <f>ROUND(I1220*H1220,2)</f>
        <v>0</v>
      </c>
      <c r="BL1220" s="20" t="s">
        <v>390</v>
      </c>
      <c r="BM1220" s="222" t="s">
        <v>1463</v>
      </c>
    </row>
    <row r="1221" s="2" customFormat="1">
      <c r="A1221" s="41"/>
      <c r="B1221" s="42"/>
      <c r="C1221" s="43"/>
      <c r="D1221" s="224" t="s">
        <v>394</v>
      </c>
      <c r="E1221" s="43"/>
      <c r="F1221" s="225" t="s">
        <v>1464</v>
      </c>
      <c r="G1221" s="43"/>
      <c r="H1221" s="43"/>
      <c r="I1221" s="226"/>
      <c r="J1221" s="43"/>
      <c r="K1221" s="43"/>
      <c r="L1221" s="47"/>
      <c r="M1221" s="227"/>
      <c r="N1221" s="228"/>
      <c r="O1221" s="87"/>
      <c r="P1221" s="87"/>
      <c r="Q1221" s="87"/>
      <c r="R1221" s="87"/>
      <c r="S1221" s="87"/>
      <c r="T1221" s="88"/>
      <c r="U1221" s="41"/>
      <c r="V1221" s="41"/>
      <c r="W1221" s="41"/>
      <c r="X1221" s="41"/>
      <c r="Y1221" s="41"/>
      <c r="Z1221" s="41"/>
      <c r="AA1221" s="41"/>
      <c r="AB1221" s="41"/>
      <c r="AC1221" s="41"/>
      <c r="AD1221" s="41"/>
      <c r="AE1221" s="41"/>
      <c r="AT1221" s="20" t="s">
        <v>394</v>
      </c>
      <c r="AU1221" s="20" t="s">
        <v>84</v>
      </c>
    </row>
    <row r="1222" s="14" customFormat="1">
      <c r="A1222" s="14"/>
      <c r="B1222" s="240"/>
      <c r="C1222" s="241"/>
      <c r="D1222" s="231" t="s">
        <v>397</v>
      </c>
      <c r="E1222" s="242" t="s">
        <v>28</v>
      </c>
      <c r="F1222" s="243" t="s">
        <v>219</v>
      </c>
      <c r="G1222" s="241"/>
      <c r="H1222" s="244">
        <v>132.16999999999999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397</v>
      </c>
      <c r="AU1222" s="250" t="s">
        <v>84</v>
      </c>
      <c r="AV1222" s="14" t="s">
        <v>84</v>
      </c>
      <c r="AW1222" s="14" t="s">
        <v>35</v>
      </c>
      <c r="AX1222" s="14" t="s">
        <v>82</v>
      </c>
      <c r="AY1222" s="250" t="s">
        <v>378</v>
      </c>
    </row>
    <row r="1223" s="2" customFormat="1" ht="33" customHeight="1">
      <c r="A1223" s="41"/>
      <c r="B1223" s="42"/>
      <c r="C1223" s="211" t="s">
        <v>1465</v>
      </c>
      <c r="D1223" s="211" t="s">
        <v>385</v>
      </c>
      <c r="E1223" s="212" t="s">
        <v>1466</v>
      </c>
      <c r="F1223" s="213" t="s">
        <v>1467</v>
      </c>
      <c r="G1223" s="214" t="s">
        <v>572</v>
      </c>
      <c r="H1223" s="215">
        <v>3303.078</v>
      </c>
      <c r="I1223" s="216"/>
      <c r="J1223" s="217">
        <f>ROUND(I1223*H1223,2)</f>
        <v>0</v>
      </c>
      <c r="K1223" s="213" t="s">
        <v>389</v>
      </c>
      <c r="L1223" s="47"/>
      <c r="M1223" s="218" t="s">
        <v>28</v>
      </c>
      <c r="N1223" s="219" t="s">
        <v>45</v>
      </c>
      <c r="O1223" s="87"/>
      <c r="P1223" s="220">
        <f>O1223*H1223</f>
        <v>0</v>
      </c>
      <c r="Q1223" s="220">
        <v>0.0073499999999999998</v>
      </c>
      <c r="R1223" s="220">
        <f>Q1223*H1223</f>
        <v>24.277623299999998</v>
      </c>
      <c r="S1223" s="220">
        <v>0</v>
      </c>
      <c r="T1223" s="221">
        <f>S1223*H1223</f>
        <v>0</v>
      </c>
      <c r="U1223" s="41"/>
      <c r="V1223" s="41"/>
      <c r="W1223" s="41"/>
      <c r="X1223" s="41"/>
      <c r="Y1223" s="41"/>
      <c r="Z1223" s="41"/>
      <c r="AA1223" s="41"/>
      <c r="AB1223" s="41"/>
      <c r="AC1223" s="41"/>
      <c r="AD1223" s="41"/>
      <c r="AE1223" s="41"/>
      <c r="AR1223" s="222" t="s">
        <v>390</v>
      </c>
      <c r="AT1223" s="222" t="s">
        <v>385</v>
      </c>
      <c r="AU1223" s="222" t="s">
        <v>84</v>
      </c>
      <c r="AY1223" s="20" t="s">
        <v>378</v>
      </c>
      <c r="BE1223" s="223">
        <f>IF(N1223="základní",J1223,0)</f>
        <v>0</v>
      </c>
      <c r="BF1223" s="223">
        <f>IF(N1223="snížená",J1223,0)</f>
        <v>0</v>
      </c>
      <c r="BG1223" s="223">
        <f>IF(N1223="zákl. přenesená",J1223,0)</f>
        <v>0</v>
      </c>
      <c r="BH1223" s="223">
        <f>IF(N1223="sníž. přenesená",J1223,0)</f>
        <v>0</v>
      </c>
      <c r="BI1223" s="223">
        <f>IF(N1223="nulová",J1223,0)</f>
        <v>0</v>
      </c>
      <c r="BJ1223" s="20" t="s">
        <v>82</v>
      </c>
      <c r="BK1223" s="223">
        <f>ROUND(I1223*H1223,2)</f>
        <v>0</v>
      </c>
      <c r="BL1223" s="20" t="s">
        <v>390</v>
      </c>
      <c r="BM1223" s="222" t="s">
        <v>1468</v>
      </c>
    </row>
    <row r="1224" s="2" customFormat="1">
      <c r="A1224" s="41"/>
      <c r="B1224" s="42"/>
      <c r="C1224" s="43"/>
      <c r="D1224" s="224" t="s">
        <v>394</v>
      </c>
      <c r="E1224" s="43"/>
      <c r="F1224" s="225" t="s">
        <v>1469</v>
      </c>
      <c r="G1224" s="43"/>
      <c r="H1224" s="43"/>
      <c r="I1224" s="226"/>
      <c r="J1224" s="43"/>
      <c r="K1224" s="43"/>
      <c r="L1224" s="47"/>
      <c r="M1224" s="227"/>
      <c r="N1224" s="228"/>
      <c r="O1224" s="87"/>
      <c r="P1224" s="87"/>
      <c r="Q1224" s="87"/>
      <c r="R1224" s="87"/>
      <c r="S1224" s="87"/>
      <c r="T1224" s="88"/>
      <c r="U1224" s="41"/>
      <c r="V1224" s="41"/>
      <c r="W1224" s="41"/>
      <c r="X1224" s="41"/>
      <c r="Y1224" s="41"/>
      <c r="Z1224" s="41"/>
      <c r="AA1224" s="41"/>
      <c r="AB1224" s="41"/>
      <c r="AC1224" s="41"/>
      <c r="AD1224" s="41"/>
      <c r="AE1224" s="41"/>
      <c r="AT1224" s="20" t="s">
        <v>394</v>
      </c>
      <c r="AU1224" s="20" t="s">
        <v>84</v>
      </c>
    </row>
    <row r="1225" s="13" customFormat="1">
      <c r="A1225" s="13"/>
      <c r="B1225" s="229"/>
      <c r="C1225" s="230"/>
      <c r="D1225" s="231" t="s">
        <v>397</v>
      </c>
      <c r="E1225" s="232" t="s">
        <v>28</v>
      </c>
      <c r="F1225" s="233" t="s">
        <v>797</v>
      </c>
      <c r="G1225" s="230"/>
      <c r="H1225" s="232" t="s">
        <v>28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9" t="s">
        <v>397</v>
      </c>
      <c r="AU1225" s="239" t="s">
        <v>84</v>
      </c>
      <c r="AV1225" s="13" t="s">
        <v>82</v>
      </c>
      <c r="AW1225" s="13" t="s">
        <v>35</v>
      </c>
      <c r="AX1225" s="13" t="s">
        <v>74</v>
      </c>
      <c r="AY1225" s="239" t="s">
        <v>378</v>
      </c>
    </row>
    <row r="1226" s="14" customFormat="1">
      <c r="A1226" s="14"/>
      <c r="B1226" s="240"/>
      <c r="C1226" s="241"/>
      <c r="D1226" s="231" t="s">
        <v>397</v>
      </c>
      <c r="E1226" s="242" t="s">
        <v>28</v>
      </c>
      <c r="F1226" s="243" t="s">
        <v>1470</v>
      </c>
      <c r="G1226" s="241"/>
      <c r="H1226" s="244">
        <v>209.66800000000001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397</v>
      </c>
      <c r="AU1226" s="250" t="s">
        <v>84</v>
      </c>
      <c r="AV1226" s="14" t="s">
        <v>84</v>
      </c>
      <c r="AW1226" s="14" t="s">
        <v>35</v>
      </c>
      <c r="AX1226" s="14" t="s">
        <v>74</v>
      </c>
      <c r="AY1226" s="250" t="s">
        <v>378</v>
      </c>
    </row>
    <row r="1227" s="14" customFormat="1">
      <c r="A1227" s="14"/>
      <c r="B1227" s="240"/>
      <c r="C1227" s="241"/>
      <c r="D1227" s="231" t="s">
        <v>397</v>
      </c>
      <c r="E1227" s="242" t="s">
        <v>28</v>
      </c>
      <c r="F1227" s="243" t="s">
        <v>1471</v>
      </c>
      <c r="G1227" s="241"/>
      <c r="H1227" s="244">
        <v>77.379999999999995</v>
      </c>
      <c r="I1227" s="245"/>
      <c r="J1227" s="241"/>
      <c r="K1227" s="241"/>
      <c r="L1227" s="246"/>
      <c r="M1227" s="247"/>
      <c r="N1227" s="248"/>
      <c r="O1227" s="248"/>
      <c r="P1227" s="248"/>
      <c r="Q1227" s="248"/>
      <c r="R1227" s="248"/>
      <c r="S1227" s="248"/>
      <c r="T1227" s="249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0" t="s">
        <v>397</v>
      </c>
      <c r="AU1227" s="250" t="s">
        <v>84</v>
      </c>
      <c r="AV1227" s="14" t="s">
        <v>84</v>
      </c>
      <c r="AW1227" s="14" t="s">
        <v>35</v>
      </c>
      <c r="AX1227" s="14" t="s">
        <v>74</v>
      </c>
      <c r="AY1227" s="250" t="s">
        <v>378</v>
      </c>
    </row>
    <row r="1228" s="14" customFormat="1">
      <c r="A1228" s="14"/>
      <c r="B1228" s="240"/>
      <c r="C1228" s="241"/>
      <c r="D1228" s="231" t="s">
        <v>397</v>
      </c>
      <c r="E1228" s="242" t="s">
        <v>28</v>
      </c>
      <c r="F1228" s="243" t="s">
        <v>1472</v>
      </c>
      <c r="G1228" s="241"/>
      <c r="H1228" s="244">
        <v>278.51499999999999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397</v>
      </c>
      <c r="AU1228" s="250" t="s">
        <v>84</v>
      </c>
      <c r="AV1228" s="14" t="s">
        <v>84</v>
      </c>
      <c r="AW1228" s="14" t="s">
        <v>35</v>
      </c>
      <c r="AX1228" s="14" t="s">
        <v>74</v>
      </c>
      <c r="AY1228" s="250" t="s">
        <v>378</v>
      </c>
    </row>
    <row r="1229" s="14" customFormat="1">
      <c r="A1229" s="14"/>
      <c r="B1229" s="240"/>
      <c r="C1229" s="241"/>
      <c r="D1229" s="231" t="s">
        <v>397</v>
      </c>
      <c r="E1229" s="242" t="s">
        <v>28</v>
      </c>
      <c r="F1229" s="243" t="s">
        <v>1473</v>
      </c>
      <c r="G1229" s="241"/>
      <c r="H1229" s="244">
        <v>-10.074999999999999</v>
      </c>
      <c r="I1229" s="245"/>
      <c r="J1229" s="241"/>
      <c r="K1229" s="241"/>
      <c r="L1229" s="246"/>
      <c r="M1229" s="247"/>
      <c r="N1229" s="248"/>
      <c r="O1229" s="248"/>
      <c r="P1229" s="248"/>
      <c r="Q1229" s="248"/>
      <c r="R1229" s="248"/>
      <c r="S1229" s="248"/>
      <c r="T1229" s="249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0" t="s">
        <v>397</v>
      </c>
      <c r="AU1229" s="250" t="s">
        <v>84</v>
      </c>
      <c r="AV1229" s="14" t="s">
        <v>84</v>
      </c>
      <c r="AW1229" s="14" t="s">
        <v>35</v>
      </c>
      <c r="AX1229" s="14" t="s">
        <v>74</v>
      </c>
      <c r="AY1229" s="250" t="s">
        <v>378</v>
      </c>
    </row>
    <row r="1230" s="14" customFormat="1">
      <c r="A1230" s="14"/>
      <c r="B1230" s="240"/>
      <c r="C1230" s="241"/>
      <c r="D1230" s="231" t="s">
        <v>397</v>
      </c>
      <c r="E1230" s="242" t="s">
        <v>28</v>
      </c>
      <c r="F1230" s="243" t="s">
        <v>1474</v>
      </c>
      <c r="G1230" s="241"/>
      <c r="H1230" s="244">
        <v>7.6200000000000001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397</v>
      </c>
      <c r="AU1230" s="250" t="s">
        <v>84</v>
      </c>
      <c r="AV1230" s="14" t="s">
        <v>84</v>
      </c>
      <c r="AW1230" s="14" t="s">
        <v>35</v>
      </c>
      <c r="AX1230" s="14" t="s">
        <v>74</v>
      </c>
      <c r="AY1230" s="250" t="s">
        <v>378</v>
      </c>
    </row>
    <row r="1231" s="14" customFormat="1">
      <c r="A1231" s="14"/>
      <c r="B1231" s="240"/>
      <c r="C1231" s="241"/>
      <c r="D1231" s="231" t="s">
        <v>397</v>
      </c>
      <c r="E1231" s="242" t="s">
        <v>28</v>
      </c>
      <c r="F1231" s="243" t="s">
        <v>1475</v>
      </c>
      <c r="G1231" s="241"/>
      <c r="H1231" s="244">
        <v>-28.899999999999999</v>
      </c>
      <c r="I1231" s="245"/>
      <c r="J1231" s="241"/>
      <c r="K1231" s="241"/>
      <c r="L1231" s="246"/>
      <c r="M1231" s="247"/>
      <c r="N1231" s="248"/>
      <c r="O1231" s="248"/>
      <c r="P1231" s="248"/>
      <c r="Q1231" s="248"/>
      <c r="R1231" s="248"/>
      <c r="S1231" s="248"/>
      <c r="T1231" s="249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0" t="s">
        <v>397</v>
      </c>
      <c r="AU1231" s="250" t="s">
        <v>84</v>
      </c>
      <c r="AV1231" s="14" t="s">
        <v>84</v>
      </c>
      <c r="AW1231" s="14" t="s">
        <v>35</v>
      </c>
      <c r="AX1231" s="14" t="s">
        <v>74</v>
      </c>
      <c r="AY1231" s="250" t="s">
        <v>378</v>
      </c>
    </row>
    <row r="1232" s="14" customFormat="1">
      <c r="A1232" s="14"/>
      <c r="B1232" s="240"/>
      <c r="C1232" s="241"/>
      <c r="D1232" s="231" t="s">
        <v>397</v>
      </c>
      <c r="E1232" s="242" t="s">
        <v>28</v>
      </c>
      <c r="F1232" s="243" t="s">
        <v>1476</v>
      </c>
      <c r="G1232" s="241"/>
      <c r="H1232" s="244">
        <v>1.1399999999999999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397</v>
      </c>
      <c r="AU1232" s="250" t="s">
        <v>84</v>
      </c>
      <c r="AV1232" s="14" t="s">
        <v>84</v>
      </c>
      <c r="AW1232" s="14" t="s">
        <v>35</v>
      </c>
      <c r="AX1232" s="14" t="s">
        <v>74</v>
      </c>
      <c r="AY1232" s="250" t="s">
        <v>378</v>
      </c>
    </row>
    <row r="1233" s="14" customFormat="1">
      <c r="A1233" s="14"/>
      <c r="B1233" s="240"/>
      <c r="C1233" s="241"/>
      <c r="D1233" s="231" t="s">
        <v>397</v>
      </c>
      <c r="E1233" s="242" t="s">
        <v>28</v>
      </c>
      <c r="F1233" s="243" t="s">
        <v>1477</v>
      </c>
      <c r="G1233" s="241"/>
      <c r="H1233" s="244">
        <v>19.760000000000002</v>
      </c>
      <c r="I1233" s="245"/>
      <c r="J1233" s="241"/>
      <c r="K1233" s="241"/>
      <c r="L1233" s="246"/>
      <c r="M1233" s="247"/>
      <c r="N1233" s="248"/>
      <c r="O1233" s="248"/>
      <c r="P1233" s="248"/>
      <c r="Q1233" s="248"/>
      <c r="R1233" s="248"/>
      <c r="S1233" s="248"/>
      <c r="T1233" s="249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0" t="s">
        <v>397</v>
      </c>
      <c r="AU1233" s="250" t="s">
        <v>84</v>
      </c>
      <c r="AV1233" s="14" t="s">
        <v>84</v>
      </c>
      <c r="AW1233" s="14" t="s">
        <v>35</v>
      </c>
      <c r="AX1233" s="14" t="s">
        <v>74</v>
      </c>
      <c r="AY1233" s="250" t="s">
        <v>378</v>
      </c>
    </row>
    <row r="1234" s="14" customFormat="1">
      <c r="A1234" s="14"/>
      <c r="B1234" s="240"/>
      <c r="C1234" s="241"/>
      <c r="D1234" s="231" t="s">
        <v>397</v>
      </c>
      <c r="E1234" s="242" t="s">
        <v>28</v>
      </c>
      <c r="F1234" s="243" t="s">
        <v>1478</v>
      </c>
      <c r="G1234" s="241"/>
      <c r="H1234" s="244">
        <v>7.7359999999999998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0" t="s">
        <v>397</v>
      </c>
      <c r="AU1234" s="250" t="s">
        <v>84</v>
      </c>
      <c r="AV1234" s="14" t="s">
        <v>84</v>
      </c>
      <c r="AW1234" s="14" t="s">
        <v>35</v>
      </c>
      <c r="AX1234" s="14" t="s">
        <v>74</v>
      </c>
      <c r="AY1234" s="250" t="s">
        <v>378</v>
      </c>
    </row>
    <row r="1235" s="16" customFormat="1">
      <c r="A1235" s="16"/>
      <c r="B1235" s="262"/>
      <c r="C1235" s="263"/>
      <c r="D1235" s="231" t="s">
        <v>397</v>
      </c>
      <c r="E1235" s="264" t="s">
        <v>239</v>
      </c>
      <c r="F1235" s="265" t="s">
        <v>618</v>
      </c>
      <c r="G1235" s="263"/>
      <c r="H1235" s="266">
        <v>562.84400000000005</v>
      </c>
      <c r="I1235" s="267"/>
      <c r="J1235" s="263"/>
      <c r="K1235" s="263"/>
      <c r="L1235" s="268"/>
      <c r="M1235" s="269"/>
      <c r="N1235" s="270"/>
      <c r="O1235" s="270"/>
      <c r="P1235" s="270"/>
      <c r="Q1235" s="270"/>
      <c r="R1235" s="270"/>
      <c r="S1235" s="270"/>
      <c r="T1235" s="271"/>
      <c r="U1235" s="16"/>
      <c r="V1235" s="16"/>
      <c r="W1235" s="16"/>
      <c r="X1235" s="16"/>
      <c r="Y1235" s="16"/>
      <c r="Z1235" s="16"/>
      <c r="AA1235" s="16"/>
      <c r="AB1235" s="16"/>
      <c r="AC1235" s="16"/>
      <c r="AD1235" s="16"/>
      <c r="AE1235" s="16"/>
      <c r="AT1235" s="272" t="s">
        <v>397</v>
      </c>
      <c r="AU1235" s="272" t="s">
        <v>84</v>
      </c>
      <c r="AV1235" s="16" t="s">
        <v>432</v>
      </c>
      <c r="AW1235" s="16" t="s">
        <v>35</v>
      </c>
      <c r="AX1235" s="16" t="s">
        <v>74</v>
      </c>
      <c r="AY1235" s="272" t="s">
        <v>378</v>
      </c>
    </row>
    <row r="1236" s="13" customFormat="1">
      <c r="A1236" s="13"/>
      <c r="B1236" s="229"/>
      <c r="C1236" s="230"/>
      <c r="D1236" s="231" t="s">
        <v>397</v>
      </c>
      <c r="E1236" s="232" t="s">
        <v>28</v>
      </c>
      <c r="F1236" s="233" t="s">
        <v>800</v>
      </c>
      <c r="G1236" s="230"/>
      <c r="H1236" s="232" t="s">
        <v>28</v>
      </c>
      <c r="I1236" s="234"/>
      <c r="J1236" s="230"/>
      <c r="K1236" s="230"/>
      <c r="L1236" s="235"/>
      <c r="M1236" s="236"/>
      <c r="N1236" s="237"/>
      <c r="O1236" s="237"/>
      <c r="P1236" s="237"/>
      <c r="Q1236" s="237"/>
      <c r="R1236" s="237"/>
      <c r="S1236" s="237"/>
      <c r="T1236" s="23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9" t="s">
        <v>397</v>
      </c>
      <c r="AU1236" s="239" t="s">
        <v>84</v>
      </c>
      <c r="AV1236" s="13" t="s">
        <v>82</v>
      </c>
      <c r="AW1236" s="13" t="s">
        <v>35</v>
      </c>
      <c r="AX1236" s="13" t="s">
        <v>74</v>
      </c>
      <c r="AY1236" s="239" t="s">
        <v>378</v>
      </c>
    </row>
    <row r="1237" s="14" customFormat="1">
      <c r="A1237" s="14"/>
      <c r="B1237" s="240"/>
      <c r="C1237" s="241"/>
      <c r="D1237" s="231" t="s">
        <v>397</v>
      </c>
      <c r="E1237" s="242" t="s">
        <v>28</v>
      </c>
      <c r="F1237" s="243" t="s">
        <v>1479</v>
      </c>
      <c r="G1237" s="241"/>
      <c r="H1237" s="244">
        <v>154.40299999999999</v>
      </c>
      <c r="I1237" s="245"/>
      <c r="J1237" s="241"/>
      <c r="K1237" s="241"/>
      <c r="L1237" s="246"/>
      <c r="M1237" s="247"/>
      <c r="N1237" s="248"/>
      <c r="O1237" s="248"/>
      <c r="P1237" s="248"/>
      <c r="Q1237" s="248"/>
      <c r="R1237" s="248"/>
      <c r="S1237" s="248"/>
      <c r="T1237" s="249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0" t="s">
        <v>397</v>
      </c>
      <c r="AU1237" s="250" t="s">
        <v>84</v>
      </c>
      <c r="AV1237" s="14" t="s">
        <v>84</v>
      </c>
      <c r="AW1237" s="14" t="s">
        <v>35</v>
      </c>
      <c r="AX1237" s="14" t="s">
        <v>74</v>
      </c>
      <c r="AY1237" s="250" t="s">
        <v>378</v>
      </c>
    </row>
    <row r="1238" s="14" customFormat="1">
      <c r="A1238" s="14"/>
      <c r="B1238" s="240"/>
      <c r="C1238" s="241"/>
      <c r="D1238" s="231" t="s">
        <v>397</v>
      </c>
      <c r="E1238" s="242" t="s">
        <v>28</v>
      </c>
      <c r="F1238" s="243" t="s">
        <v>1480</v>
      </c>
      <c r="G1238" s="241"/>
      <c r="H1238" s="244">
        <v>-11.813000000000001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397</v>
      </c>
      <c r="AU1238" s="250" t="s">
        <v>84</v>
      </c>
      <c r="AV1238" s="14" t="s">
        <v>84</v>
      </c>
      <c r="AW1238" s="14" t="s">
        <v>35</v>
      </c>
      <c r="AX1238" s="14" t="s">
        <v>74</v>
      </c>
      <c r="AY1238" s="250" t="s">
        <v>378</v>
      </c>
    </row>
    <row r="1239" s="14" customFormat="1">
      <c r="A1239" s="14"/>
      <c r="B1239" s="240"/>
      <c r="C1239" s="241"/>
      <c r="D1239" s="231" t="s">
        <v>397</v>
      </c>
      <c r="E1239" s="242" t="s">
        <v>28</v>
      </c>
      <c r="F1239" s="243" t="s">
        <v>1481</v>
      </c>
      <c r="G1239" s="241"/>
      <c r="H1239" s="244">
        <v>8.9100000000000001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0" t="s">
        <v>397</v>
      </c>
      <c r="AU1239" s="250" t="s">
        <v>84</v>
      </c>
      <c r="AV1239" s="14" t="s">
        <v>84</v>
      </c>
      <c r="AW1239" s="14" t="s">
        <v>35</v>
      </c>
      <c r="AX1239" s="14" t="s">
        <v>74</v>
      </c>
      <c r="AY1239" s="250" t="s">
        <v>378</v>
      </c>
    </row>
    <row r="1240" s="14" customFormat="1">
      <c r="A1240" s="14"/>
      <c r="B1240" s="240"/>
      <c r="C1240" s="241"/>
      <c r="D1240" s="231" t="s">
        <v>397</v>
      </c>
      <c r="E1240" s="242" t="s">
        <v>28</v>
      </c>
      <c r="F1240" s="243" t="s">
        <v>1482</v>
      </c>
      <c r="G1240" s="241"/>
      <c r="H1240" s="244">
        <v>-9.0999999999999996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0" t="s">
        <v>397</v>
      </c>
      <c r="AU1240" s="250" t="s">
        <v>84</v>
      </c>
      <c r="AV1240" s="14" t="s">
        <v>84</v>
      </c>
      <c r="AW1240" s="14" t="s">
        <v>35</v>
      </c>
      <c r="AX1240" s="14" t="s">
        <v>74</v>
      </c>
      <c r="AY1240" s="250" t="s">
        <v>378</v>
      </c>
    </row>
    <row r="1241" s="14" customFormat="1">
      <c r="A1241" s="14"/>
      <c r="B1241" s="240"/>
      <c r="C1241" s="241"/>
      <c r="D1241" s="231" t="s">
        <v>397</v>
      </c>
      <c r="E1241" s="242" t="s">
        <v>28</v>
      </c>
      <c r="F1241" s="243" t="s">
        <v>1483</v>
      </c>
      <c r="G1241" s="241"/>
      <c r="H1241" s="244">
        <v>3.3799999999999999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0" t="s">
        <v>397</v>
      </c>
      <c r="AU1241" s="250" t="s">
        <v>84</v>
      </c>
      <c r="AV1241" s="14" t="s">
        <v>84</v>
      </c>
      <c r="AW1241" s="14" t="s">
        <v>35</v>
      </c>
      <c r="AX1241" s="14" t="s">
        <v>74</v>
      </c>
      <c r="AY1241" s="250" t="s">
        <v>378</v>
      </c>
    </row>
    <row r="1242" s="16" customFormat="1">
      <c r="A1242" s="16"/>
      <c r="B1242" s="262"/>
      <c r="C1242" s="263"/>
      <c r="D1242" s="231" t="s">
        <v>397</v>
      </c>
      <c r="E1242" s="264" t="s">
        <v>242</v>
      </c>
      <c r="F1242" s="265" t="s">
        <v>618</v>
      </c>
      <c r="G1242" s="263"/>
      <c r="H1242" s="266">
        <v>145.78</v>
      </c>
      <c r="I1242" s="267"/>
      <c r="J1242" s="263"/>
      <c r="K1242" s="263"/>
      <c r="L1242" s="268"/>
      <c r="M1242" s="269"/>
      <c r="N1242" s="270"/>
      <c r="O1242" s="270"/>
      <c r="P1242" s="270"/>
      <c r="Q1242" s="270"/>
      <c r="R1242" s="270"/>
      <c r="S1242" s="270"/>
      <c r="T1242" s="271"/>
      <c r="U1242" s="16"/>
      <c r="V1242" s="16"/>
      <c r="W1242" s="16"/>
      <c r="X1242" s="16"/>
      <c r="Y1242" s="16"/>
      <c r="Z1242" s="16"/>
      <c r="AA1242" s="16"/>
      <c r="AB1242" s="16"/>
      <c r="AC1242" s="16"/>
      <c r="AD1242" s="16"/>
      <c r="AE1242" s="16"/>
      <c r="AT1242" s="272" t="s">
        <v>397</v>
      </c>
      <c r="AU1242" s="272" t="s">
        <v>84</v>
      </c>
      <c r="AV1242" s="16" t="s">
        <v>432</v>
      </c>
      <c r="AW1242" s="16" t="s">
        <v>35</v>
      </c>
      <c r="AX1242" s="16" t="s">
        <v>74</v>
      </c>
      <c r="AY1242" s="272" t="s">
        <v>378</v>
      </c>
    </row>
    <row r="1243" s="13" customFormat="1">
      <c r="A1243" s="13"/>
      <c r="B1243" s="229"/>
      <c r="C1243" s="230"/>
      <c r="D1243" s="231" t="s">
        <v>397</v>
      </c>
      <c r="E1243" s="232" t="s">
        <v>28</v>
      </c>
      <c r="F1243" s="233" t="s">
        <v>802</v>
      </c>
      <c r="G1243" s="230"/>
      <c r="H1243" s="232" t="s">
        <v>28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397</v>
      </c>
      <c r="AU1243" s="239" t="s">
        <v>84</v>
      </c>
      <c r="AV1243" s="13" t="s">
        <v>82</v>
      </c>
      <c r="AW1243" s="13" t="s">
        <v>35</v>
      </c>
      <c r="AX1243" s="13" t="s">
        <v>74</v>
      </c>
      <c r="AY1243" s="239" t="s">
        <v>378</v>
      </c>
    </row>
    <row r="1244" s="14" customFormat="1">
      <c r="A1244" s="14"/>
      <c r="B1244" s="240"/>
      <c r="C1244" s="241"/>
      <c r="D1244" s="231" t="s">
        <v>397</v>
      </c>
      <c r="E1244" s="242" t="s">
        <v>28</v>
      </c>
      <c r="F1244" s="243" t="s">
        <v>1484</v>
      </c>
      <c r="G1244" s="241"/>
      <c r="H1244" s="244">
        <v>147.84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397</v>
      </c>
      <c r="AU1244" s="250" t="s">
        <v>84</v>
      </c>
      <c r="AV1244" s="14" t="s">
        <v>84</v>
      </c>
      <c r="AW1244" s="14" t="s">
        <v>35</v>
      </c>
      <c r="AX1244" s="14" t="s">
        <v>74</v>
      </c>
      <c r="AY1244" s="250" t="s">
        <v>378</v>
      </c>
    </row>
    <row r="1245" s="14" customFormat="1">
      <c r="A1245" s="14"/>
      <c r="B1245" s="240"/>
      <c r="C1245" s="241"/>
      <c r="D1245" s="231" t="s">
        <v>397</v>
      </c>
      <c r="E1245" s="242" t="s">
        <v>28</v>
      </c>
      <c r="F1245" s="243" t="s">
        <v>1485</v>
      </c>
      <c r="G1245" s="241"/>
      <c r="H1245" s="244">
        <v>0.90000000000000002</v>
      </c>
      <c r="I1245" s="245"/>
      <c r="J1245" s="241"/>
      <c r="K1245" s="241"/>
      <c r="L1245" s="246"/>
      <c r="M1245" s="247"/>
      <c r="N1245" s="248"/>
      <c r="O1245" s="248"/>
      <c r="P1245" s="248"/>
      <c r="Q1245" s="248"/>
      <c r="R1245" s="248"/>
      <c r="S1245" s="248"/>
      <c r="T1245" s="249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0" t="s">
        <v>397</v>
      </c>
      <c r="AU1245" s="250" t="s">
        <v>84</v>
      </c>
      <c r="AV1245" s="14" t="s">
        <v>84</v>
      </c>
      <c r="AW1245" s="14" t="s">
        <v>35</v>
      </c>
      <c r="AX1245" s="14" t="s">
        <v>74</v>
      </c>
      <c r="AY1245" s="250" t="s">
        <v>378</v>
      </c>
    </row>
    <row r="1246" s="14" customFormat="1">
      <c r="A1246" s="14"/>
      <c r="B1246" s="240"/>
      <c r="C1246" s="241"/>
      <c r="D1246" s="231" t="s">
        <v>397</v>
      </c>
      <c r="E1246" s="242" t="s">
        <v>28</v>
      </c>
      <c r="F1246" s="243" t="s">
        <v>1482</v>
      </c>
      <c r="G1246" s="241"/>
      <c r="H1246" s="244">
        <v>-9.0999999999999996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397</v>
      </c>
      <c r="AU1246" s="250" t="s">
        <v>84</v>
      </c>
      <c r="AV1246" s="14" t="s">
        <v>84</v>
      </c>
      <c r="AW1246" s="14" t="s">
        <v>35</v>
      </c>
      <c r="AX1246" s="14" t="s">
        <v>74</v>
      </c>
      <c r="AY1246" s="250" t="s">
        <v>378</v>
      </c>
    </row>
    <row r="1247" s="14" customFormat="1">
      <c r="A1247" s="14"/>
      <c r="B1247" s="240"/>
      <c r="C1247" s="241"/>
      <c r="D1247" s="231" t="s">
        <v>397</v>
      </c>
      <c r="E1247" s="242" t="s">
        <v>28</v>
      </c>
      <c r="F1247" s="243" t="s">
        <v>1483</v>
      </c>
      <c r="G1247" s="241"/>
      <c r="H1247" s="244">
        <v>3.3799999999999999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0" t="s">
        <v>397</v>
      </c>
      <c r="AU1247" s="250" t="s">
        <v>84</v>
      </c>
      <c r="AV1247" s="14" t="s">
        <v>84</v>
      </c>
      <c r="AW1247" s="14" t="s">
        <v>35</v>
      </c>
      <c r="AX1247" s="14" t="s">
        <v>74</v>
      </c>
      <c r="AY1247" s="250" t="s">
        <v>378</v>
      </c>
    </row>
    <row r="1248" s="14" customFormat="1">
      <c r="A1248" s="14"/>
      <c r="B1248" s="240"/>
      <c r="C1248" s="241"/>
      <c r="D1248" s="231" t="s">
        <v>397</v>
      </c>
      <c r="E1248" s="242" t="s">
        <v>28</v>
      </c>
      <c r="F1248" s="243" t="s">
        <v>1486</v>
      </c>
      <c r="G1248" s="241"/>
      <c r="H1248" s="244">
        <v>72.239999999999995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0" t="s">
        <v>397</v>
      </c>
      <c r="AU1248" s="250" t="s">
        <v>84</v>
      </c>
      <c r="AV1248" s="14" t="s">
        <v>84</v>
      </c>
      <c r="AW1248" s="14" t="s">
        <v>35</v>
      </c>
      <c r="AX1248" s="14" t="s">
        <v>74</v>
      </c>
      <c r="AY1248" s="250" t="s">
        <v>378</v>
      </c>
    </row>
    <row r="1249" s="16" customFormat="1">
      <c r="A1249" s="16"/>
      <c r="B1249" s="262"/>
      <c r="C1249" s="263"/>
      <c r="D1249" s="231" t="s">
        <v>397</v>
      </c>
      <c r="E1249" s="264" t="s">
        <v>245</v>
      </c>
      <c r="F1249" s="265" t="s">
        <v>618</v>
      </c>
      <c r="G1249" s="263"/>
      <c r="H1249" s="266">
        <v>215.25999999999999</v>
      </c>
      <c r="I1249" s="267"/>
      <c r="J1249" s="263"/>
      <c r="K1249" s="263"/>
      <c r="L1249" s="268"/>
      <c r="M1249" s="269"/>
      <c r="N1249" s="270"/>
      <c r="O1249" s="270"/>
      <c r="P1249" s="270"/>
      <c r="Q1249" s="270"/>
      <c r="R1249" s="270"/>
      <c r="S1249" s="270"/>
      <c r="T1249" s="271"/>
      <c r="U1249" s="16"/>
      <c r="V1249" s="16"/>
      <c r="W1249" s="16"/>
      <c r="X1249" s="16"/>
      <c r="Y1249" s="16"/>
      <c r="Z1249" s="16"/>
      <c r="AA1249" s="16"/>
      <c r="AB1249" s="16"/>
      <c r="AC1249" s="16"/>
      <c r="AD1249" s="16"/>
      <c r="AE1249" s="16"/>
      <c r="AT1249" s="272" t="s">
        <v>397</v>
      </c>
      <c r="AU1249" s="272" t="s">
        <v>84</v>
      </c>
      <c r="AV1249" s="16" t="s">
        <v>432</v>
      </c>
      <c r="AW1249" s="16" t="s">
        <v>35</v>
      </c>
      <c r="AX1249" s="16" t="s">
        <v>74</v>
      </c>
      <c r="AY1249" s="272" t="s">
        <v>378</v>
      </c>
    </row>
    <row r="1250" s="13" customFormat="1">
      <c r="A1250" s="13"/>
      <c r="B1250" s="229"/>
      <c r="C1250" s="230"/>
      <c r="D1250" s="231" t="s">
        <v>397</v>
      </c>
      <c r="E1250" s="232" t="s">
        <v>28</v>
      </c>
      <c r="F1250" s="233" t="s">
        <v>804</v>
      </c>
      <c r="G1250" s="230"/>
      <c r="H1250" s="232" t="s">
        <v>28</v>
      </c>
      <c r="I1250" s="234"/>
      <c r="J1250" s="230"/>
      <c r="K1250" s="230"/>
      <c r="L1250" s="235"/>
      <c r="M1250" s="236"/>
      <c r="N1250" s="237"/>
      <c r="O1250" s="237"/>
      <c r="P1250" s="237"/>
      <c r="Q1250" s="237"/>
      <c r="R1250" s="237"/>
      <c r="S1250" s="237"/>
      <c r="T1250" s="23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9" t="s">
        <v>397</v>
      </c>
      <c r="AU1250" s="239" t="s">
        <v>84</v>
      </c>
      <c r="AV1250" s="13" t="s">
        <v>82</v>
      </c>
      <c r="AW1250" s="13" t="s">
        <v>35</v>
      </c>
      <c r="AX1250" s="13" t="s">
        <v>74</v>
      </c>
      <c r="AY1250" s="239" t="s">
        <v>378</v>
      </c>
    </row>
    <row r="1251" s="14" customFormat="1">
      <c r="A1251" s="14"/>
      <c r="B1251" s="240"/>
      <c r="C1251" s="241"/>
      <c r="D1251" s="231" t="s">
        <v>397</v>
      </c>
      <c r="E1251" s="242" t="s">
        <v>28</v>
      </c>
      <c r="F1251" s="243" t="s">
        <v>1487</v>
      </c>
      <c r="G1251" s="241"/>
      <c r="H1251" s="244">
        <v>367.96899999999999</v>
      </c>
      <c r="I1251" s="245"/>
      <c r="J1251" s="241"/>
      <c r="K1251" s="241"/>
      <c r="L1251" s="246"/>
      <c r="M1251" s="247"/>
      <c r="N1251" s="248"/>
      <c r="O1251" s="248"/>
      <c r="P1251" s="248"/>
      <c r="Q1251" s="248"/>
      <c r="R1251" s="248"/>
      <c r="S1251" s="248"/>
      <c r="T1251" s="24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0" t="s">
        <v>397</v>
      </c>
      <c r="AU1251" s="250" t="s">
        <v>84</v>
      </c>
      <c r="AV1251" s="14" t="s">
        <v>84</v>
      </c>
      <c r="AW1251" s="14" t="s">
        <v>35</v>
      </c>
      <c r="AX1251" s="14" t="s">
        <v>74</v>
      </c>
      <c r="AY1251" s="250" t="s">
        <v>378</v>
      </c>
    </row>
    <row r="1252" s="14" customFormat="1">
      <c r="A1252" s="14"/>
      <c r="B1252" s="240"/>
      <c r="C1252" s="241"/>
      <c r="D1252" s="231" t="s">
        <v>397</v>
      </c>
      <c r="E1252" s="242" t="s">
        <v>28</v>
      </c>
      <c r="F1252" s="243" t="s">
        <v>1488</v>
      </c>
      <c r="G1252" s="241"/>
      <c r="H1252" s="244">
        <v>238.16300000000001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397</v>
      </c>
      <c r="AU1252" s="250" t="s">
        <v>84</v>
      </c>
      <c r="AV1252" s="14" t="s">
        <v>84</v>
      </c>
      <c r="AW1252" s="14" t="s">
        <v>35</v>
      </c>
      <c r="AX1252" s="14" t="s">
        <v>74</v>
      </c>
      <c r="AY1252" s="250" t="s">
        <v>378</v>
      </c>
    </row>
    <row r="1253" s="14" customFormat="1">
      <c r="A1253" s="14"/>
      <c r="B1253" s="240"/>
      <c r="C1253" s="241"/>
      <c r="D1253" s="231" t="s">
        <v>397</v>
      </c>
      <c r="E1253" s="242" t="s">
        <v>28</v>
      </c>
      <c r="F1253" s="243" t="s">
        <v>1489</v>
      </c>
      <c r="G1253" s="241"/>
      <c r="H1253" s="244">
        <v>108.188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0" t="s">
        <v>397</v>
      </c>
      <c r="AU1253" s="250" t="s">
        <v>84</v>
      </c>
      <c r="AV1253" s="14" t="s">
        <v>84</v>
      </c>
      <c r="AW1253" s="14" t="s">
        <v>35</v>
      </c>
      <c r="AX1253" s="14" t="s">
        <v>74</v>
      </c>
      <c r="AY1253" s="250" t="s">
        <v>378</v>
      </c>
    </row>
    <row r="1254" s="14" customFormat="1">
      <c r="A1254" s="14"/>
      <c r="B1254" s="240"/>
      <c r="C1254" s="241"/>
      <c r="D1254" s="231" t="s">
        <v>397</v>
      </c>
      <c r="E1254" s="242" t="s">
        <v>28</v>
      </c>
      <c r="F1254" s="243" t="s">
        <v>1490</v>
      </c>
      <c r="G1254" s="241"/>
      <c r="H1254" s="244">
        <v>426.73099999999999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0" t="s">
        <v>397</v>
      </c>
      <c r="AU1254" s="250" t="s">
        <v>84</v>
      </c>
      <c r="AV1254" s="14" t="s">
        <v>84</v>
      </c>
      <c r="AW1254" s="14" t="s">
        <v>35</v>
      </c>
      <c r="AX1254" s="14" t="s">
        <v>74</v>
      </c>
      <c r="AY1254" s="250" t="s">
        <v>378</v>
      </c>
    </row>
    <row r="1255" s="14" customFormat="1">
      <c r="A1255" s="14"/>
      <c r="B1255" s="240"/>
      <c r="C1255" s="241"/>
      <c r="D1255" s="231" t="s">
        <v>397</v>
      </c>
      <c r="E1255" s="242" t="s">
        <v>28</v>
      </c>
      <c r="F1255" s="243" t="s">
        <v>1491</v>
      </c>
      <c r="G1255" s="241"/>
      <c r="H1255" s="244">
        <v>283.31299999999999</v>
      </c>
      <c r="I1255" s="245"/>
      <c r="J1255" s="241"/>
      <c r="K1255" s="241"/>
      <c r="L1255" s="246"/>
      <c r="M1255" s="247"/>
      <c r="N1255" s="248"/>
      <c r="O1255" s="248"/>
      <c r="P1255" s="248"/>
      <c r="Q1255" s="248"/>
      <c r="R1255" s="248"/>
      <c r="S1255" s="248"/>
      <c r="T1255" s="249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0" t="s">
        <v>397</v>
      </c>
      <c r="AU1255" s="250" t="s">
        <v>84</v>
      </c>
      <c r="AV1255" s="14" t="s">
        <v>84</v>
      </c>
      <c r="AW1255" s="14" t="s">
        <v>35</v>
      </c>
      <c r="AX1255" s="14" t="s">
        <v>74</v>
      </c>
      <c r="AY1255" s="250" t="s">
        <v>378</v>
      </c>
    </row>
    <row r="1256" s="14" customFormat="1">
      <c r="A1256" s="14"/>
      <c r="B1256" s="240"/>
      <c r="C1256" s="241"/>
      <c r="D1256" s="231" t="s">
        <v>397</v>
      </c>
      <c r="E1256" s="242" t="s">
        <v>28</v>
      </c>
      <c r="F1256" s="243" t="s">
        <v>1492</v>
      </c>
      <c r="G1256" s="241"/>
      <c r="H1256" s="244">
        <v>-93.5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397</v>
      </c>
      <c r="AU1256" s="250" t="s">
        <v>84</v>
      </c>
      <c r="AV1256" s="14" t="s">
        <v>84</v>
      </c>
      <c r="AW1256" s="14" t="s">
        <v>35</v>
      </c>
      <c r="AX1256" s="14" t="s">
        <v>74</v>
      </c>
      <c r="AY1256" s="250" t="s">
        <v>378</v>
      </c>
    </row>
    <row r="1257" s="14" customFormat="1">
      <c r="A1257" s="14"/>
      <c r="B1257" s="240"/>
      <c r="C1257" s="241"/>
      <c r="D1257" s="231" t="s">
        <v>397</v>
      </c>
      <c r="E1257" s="242" t="s">
        <v>28</v>
      </c>
      <c r="F1257" s="243" t="s">
        <v>1493</v>
      </c>
      <c r="G1257" s="241"/>
      <c r="H1257" s="244">
        <v>66.584999999999994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0" t="s">
        <v>397</v>
      </c>
      <c r="AU1257" s="250" t="s">
        <v>84</v>
      </c>
      <c r="AV1257" s="14" t="s">
        <v>84</v>
      </c>
      <c r="AW1257" s="14" t="s">
        <v>35</v>
      </c>
      <c r="AX1257" s="14" t="s">
        <v>74</v>
      </c>
      <c r="AY1257" s="250" t="s">
        <v>378</v>
      </c>
    </row>
    <row r="1258" s="14" customFormat="1">
      <c r="A1258" s="14"/>
      <c r="B1258" s="240"/>
      <c r="C1258" s="241"/>
      <c r="D1258" s="231" t="s">
        <v>397</v>
      </c>
      <c r="E1258" s="242" t="s">
        <v>28</v>
      </c>
      <c r="F1258" s="243" t="s">
        <v>1494</v>
      </c>
      <c r="G1258" s="241"/>
      <c r="H1258" s="244">
        <v>-49.100000000000001</v>
      </c>
      <c r="I1258" s="245"/>
      <c r="J1258" s="241"/>
      <c r="K1258" s="241"/>
      <c r="L1258" s="246"/>
      <c r="M1258" s="247"/>
      <c r="N1258" s="248"/>
      <c r="O1258" s="248"/>
      <c r="P1258" s="248"/>
      <c r="Q1258" s="248"/>
      <c r="R1258" s="248"/>
      <c r="S1258" s="248"/>
      <c r="T1258" s="24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0" t="s">
        <v>397</v>
      </c>
      <c r="AU1258" s="250" t="s">
        <v>84</v>
      </c>
      <c r="AV1258" s="14" t="s">
        <v>84</v>
      </c>
      <c r="AW1258" s="14" t="s">
        <v>35</v>
      </c>
      <c r="AX1258" s="14" t="s">
        <v>74</v>
      </c>
      <c r="AY1258" s="250" t="s">
        <v>378</v>
      </c>
    </row>
    <row r="1259" s="14" customFormat="1">
      <c r="A1259" s="14"/>
      <c r="B1259" s="240"/>
      <c r="C1259" s="241"/>
      <c r="D1259" s="231" t="s">
        <v>397</v>
      </c>
      <c r="E1259" s="242" t="s">
        <v>28</v>
      </c>
      <c r="F1259" s="243" t="s">
        <v>1495</v>
      </c>
      <c r="G1259" s="241"/>
      <c r="H1259" s="244">
        <v>7.7000000000000002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0" t="s">
        <v>397</v>
      </c>
      <c r="AU1259" s="250" t="s">
        <v>84</v>
      </c>
      <c r="AV1259" s="14" t="s">
        <v>84</v>
      </c>
      <c r="AW1259" s="14" t="s">
        <v>35</v>
      </c>
      <c r="AX1259" s="14" t="s">
        <v>74</v>
      </c>
      <c r="AY1259" s="250" t="s">
        <v>378</v>
      </c>
    </row>
    <row r="1260" s="14" customFormat="1">
      <c r="A1260" s="14"/>
      <c r="B1260" s="240"/>
      <c r="C1260" s="241"/>
      <c r="D1260" s="231" t="s">
        <v>397</v>
      </c>
      <c r="E1260" s="242" t="s">
        <v>28</v>
      </c>
      <c r="F1260" s="243" t="s">
        <v>1496</v>
      </c>
      <c r="G1260" s="241"/>
      <c r="H1260" s="244">
        <v>8.6400000000000006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0" t="s">
        <v>397</v>
      </c>
      <c r="AU1260" s="250" t="s">
        <v>84</v>
      </c>
      <c r="AV1260" s="14" t="s">
        <v>84</v>
      </c>
      <c r="AW1260" s="14" t="s">
        <v>35</v>
      </c>
      <c r="AX1260" s="14" t="s">
        <v>74</v>
      </c>
      <c r="AY1260" s="250" t="s">
        <v>378</v>
      </c>
    </row>
    <row r="1261" s="16" customFormat="1">
      <c r="A1261" s="16"/>
      <c r="B1261" s="262"/>
      <c r="C1261" s="263"/>
      <c r="D1261" s="231" t="s">
        <v>397</v>
      </c>
      <c r="E1261" s="264" t="s">
        <v>248</v>
      </c>
      <c r="F1261" s="265" t="s">
        <v>618</v>
      </c>
      <c r="G1261" s="263"/>
      <c r="H1261" s="266">
        <v>1364.6890000000001</v>
      </c>
      <c r="I1261" s="267"/>
      <c r="J1261" s="263"/>
      <c r="K1261" s="263"/>
      <c r="L1261" s="268"/>
      <c r="M1261" s="269"/>
      <c r="N1261" s="270"/>
      <c r="O1261" s="270"/>
      <c r="P1261" s="270"/>
      <c r="Q1261" s="270"/>
      <c r="R1261" s="270"/>
      <c r="S1261" s="270"/>
      <c r="T1261" s="271"/>
      <c r="U1261" s="16"/>
      <c r="V1261" s="16"/>
      <c r="W1261" s="16"/>
      <c r="X1261" s="16"/>
      <c r="Y1261" s="16"/>
      <c r="Z1261" s="16"/>
      <c r="AA1261" s="16"/>
      <c r="AB1261" s="16"/>
      <c r="AC1261" s="16"/>
      <c r="AD1261" s="16"/>
      <c r="AE1261" s="16"/>
      <c r="AT1261" s="272" t="s">
        <v>397</v>
      </c>
      <c r="AU1261" s="272" t="s">
        <v>84</v>
      </c>
      <c r="AV1261" s="16" t="s">
        <v>432</v>
      </c>
      <c r="AW1261" s="16" t="s">
        <v>35</v>
      </c>
      <c r="AX1261" s="16" t="s">
        <v>74</v>
      </c>
      <c r="AY1261" s="272" t="s">
        <v>378</v>
      </c>
    </row>
    <row r="1262" s="13" customFormat="1">
      <c r="A1262" s="13"/>
      <c r="B1262" s="229"/>
      <c r="C1262" s="230"/>
      <c r="D1262" s="231" t="s">
        <v>397</v>
      </c>
      <c r="E1262" s="232" t="s">
        <v>28</v>
      </c>
      <c r="F1262" s="233" t="s">
        <v>807</v>
      </c>
      <c r="G1262" s="230"/>
      <c r="H1262" s="232" t="s">
        <v>28</v>
      </c>
      <c r="I1262" s="234"/>
      <c r="J1262" s="230"/>
      <c r="K1262" s="230"/>
      <c r="L1262" s="235"/>
      <c r="M1262" s="236"/>
      <c r="N1262" s="237"/>
      <c r="O1262" s="237"/>
      <c r="P1262" s="237"/>
      <c r="Q1262" s="237"/>
      <c r="R1262" s="237"/>
      <c r="S1262" s="237"/>
      <c r="T1262" s="238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39" t="s">
        <v>397</v>
      </c>
      <c r="AU1262" s="239" t="s">
        <v>84</v>
      </c>
      <c r="AV1262" s="13" t="s">
        <v>82</v>
      </c>
      <c r="AW1262" s="13" t="s">
        <v>35</v>
      </c>
      <c r="AX1262" s="13" t="s">
        <v>74</v>
      </c>
      <c r="AY1262" s="239" t="s">
        <v>378</v>
      </c>
    </row>
    <row r="1263" s="14" customFormat="1">
      <c r="A1263" s="14"/>
      <c r="B1263" s="240"/>
      <c r="C1263" s="241"/>
      <c r="D1263" s="231" t="s">
        <v>397</v>
      </c>
      <c r="E1263" s="242" t="s">
        <v>28</v>
      </c>
      <c r="F1263" s="243" t="s">
        <v>1497</v>
      </c>
      <c r="G1263" s="241"/>
      <c r="H1263" s="244">
        <v>425.625</v>
      </c>
      <c r="I1263" s="245"/>
      <c r="J1263" s="241"/>
      <c r="K1263" s="241"/>
      <c r="L1263" s="246"/>
      <c r="M1263" s="247"/>
      <c r="N1263" s="248"/>
      <c r="O1263" s="248"/>
      <c r="P1263" s="248"/>
      <c r="Q1263" s="248"/>
      <c r="R1263" s="248"/>
      <c r="S1263" s="248"/>
      <c r="T1263" s="249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0" t="s">
        <v>397</v>
      </c>
      <c r="AU1263" s="250" t="s">
        <v>84</v>
      </c>
      <c r="AV1263" s="14" t="s">
        <v>84</v>
      </c>
      <c r="AW1263" s="14" t="s">
        <v>35</v>
      </c>
      <c r="AX1263" s="14" t="s">
        <v>74</v>
      </c>
      <c r="AY1263" s="250" t="s">
        <v>378</v>
      </c>
    </row>
    <row r="1264" s="14" customFormat="1">
      <c r="A1264" s="14"/>
      <c r="B1264" s="240"/>
      <c r="C1264" s="241"/>
      <c r="D1264" s="231" t="s">
        <v>397</v>
      </c>
      <c r="E1264" s="242" t="s">
        <v>28</v>
      </c>
      <c r="F1264" s="243" t="s">
        <v>1498</v>
      </c>
      <c r="G1264" s="241"/>
      <c r="H1264" s="244">
        <v>232.27500000000001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397</v>
      </c>
      <c r="AU1264" s="250" t="s">
        <v>84</v>
      </c>
      <c r="AV1264" s="14" t="s">
        <v>84</v>
      </c>
      <c r="AW1264" s="14" t="s">
        <v>35</v>
      </c>
      <c r="AX1264" s="14" t="s">
        <v>74</v>
      </c>
      <c r="AY1264" s="250" t="s">
        <v>378</v>
      </c>
    </row>
    <row r="1265" s="14" customFormat="1">
      <c r="A1265" s="14"/>
      <c r="B1265" s="240"/>
      <c r="C1265" s="241"/>
      <c r="D1265" s="231" t="s">
        <v>397</v>
      </c>
      <c r="E1265" s="242" t="s">
        <v>28</v>
      </c>
      <c r="F1265" s="243" t="s">
        <v>1499</v>
      </c>
      <c r="G1265" s="241"/>
      <c r="H1265" s="244">
        <v>401.32499999999999</v>
      </c>
      <c r="I1265" s="245"/>
      <c r="J1265" s="241"/>
      <c r="K1265" s="241"/>
      <c r="L1265" s="246"/>
      <c r="M1265" s="247"/>
      <c r="N1265" s="248"/>
      <c r="O1265" s="248"/>
      <c r="P1265" s="248"/>
      <c r="Q1265" s="248"/>
      <c r="R1265" s="248"/>
      <c r="S1265" s="248"/>
      <c r="T1265" s="249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0" t="s">
        <v>397</v>
      </c>
      <c r="AU1265" s="250" t="s">
        <v>84</v>
      </c>
      <c r="AV1265" s="14" t="s">
        <v>84</v>
      </c>
      <c r="AW1265" s="14" t="s">
        <v>35</v>
      </c>
      <c r="AX1265" s="14" t="s">
        <v>74</v>
      </c>
      <c r="AY1265" s="250" t="s">
        <v>378</v>
      </c>
    </row>
    <row r="1266" s="14" customFormat="1">
      <c r="A1266" s="14"/>
      <c r="B1266" s="240"/>
      <c r="C1266" s="241"/>
      <c r="D1266" s="231" t="s">
        <v>397</v>
      </c>
      <c r="E1266" s="242" t="s">
        <v>28</v>
      </c>
      <c r="F1266" s="243" t="s">
        <v>1500</v>
      </c>
      <c r="G1266" s="241"/>
      <c r="H1266" s="244">
        <v>-30.600000000000001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50" t="s">
        <v>397</v>
      </c>
      <c r="AU1266" s="250" t="s">
        <v>84</v>
      </c>
      <c r="AV1266" s="14" t="s">
        <v>84</v>
      </c>
      <c r="AW1266" s="14" t="s">
        <v>35</v>
      </c>
      <c r="AX1266" s="14" t="s">
        <v>74</v>
      </c>
      <c r="AY1266" s="250" t="s">
        <v>378</v>
      </c>
    </row>
    <row r="1267" s="14" customFormat="1">
      <c r="A1267" s="14"/>
      <c r="B1267" s="240"/>
      <c r="C1267" s="241"/>
      <c r="D1267" s="231" t="s">
        <v>397</v>
      </c>
      <c r="E1267" s="242" t="s">
        <v>28</v>
      </c>
      <c r="F1267" s="243" t="s">
        <v>1501</v>
      </c>
      <c r="G1267" s="241"/>
      <c r="H1267" s="244">
        <v>-24.5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397</v>
      </c>
      <c r="AU1267" s="250" t="s">
        <v>84</v>
      </c>
      <c r="AV1267" s="14" t="s">
        <v>84</v>
      </c>
      <c r="AW1267" s="14" t="s">
        <v>35</v>
      </c>
      <c r="AX1267" s="14" t="s">
        <v>74</v>
      </c>
      <c r="AY1267" s="250" t="s">
        <v>378</v>
      </c>
    </row>
    <row r="1268" s="14" customFormat="1">
      <c r="A1268" s="14"/>
      <c r="B1268" s="240"/>
      <c r="C1268" s="241"/>
      <c r="D1268" s="231" t="s">
        <v>397</v>
      </c>
      <c r="E1268" s="242" t="s">
        <v>28</v>
      </c>
      <c r="F1268" s="243" t="s">
        <v>1502</v>
      </c>
      <c r="G1268" s="241"/>
      <c r="H1268" s="244">
        <v>10.380000000000001</v>
      </c>
      <c r="I1268" s="245"/>
      <c r="J1268" s="241"/>
      <c r="K1268" s="241"/>
      <c r="L1268" s="246"/>
      <c r="M1268" s="247"/>
      <c r="N1268" s="248"/>
      <c r="O1268" s="248"/>
      <c r="P1268" s="248"/>
      <c r="Q1268" s="248"/>
      <c r="R1268" s="248"/>
      <c r="S1268" s="248"/>
      <c r="T1268" s="249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0" t="s">
        <v>397</v>
      </c>
      <c r="AU1268" s="250" t="s">
        <v>84</v>
      </c>
      <c r="AV1268" s="14" t="s">
        <v>84</v>
      </c>
      <c r="AW1268" s="14" t="s">
        <v>35</v>
      </c>
      <c r="AX1268" s="14" t="s">
        <v>74</v>
      </c>
      <c r="AY1268" s="250" t="s">
        <v>378</v>
      </c>
    </row>
    <row r="1269" s="16" customFormat="1">
      <c r="A1269" s="16"/>
      <c r="B1269" s="262"/>
      <c r="C1269" s="263"/>
      <c r="D1269" s="231" t="s">
        <v>397</v>
      </c>
      <c r="E1269" s="264" t="s">
        <v>251</v>
      </c>
      <c r="F1269" s="265" t="s">
        <v>618</v>
      </c>
      <c r="G1269" s="263"/>
      <c r="H1269" s="266">
        <v>1014.505</v>
      </c>
      <c r="I1269" s="267"/>
      <c r="J1269" s="263"/>
      <c r="K1269" s="263"/>
      <c r="L1269" s="268"/>
      <c r="M1269" s="269"/>
      <c r="N1269" s="270"/>
      <c r="O1269" s="270"/>
      <c r="P1269" s="270"/>
      <c r="Q1269" s="270"/>
      <c r="R1269" s="270"/>
      <c r="S1269" s="270"/>
      <c r="T1269" s="271"/>
      <c r="U1269" s="16"/>
      <c r="V1269" s="16"/>
      <c r="W1269" s="16"/>
      <c r="X1269" s="16"/>
      <c r="Y1269" s="16"/>
      <c r="Z1269" s="16"/>
      <c r="AA1269" s="16"/>
      <c r="AB1269" s="16"/>
      <c r="AC1269" s="16"/>
      <c r="AD1269" s="16"/>
      <c r="AE1269" s="16"/>
      <c r="AT1269" s="272" t="s">
        <v>397</v>
      </c>
      <c r="AU1269" s="272" t="s">
        <v>84</v>
      </c>
      <c r="AV1269" s="16" t="s">
        <v>432</v>
      </c>
      <c r="AW1269" s="16" t="s">
        <v>35</v>
      </c>
      <c r="AX1269" s="16" t="s">
        <v>74</v>
      </c>
      <c r="AY1269" s="272" t="s">
        <v>378</v>
      </c>
    </row>
    <row r="1270" s="15" customFormat="1">
      <c r="A1270" s="15"/>
      <c r="B1270" s="251"/>
      <c r="C1270" s="252"/>
      <c r="D1270" s="231" t="s">
        <v>397</v>
      </c>
      <c r="E1270" s="253" t="s">
        <v>236</v>
      </c>
      <c r="F1270" s="254" t="s">
        <v>416</v>
      </c>
      <c r="G1270" s="252"/>
      <c r="H1270" s="255">
        <v>3303.078</v>
      </c>
      <c r="I1270" s="256"/>
      <c r="J1270" s="252"/>
      <c r="K1270" s="252"/>
      <c r="L1270" s="257"/>
      <c r="M1270" s="258"/>
      <c r="N1270" s="259"/>
      <c r="O1270" s="259"/>
      <c r="P1270" s="259"/>
      <c r="Q1270" s="259"/>
      <c r="R1270" s="259"/>
      <c r="S1270" s="259"/>
      <c r="T1270" s="260"/>
      <c r="U1270" s="15"/>
      <c r="V1270" s="15"/>
      <c r="W1270" s="15"/>
      <c r="X1270" s="15"/>
      <c r="Y1270" s="15"/>
      <c r="Z1270" s="15"/>
      <c r="AA1270" s="15"/>
      <c r="AB1270" s="15"/>
      <c r="AC1270" s="15"/>
      <c r="AD1270" s="15"/>
      <c r="AE1270" s="15"/>
      <c r="AT1270" s="261" t="s">
        <v>397</v>
      </c>
      <c r="AU1270" s="261" t="s">
        <v>84</v>
      </c>
      <c r="AV1270" s="15" t="s">
        <v>390</v>
      </c>
      <c r="AW1270" s="15" t="s">
        <v>35</v>
      </c>
      <c r="AX1270" s="15" t="s">
        <v>82</v>
      </c>
      <c r="AY1270" s="261" t="s">
        <v>378</v>
      </c>
    </row>
    <row r="1271" s="2" customFormat="1" ht="21.75" customHeight="1">
      <c r="A1271" s="41"/>
      <c r="B1271" s="42"/>
      <c r="C1271" s="211" t="s">
        <v>1503</v>
      </c>
      <c r="D1271" s="211" t="s">
        <v>385</v>
      </c>
      <c r="E1271" s="212" t="s">
        <v>1504</v>
      </c>
      <c r="F1271" s="213" t="s">
        <v>1505</v>
      </c>
      <c r="G1271" s="214" t="s">
        <v>572</v>
      </c>
      <c r="H1271" s="215">
        <v>31</v>
      </c>
      <c r="I1271" s="216"/>
      <c r="J1271" s="217">
        <f>ROUND(I1271*H1271,2)</f>
        <v>0</v>
      </c>
      <c r="K1271" s="213" t="s">
        <v>389</v>
      </c>
      <c r="L1271" s="47"/>
      <c r="M1271" s="218" t="s">
        <v>28</v>
      </c>
      <c r="N1271" s="219" t="s">
        <v>45</v>
      </c>
      <c r="O1271" s="87"/>
      <c r="P1271" s="220">
        <f>O1271*H1271</f>
        <v>0</v>
      </c>
      <c r="Q1271" s="220">
        <v>0.056000000000000001</v>
      </c>
      <c r="R1271" s="220">
        <f>Q1271*H1271</f>
        <v>1.736</v>
      </c>
      <c r="S1271" s="220">
        <v>0</v>
      </c>
      <c r="T1271" s="221">
        <f>S1271*H1271</f>
        <v>0</v>
      </c>
      <c r="U1271" s="41"/>
      <c r="V1271" s="41"/>
      <c r="W1271" s="41"/>
      <c r="X1271" s="41"/>
      <c r="Y1271" s="41"/>
      <c r="Z1271" s="41"/>
      <c r="AA1271" s="41"/>
      <c r="AB1271" s="41"/>
      <c r="AC1271" s="41"/>
      <c r="AD1271" s="41"/>
      <c r="AE1271" s="41"/>
      <c r="AR1271" s="222" t="s">
        <v>390</v>
      </c>
      <c r="AT1271" s="222" t="s">
        <v>385</v>
      </c>
      <c r="AU1271" s="222" t="s">
        <v>84</v>
      </c>
      <c r="AY1271" s="20" t="s">
        <v>378</v>
      </c>
      <c r="BE1271" s="223">
        <f>IF(N1271="základní",J1271,0)</f>
        <v>0</v>
      </c>
      <c r="BF1271" s="223">
        <f>IF(N1271="snížená",J1271,0)</f>
        <v>0</v>
      </c>
      <c r="BG1271" s="223">
        <f>IF(N1271="zákl. přenesená",J1271,0)</f>
        <v>0</v>
      </c>
      <c r="BH1271" s="223">
        <f>IF(N1271="sníž. přenesená",J1271,0)</f>
        <v>0</v>
      </c>
      <c r="BI1271" s="223">
        <f>IF(N1271="nulová",J1271,0)</f>
        <v>0</v>
      </c>
      <c r="BJ1271" s="20" t="s">
        <v>82</v>
      </c>
      <c r="BK1271" s="223">
        <f>ROUND(I1271*H1271,2)</f>
        <v>0</v>
      </c>
      <c r="BL1271" s="20" t="s">
        <v>390</v>
      </c>
      <c r="BM1271" s="222" t="s">
        <v>1506</v>
      </c>
    </row>
    <row r="1272" s="2" customFormat="1">
      <c r="A1272" s="41"/>
      <c r="B1272" s="42"/>
      <c r="C1272" s="43"/>
      <c r="D1272" s="224" t="s">
        <v>394</v>
      </c>
      <c r="E1272" s="43"/>
      <c r="F1272" s="225" t="s">
        <v>1507</v>
      </c>
      <c r="G1272" s="43"/>
      <c r="H1272" s="43"/>
      <c r="I1272" s="226"/>
      <c r="J1272" s="43"/>
      <c r="K1272" s="43"/>
      <c r="L1272" s="47"/>
      <c r="M1272" s="227"/>
      <c r="N1272" s="228"/>
      <c r="O1272" s="87"/>
      <c r="P1272" s="87"/>
      <c r="Q1272" s="87"/>
      <c r="R1272" s="87"/>
      <c r="S1272" s="87"/>
      <c r="T1272" s="88"/>
      <c r="U1272" s="41"/>
      <c r="V1272" s="41"/>
      <c r="W1272" s="41"/>
      <c r="X1272" s="41"/>
      <c r="Y1272" s="41"/>
      <c r="Z1272" s="41"/>
      <c r="AA1272" s="41"/>
      <c r="AB1272" s="41"/>
      <c r="AC1272" s="41"/>
      <c r="AD1272" s="41"/>
      <c r="AE1272" s="41"/>
      <c r="AT1272" s="20" t="s">
        <v>394</v>
      </c>
      <c r="AU1272" s="20" t="s">
        <v>84</v>
      </c>
    </row>
    <row r="1273" s="14" customFormat="1">
      <c r="A1273" s="14"/>
      <c r="B1273" s="240"/>
      <c r="C1273" s="241"/>
      <c r="D1273" s="231" t="s">
        <v>397</v>
      </c>
      <c r="E1273" s="242" t="s">
        <v>28</v>
      </c>
      <c r="F1273" s="243" t="s">
        <v>1508</v>
      </c>
      <c r="G1273" s="241"/>
      <c r="H1273" s="244">
        <v>12</v>
      </c>
      <c r="I1273" s="245"/>
      <c r="J1273" s="241"/>
      <c r="K1273" s="241"/>
      <c r="L1273" s="246"/>
      <c r="M1273" s="247"/>
      <c r="N1273" s="248"/>
      <c r="O1273" s="248"/>
      <c r="P1273" s="248"/>
      <c r="Q1273" s="248"/>
      <c r="R1273" s="248"/>
      <c r="S1273" s="248"/>
      <c r="T1273" s="249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0" t="s">
        <v>397</v>
      </c>
      <c r="AU1273" s="250" t="s">
        <v>84</v>
      </c>
      <c r="AV1273" s="14" t="s">
        <v>84</v>
      </c>
      <c r="AW1273" s="14" t="s">
        <v>35</v>
      </c>
      <c r="AX1273" s="14" t="s">
        <v>74</v>
      </c>
      <c r="AY1273" s="250" t="s">
        <v>378</v>
      </c>
    </row>
    <row r="1274" s="14" customFormat="1">
      <c r="A1274" s="14"/>
      <c r="B1274" s="240"/>
      <c r="C1274" s="241"/>
      <c r="D1274" s="231" t="s">
        <v>397</v>
      </c>
      <c r="E1274" s="242" t="s">
        <v>28</v>
      </c>
      <c r="F1274" s="243" t="s">
        <v>1509</v>
      </c>
      <c r="G1274" s="241"/>
      <c r="H1274" s="244">
        <v>3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0" t="s">
        <v>397</v>
      </c>
      <c r="AU1274" s="250" t="s">
        <v>84</v>
      </c>
      <c r="AV1274" s="14" t="s">
        <v>84</v>
      </c>
      <c r="AW1274" s="14" t="s">
        <v>35</v>
      </c>
      <c r="AX1274" s="14" t="s">
        <v>74</v>
      </c>
      <c r="AY1274" s="250" t="s">
        <v>378</v>
      </c>
    </row>
    <row r="1275" s="14" customFormat="1">
      <c r="A1275" s="14"/>
      <c r="B1275" s="240"/>
      <c r="C1275" s="241"/>
      <c r="D1275" s="231" t="s">
        <v>397</v>
      </c>
      <c r="E1275" s="242" t="s">
        <v>28</v>
      </c>
      <c r="F1275" s="243" t="s">
        <v>1510</v>
      </c>
      <c r="G1275" s="241"/>
      <c r="H1275" s="244">
        <v>16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0" t="s">
        <v>397</v>
      </c>
      <c r="AU1275" s="250" t="s">
        <v>84</v>
      </c>
      <c r="AV1275" s="14" t="s">
        <v>84</v>
      </c>
      <c r="AW1275" s="14" t="s">
        <v>35</v>
      </c>
      <c r="AX1275" s="14" t="s">
        <v>74</v>
      </c>
      <c r="AY1275" s="250" t="s">
        <v>378</v>
      </c>
    </row>
    <row r="1276" s="15" customFormat="1">
      <c r="A1276" s="15"/>
      <c r="B1276" s="251"/>
      <c r="C1276" s="252"/>
      <c r="D1276" s="231" t="s">
        <v>397</v>
      </c>
      <c r="E1276" s="253" t="s">
        <v>28</v>
      </c>
      <c r="F1276" s="254" t="s">
        <v>416</v>
      </c>
      <c r="G1276" s="252"/>
      <c r="H1276" s="255">
        <v>31</v>
      </c>
      <c r="I1276" s="256"/>
      <c r="J1276" s="252"/>
      <c r="K1276" s="252"/>
      <c r="L1276" s="257"/>
      <c r="M1276" s="258"/>
      <c r="N1276" s="259"/>
      <c r="O1276" s="259"/>
      <c r="P1276" s="259"/>
      <c r="Q1276" s="259"/>
      <c r="R1276" s="259"/>
      <c r="S1276" s="259"/>
      <c r="T1276" s="260"/>
      <c r="U1276" s="15"/>
      <c r="V1276" s="15"/>
      <c r="W1276" s="15"/>
      <c r="X1276" s="15"/>
      <c r="Y1276" s="15"/>
      <c r="Z1276" s="15"/>
      <c r="AA1276" s="15"/>
      <c r="AB1276" s="15"/>
      <c r="AC1276" s="15"/>
      <c r="AD1276" s="15"/>
      <c r="AE1276" s="15"/>
      <c r="AT1276" s="261" t="s">
        <v>397</v>
      </c>
      <c r="AU1276" s="261" t="s">
        <v>84</v>
      </c>
      <c r="AV1276" s="15" t="s">
        <v>390</v>
      </c>
      <c r="AW1276" s="15" t="s">
        <v>35</v>
      </c>
      <c r="AX1276" s="15" t="s">
        <v>82</v>
      </c>
      <c r="AY1276" s="261" t="s">
        <v>378</v>
      </c>
    </row>
    <row r="1277" s="2" customFormat="1" ht="44.25" customHeight="1">
      <c r="A1277" s="41"/>
      <c r="B1277" s="42"/>
      <c r="C1277" s="211" t="s">
        <v>1511</v>
      </c>
      <c r="D1277" s="211" t="s">
        <v>385</v>
      </c>
      <c r="E1277" s="212" t="s">
        <v>1512</v>
      </c>
      <c r="F1277" s="213" t="s">
        <v>1513</v>
      </c>
      <c r="G1277" s="214" t="s">
        <v>572</v>
      </c>
      <c r="H1277" s="215">
        <v>3005.125</v>
      </c>
      <c r="I1277" s="216"/>
      <c r="J1277" s="217">
        <f>ROUND(I1277*H1277,2)</f>
        <v>0</v>
      </c>
      <c r="K1277" s="213" t="s">
        <v>389</v>
      </c>
      <c r="L1277" s="47"/>
      <c r="M1277" s="218" t="s">
        <v>28</v>
      </c>
      <c r="N1277" s="219" t="s">
        <v>45</v>
      </c>
      <c r="O1277" s="87"/>
      <c r="P1277" s="220">
        <f>O1277*H1277</f>
        <v>0</v>
      </c>
      <c r="Q1277" s="220">
        <v>0.017330000000000002</v>
      </c>
      <c r="R1277" s="220">
        <f>Q1277*H1277</f>
        <v>52.078816250000003</v>
      </c>
      <c r="S1277" s="220">
        <v>0</v>
      </c>
      <c r="T1277" s="221">
        <f>S1277*H1277</f>
        <v>0</v>
      </c>
      <c r="U1277" s="41"/>
      <c r="V1277" s="41"/>
      <c r="W1277" s="41"/>
      <c r="X1277" s="41"/>
      <c r="Y1277" s="41"/>
      <c r="Z1277" s="41"/>
      <c r="AA1277" s="41"/>
      <c r="AB1277" s="41"/>
      <c r="AC1277" s="41"/>
      <c r="AD1277" s="41"/>
      <c r="AE1277" s="41"/>
      <c r="AR1277" s="222" t="s">
        <v>390</v>
      </c>
      <c r="AT1277" s="222" t="s">
        <v>385</v>
      </c>
      <c r="AU1277" s="222" t="s">
        <v>84</v>
      </c>
      <c r="AY1277" s="20" t="s">
        <v>378</v>
      </c>
      <c r="BE1277" s="223">
        <f>IF(N1277="základní",J1277,0)</f>
        <v>0</v>
      </c>
      <c r="BF1277" s="223">
        <f>IF(N1277="snížená",J1277,0)</f>
        <v>0</v>
      </c>
      <c r="BG1277" s="223">
        <f>IF(N1277="zákl. přenesená",J1277,0)</f>
        <v>0</v>
      </c>
      <c r="BH1277" s="223">
        <f>IF(N1277="sníž. přenesená",J1277,0)</f>
        <v>0</v>
      </c>
      <c r="BI1277" s="223">
        <f>IF(N1277="nulová",J1277,0)</f>
        <v>0</v>
      </c>
      <c r="BJ1277" s="20" t="s">
        <v>82</v>
      </c>
      <c r="BK1277" s="223">
        <f>ROUND(I1277*H1277,2)</f>
        <v>0</v>
      </c>
      <c r="BL1277" s="20" t="s">
        <v>390</v>
      </c>
      <c r="BM1277" s="222" t="s">
        <v>1514</v>
      </c>
    </row>
    <row r="1278" s="2" customFormat="1">
      <c r="A1278" s="41"/>
      <c r="B1278" s="42"/>
      <c r="C1278" s="43"/>
      <c r="D1278" s="224" t="s">
        <v>394</v>
      </c>
      <c r="E1278" s="43"/>
      <c r="F1278" s="225" t="s">
        <v>1515</v>
      </c>
      <c r="G1278" s="43"/>
      <c r="H1278" s="43"/>
      <c r="I1278" s="226"/>
      <c r="J1278" s="43"/>
      <c r="K1278" s="43"/>
      <c r="L1278" s="47"/>
      <c r="M1278" s="227"/>
      <c r="N1278" s="228"/>
      <c r="O1278" s="87"/>
      <c r="P1278" s="87"/>
      <c r="Q1278" s="87"/>
      <c r="R1278" s="87"/>
      <c r="S1278" s="87"/>
      <c r="T1278" s="88"/>
      <c r="U1278" s="41"/>
      <c r="V1278" s="41"/>
      <c r="W1278" s="41"/>
      <c r="X1278" s="41"/>
      <c r="Y1278" s="41"/>
      <c r="Z1278" s="41"/>
      <c r="AA1278" s="41"/>
      <c r="AB1278" s="41"/>
      <c r="AC1278" s="41"/>
      <c r="AD1278" s="41"/>
      <c r="AE1278" s="41"/>
      <c r="AT1278" s="20" t="s">
        <v>394</v>
      </c>
      <c r="AU1278" s="20" t="s">
        <v>84</v>
      </c>
    </row>
    <row r="1279" s="14" customFormat="1">
      <c r="A1279" s="14"/>
      <c r="B1279" s="240"/>
      <c r="C1279" s="241"/>
      <c r="D1279" s="231" t="s">
        <v>397</v>
      </c>
      <c r="E1279" s="242" t="s">
        <v>28</v>
      </c>
      <c r="F1279" s="243" t="s">
        <v>236</v>
      </c>
      <c r="G1279" s="241"/>
      <c r="H1279" s="244">
        <v>3303.078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397</v>
      </c>
      <c r="AU1279" s="250" t="s">
        <v>84</v>
      </c>
      <c r="AV1279" s="14" t="s">
        <v>84</v>
      </c>
      <c r="AW1279" s="14" t="s">
        <v>35</v>
      </c>
      <c r="AX1279" s="14" t="s">
        <v>74</v>
      </c>
      <c r="AY1279" s="250" t="s">
        <v>378</v>
      </c>
    </row>
    <row r="1280" s="14" customFormat="1">
      <c r="A1280" s="14"/>
      <c r="B1280" s="240"/>
      <c r="C1280" s="241"/>
      <c r="D1280" s="231" t="s">
        <v>397</v>
      </c>
      <c r="E1280" s="242" t="s">
        <v>28</v>
      </c>
      <c r="F1280" s="243" t="s">
        <v>1516</v>
      </c>
      <c r="G1280" s="241"/>
      <c r="H1280" s="244">
        <v>-297.95299999999997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0" t="s">
        <v>397</v>
      </c>
      <c r="AU1280" s="250" t="s">
        <v>84</v>
      </c>
      <c r="AV1280" s="14" t="s">
        <v>84</v>
      </c>
      <c r="AW1280" s="14" t="s">
        <v>35</v>
      </c>
      <c r="AX1280" s="14" t="s">
        <v>74</v>
      </c>
      <c r="AY1280" s="250" t="s">
        <v>378</v>
      </c>
    </row>
    <row r="1281" s="15" customFormat="1">
      <c r="A1281" s="15"/>
      <c r="B1281" s="251"/>
      <c r="C1281" s="252"/>
      <c r="D1281" s="231" t="s">
        <v>397</v>
      </c>
      <c r="E1281" s="253" t="s">
        <v>274</v>
      </c>
      <c r="F1281" s="254" t="s">
        <v>416</v>
      </c>
      <c r="G1281" s="252"/>
      <c r="H1281" s="255">
        <v>3005.125</v>
      </c>
      <c r="I1281" s="256"/>
      <c r="J1281" s="252"/>
      <c r="K1281" s="252"/>
      <c r="L1281" s="257"/>
      <c r="M1281" s="258"/>
      <c r="N1281" s="259"/>
      <c r="O1281" s="259"/>
      <c r="P1281" s="259"/>
      <c r="Q1281" s="259"/>
      <c r="R1281" s="259"/>
      <c r="S1281" s="259"/>
      <c r="T1281" s="260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61" t="s">
        <v>397</v>
      </c>
      <c r="AU1281" s="261" t="s">
        <v>84</v>
      </c>
      <c r="AV1281" s="15" t="s">
        <v>390</v>
      </c>
      <c r="AW1281" s="15" t="s">
        <v>35</v>
      </c>
      <c r="AX1281" s="15" t="s">
        <v>82</v>
      </c>
      <c r="AY1281" s="261" t="s">
        <v>378</v>
      </c>
    </row>
    <row r="1282" s="2" customFormat="1" ht="44.25" customHeight="1">
      <c r="A1282" s="41"/>
      <c r="B1282" s="42"/>
      <c r="C1282" s="211" t="s">
        <v>1517</v>
      </c>
      <c r="D1282" s="211" t="s">
        <v>385</v>
      </c>
      <c r="E1282" s="212" t="s">
        <v>1518</v>
      </c>
      <c r="F1282" s="213" t="s">
        <v>1519</v>
      </c>
      <c r="G1282" s="214" t="s">
        <v>572</v>
      </c>
      <c r="H1282" s="215">
        <v>3005.125</v>
      </c>
      <c r="I1282" s="216"/>
      <c r="J1282" s="217">
        <f>ROUND(I1282*H1282,2)</f>
        <v>0</v>
      </c>
      <c r="K1282" s="213" t="s">
        <v>389</v>
      </c>
      <c r="L1282" s="47"/>
      <c r="M1282" s="218" t="s">
        <v>28</v>
      </c>
      <c r="N1282" s="219" t="s">
        <v>45</v>
      </c>
      <c r="O1282" s="87"/>
      <c r="P1282" s="220">
        <f>O1282*H1282</f>
        <v>0</v>
      </c>
      <c r="Q1282" s="220">
        <v>0.0073499999999999998</v>
      </c>
      <c r="R1282" s="220">
        <f>Q1282*H1282</f>
        <v>22.087668749999999</v>
      </c>
      <c r="S1282" s="220">
        <v>0</v>
      </c>
      <c r="T1282" s="221">
        <f>S1282*H1282</f>
        <v>0</v>
      </c>
      <c r="U1282" s="41"/>
      <c r="V1282" s="41"/>
      <c r="W1282" s="41"/>
      <c r="X1282" s="41"/>
      <c r="Y1282" s="41"/>
      <c r="Z1282" s="41"/>
      <c r="AA1282" s="41"/>
      <c r="AB1282" s="41"/>
      <c r="AC1282" s="41"/>
      <c r="AD1282" s="41"/>
      <c r="AE1282" s="41"/>
      <c r="AR1282" s="222" t="s">
        <v>390</v>
      </c>
      <c r="AT1282" s="222" t="s">
        <v>385</v>
      </c>
      <c r="AU1282" s="222" t="s">
        <v>84</v>
      </c>
      <c r="AY1282" s="20" t="s">
        <v>378</v>
      </c>
      <c r="BE1282" s="223">
        <f>IF(N1282="základní",J1282,0)</f>
        <v>0</v>
      </c>
      <c r="BF1282" s="223">
        <f>IF(N1282="snížená",J1282,0)</f>
        <v>0</v>
      </c>
      <c r="BG1282" s="223">
        <f>IF(N1282="zákl. přenesená",J1282,0)</f>
        <v>0</v>
      </c>
      <c r="BH1282" s="223">
        <f>IF(N1282="sníž. přenesená",J1282,0)</f>
        <v>0</v>
      </c>
      <c r="BI1282" s="223">
        <f>IF(N1282="nulová",J1282,0)</f>
        <v>0</v>
      </c>
      <c r="BJ1282" s="20" t="s">
        <v>82</v>
      </c>
      <c r="BK1282" s="223">
        <f>ROUND(I1282*H1282,2)</f>
        <v>0</v>
      </c>
      <c r="BL1282" s="20" t="s">
        <v>390</v>
      </c>
      <c r="BM1282" s="222" t="s">
        <v>1520</v>
      </c>
    </row>
    <row r="1283" s="2" customFormat="1">
      <c r="A1283" s="41"/>
      <c r="B1283" s="42"/>
      <c r="C1283" s="43"/>
      <c r="D1283" s="224" t="s">
        <v>394</v>
      </c>
      <c r="E1283" s="43"/>
      <c r="F1283" s="225" t="s">
        <v>1521</v>
      </c>
      <c r="G1283" s="43"/>
      <c r="H1283" s="43"/>
      <c r="I1283" s="226"/>
      <c r="J1283" s="43"/>
      <c r="K1283" s="43"/>
      <c r="L1283" s="47"/>
      <c r="M1283" s="227"/>
      <c r="N1283" s="228"/>
      <c r="O1283" s="87"/>
      <c r="P1283" s="87"/>
      <c r="Q1283" s="87"/>
      <c r="R1283" s="87"/>
      <c r="S1283" s="87"/>
      <c r="T1283" s="88"/>
      <c r="U1283" s="41"/>
      <c r="V1283" s="41"/>
      <c r="W1283" s="41"/>
      <c r="X1283" s="41"/>
      <c r="Y1283" s="41"/>
      <c r="Z1283" s="41"/>
      <c r="AA1283" s="41"/>
      <c r="AB1283" s="41"/>
      <c r="AC1283" s="41"/>
      <c r="AD1283" s="41"/>
      <c r="AE1283" s="41"/>
      <c r="AT1283" s="20" t="s">
        <v>394</v>
      </c>
      <c r="AU1283" s="20" t="s">
        <v>84</v>
      </c>
    </row>
    <row r="1284" s="14" customFormat="1">
      <c r="A1284" s="14"/>
      <c r="B1284" s="240"/>
      <c r="C1284" s="241"/>
      <c r="D1284" s="231" t="s">
        <v>397</v>
      </c>
      <c r="E1284" s="242" t="s">
        <v>28</v>
      </c>
      <c r="F1284" s="243" t="s">
        <v>274</v>
      </c>
      <c r="G1284" s="241"/>
      <c r="H1284" s="244">
        <v>3005.125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0" t="s">
        <v>397</v>
      </c>
      <c r="AU1284" s="250" t="s">
        <v>84</v>
      </c>
      <c r="AV1284" s="14" t="s">
        <v>84</v>
      </c>
      <c r="AW1284" s="14" t="s">
        <v>35</v>
      </c>
      <c r="AX1284" s="14" t="s">
        <v>82</v>
      </c>
      <c r="AY1284" s="250" t="s">
        <v>378</v>
      </c>
    </row>
    <row r="1285" s="2" customFormat="1" ht="24.15" customHeight="1">
      <c r="A1285" s="41"/>
      <c r="B1285" s="42"/>
      <c r="C1285" s="211" t="s">
        <v>1522</v>
      </c>
      <c r="D1285" s="211" t="s">
        <v>385</v>
      </c>
      <c r="E1285" s="212" t="s">
        <v>1523</v>
      </c>
      <c r="F1285" s="213" t="s">
        <v>1524</v>
      </c>
      <c r="G1285" s="214" t="s">
        <v>572</v>
      </c>
      <c r="H1285" s="215">
        <v>16</v>
      </c>
      <c r="I1285" s="216"/>
      <c r="J1285" s="217">
        <f>ROUND(I1285*H1285,2)</f>
        <v>0</v>
      </c>
      <c r="K1285" s="213" t="s">
        <v>389</v>
      </c>
      <c r="L1285" s="47"/>
      <c r="M1285" s="218" t="s">
        <v>28</v>
      </c>
      <c r="N1285" s="219" t="s">
        <v>45</v>
      </c>
      <c r="O1285" s="87"/>
      <c r="P1285" s="220">
        <f>O1285*H1285</f>
        <v>0</v>
      </c>
      <c r="Q1285" s="220">
        <v>0.032730000000000002</v>
      </c>
      <c r="R1285" s="220">
        <f>Q1285*H1285</f>
        <v>0.52368000000000003</v>
      </c>
      <c r="S1285" s="220">
        <v>0</v>
      </c>
      <c r="T1285" s="221">
        <f>S1285*H1285</f>
        <v>0</v>
      </c>
      <c r="U1285" s="41"/>
      <c r="V1285" s="41"/>
      <c r="W1285" s="41"/>
      <c r="X1285" s="41"/>
      <c r="Y1285" s="41"/>
      <c r="Z1285" s="41"/>
      <c r="AA1285" s="41"/>
      <c r="AB1285" s="41"/>
      <c r="AC1285" s="41"/>
      <c r="AD1285" s="41"/>
      <c r="AE1285" s="41"/>
      <c r="AR1285" s="222" t="s">
        <v>390</v>
      </c>
      <c r="AT1285" s="222" t="s">
        <v>385</v>
      </c>
      <c r="AU1285" s="222" t="s">
        <v>84</v>
      </c>
      <c r="AY1285" s="20" t="s">
        <v>378</v>
      </c>
      <c r="BE1285" s="223">
        <f>IF(N1285="základní",J1285,0)</f>
        <v>0</v>
      </c>
      <c r="BF1285" s="223">
        <f>IF(N1285="snížená",J1285,0)</f>
        <v>0</v>
      </c>
      <c r="BG1285" s="223">
        <f>IF(N1285="zákl. přenesená",J1285,0)</f>
        <v>0</v>
      </c>
      <c r="BH1285" s="223">
        <f>IF(N1285="sníž. přenesená",J1285,0)</f>
        <v>0</v>
      </c>
      <c r="BI1285" s="223">
        <f>IF(N1285="nulová",J1285,0)</f>
        <v>0</v>
      </c>
      <c r="BJ1285" s="20" t="s">
        <v>82</v>
      </c>
      <c r="BK1285" s="223">
        <f>ROUND(I1285*H1285,2)</f>
        <v>0</v>
      </c>
      <c r="BL1285" s="20" t="s">
        <v>390</v>
      </c>
      <c r="BM1285" s="222" t="s">
        <v>1525</v>
      </c>
    </row>
    <row r="1286" s="2" customFormat="1">
      <c r="A1286" s="41"/>
      <c r="B1286" s="42"/>
      <c r="C1286" s="43"/>
      <c r="D1286" s="224" t="s">
        <v>394</v>
      </c>
      <c r="E1286" s="43"/>
      <c r="F1286" s="225" t="s">
        <v>1526</v>
      </c>
      <c r="G1286" s="43"/>
      <c r="H1286" s="43"/>
      <c r="I1286" s="226"/>
      <c r="J1286" s="43"/>
      <c r="K1286" s="43"/>
      <c r="L1286" s="47"/>
      <c r="M1286" s="227"/>
      <c r="N1286" s="228"/>
      <c r="O1286" s="87"/>
      <c r="P1286" s="87"/>
      <c r="Q1286" s="87"/>
      <c r="R1286" s="87"/>
      <c r="S1286" s="87"/>
      <c r="T1286" s="88"/>
      <c r="U1286" s="41"/>
      <c r="V1286" s="41"/>
      <c r="W1286" s="41"/>
      <c r="X1286" s="41"/>
      <c r="Y1286" s="41"/>
      <c r="Z1286" s="41"/>
      <c r="AA1286" s="41"/>
      <c r="AB1286" s="41"/>
      <c r="AC1286" s="41"/>
      <c r="AD1286" s="41"/>
      <c r="AE1286" s="41"/>
      <c r="AT1286" s="20" t="s">
        <v>394</v>
      </c>
      <c r="AU1286" s="20" t="s">
        <v>84</v>
      </c>
    </row>
    <row r="1287" s="13" customFormat="1">
      <c r="A1287" s="13"/>
      <c r="B1287" s="229"/>
      <c r="C1287" s="230"/>
      <c r="D1287" s="231" t="s">
        <v>397</v>
      </c>
      <c r="E1287" s="232" t="s">
        <v>28</v>
      </c>
      <c r="F1287" s="233" t="s">
        <v>800</v>
      </c>
      <c r="G1287" s="230"/>
      <c r="H1287" s="232" t="s">
        <v>28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9" t="s">
        <v>397</v>
      </c>
      <c r="AU1287" s="239" t="s">
        <v>84</v>
      </c>
      <c r="AV1287" s="13" t="s">
        <v>82</v>
      </c>
      <c r="AW1287" s="13" t="s">
        <v>35</v>
      </c>
      <c r="AX1287" s="13" t="s">
        <v>74</v>
      </c>
      <c r="AY1287" s="239" t="s">
        <v>378</v>
      </c>
    </row>
    <row r="1288" s="14" customFormat="1">
      <c r="A1288" s="14"/>
      <c r="B1288" s="240"/>
      <c r="C1288" s="241"/>
      <c r="D1288" s="231" t="s">
        <v>397</v>
      </c>
      <c r="E1288" s="242" t="s">
        <v>28</v>
      </c>
      <c r="F1288" s="243" t="s">
        <v>1527</v>
      </c>
      <c r="G1288" s="241"/>
      <c r="H1288" s="244">
        <v>8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0" t="s">
        <v>397</v>
      </c>
      <c r="AU1288" s="250" t="s">
        <v>84</v>
      </c>
      <c r="AV1288" s="14" t="s">
        <v>84</v>
      </c>
      <c r="AW1288" s="14" t="s">
        <v>35</v>
      </c>
      <c r="AX1288" s="14" t="s">
        <v>74</v>
      </c>
      <c r="AY1288" s="250" t="s">
        <v>378</v>
      </c>
    </row>
    <row r="1289" s="13" customFormat="1">
      <c r="A1289" s="13"/>
      <c r="B1289" s="229"/>
      <c r="C1289" s="230"/>
      <c r="D1289" s="231" t="s">
        <v>397</v>
      </c>
      <c r="E1289" s="232" t="s">
        <v>28</v>
      </c>
      <c r="F1289" s="233" t="s">
        <v>802</v>
      </c>
      <c r="G1289" s="230"/>
      <c r="H1289" s="232" t="s">
        <v>28</v>
      </c>
      <c r="I1289" s="234"/>
      <c r="J1289" s="230"/>
      <c r="K1289" s="230"/>
      <c r="L1289" s="235"/>
      <c r="M1289" s="236"/>
      <c r="N1289" s="237"/>
      <c r="O1289" s="237"/>
      <c r="P1289" s="237"/>
      <c r="Q1289" s="237"/>
      <c r="R1289" s="237"/>
      <c r="S1289" s="237"/>
      <c r="T1289" s="23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9" t="s">
        <v>397</v>
      </c>
      <c r="AU1289" s="239" t="s">
        <v>84</v>
      </c>
      <c r="AV1289" s="13" t="s">
        <v>82</v>
      </c>
      <c r="AW1289" s="13" t="s">
        <v>35</v>
      </c>
      <c r="AX1289" s="13" t="s">
        <v>74</v>
      </c>
      <c r="AY1289" s="239" t="s">
        <v>378</v>
      </c>
    </row>
    <row r="1290" s="14" customFormat="1">
      <c r="A1290" s="14"/>
      <c r="B1290" s="240"/>
      <c r="C1290" s="241"/>
      <c r="D1290" s="231" t="s">
        <v>397</v>
      </c>
      <c r="E1290" s="242" t="s">
        <v>28</v>
      </c>
      <c r="F1290" s="243" t="s">
        <v>1527</v>
      </c>
      <c r="G1290" s="241"/>
      <c r="H1290" s="244">
        <v>8</v>
      </c>
      <c r="I1290" s="245"/>
      <c r="J1290" s="241"/>
      <c r="K1290" s="241"/>
      <c r="L1290" s="246"/>
      <c r="M1290" s="247"/>
      <c r="N1290" s="248"/>
      <c r="O1290" s="248"/>
      <c r="P1290" s="248"/>
      <c r="Q1290" s="248"/>
      <c r="R1290" s="248"/>
      <c r="S1290" s="248"/>
      <c r="T1290" s="249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0" t="s">
        <v>397</v>
      </c>
      <c r="AU1290" s="250" t="s">
        <v>84</v>
      </c>
      <c r="AV1290" s="14" t="s">
        <v>84</v>
      </c>
      <c r="AW1290" s="14" t="s">
        <v>35</v>
      </c>
      <c r="AX1290" s="14" t="s">
        <v>74</v>
      </c>
      <c r="AY1290" s="250" t="s">
        <v>378</v>
      </c>
    </row>
    <row r="1291" s="15" customFormat="1">
      <c r="A1291" s="15"/>
      <c r="B1291" s="251"/>
      <c r="C1291" s="252"/>
      <c r="D1291" s="231" t="s">
        <v>397</v>
      </c>
      <c r="E1291" s="253" t="s">
        <v>28</v>
      </c>
      <c r="F1291" s="254" t="s">
        <v>416</v>
      </c>
      <c r="G1291" s="252"/>
      <c r="H1291" s="255">
        <v>16</v>
      </c>
      <c r="I1291" s="256"/>
      <c r="J1291" s="252"/>
      <c r="K1291" s="252"/>
      <c r="L1291" s="257"/>
      <c r="M1291" s="258"/>
      <c r="N1291" s="259"/>
      <c r="O1291" s="259"/>
      <c r="P1291" s="259"/>
      <c r="Q1291" s="259"/>
      <c r="R1291" s="259"/>
      <c r="S1291" s="259"/>
      <c r="T1291" s="260"/>
      <c r="U1291" s="15"/>
      <c r="V1291" s="15"/>
      <c r="W1291" s="15"/>
      <c r="X1291" s="15"/>
      <c r="Y1291" s="15"/>
      <c r="Z1291" s="15"/>
      <c r="AA1291" s="15"/>
      <c r="AB1291" s="15"/>
      <c r="AC1291" s="15"/>
      <c r="AD1291" s="15"/>
      <c r="AE1291" s="15"/>
      <c r="AT1291" s="261" t="s">
        <v>397</v>
      </c>
      <c r="AU1291" s="261" t="s">
        <v>84</v>
      </c>
      <c r="AV1291" s="15" t="s">
        <v>390</v>
      </c>
      <c r="AW1291" s="15" t="s">
        <v>35</v>
      </c>
      <c r="AX1291" s="15" t="s">
        <v>82</v>
      </c>
      <c r="AY1291" s="261" t="s">
        <v>378</v>
      </c>
    </row>
    <row r="1292" s="2" customFormat="1" ht="37.8" customHeight="1">
      <c r="A1292" s="41"/>
      <c r="B1292" s="42"/>
      <c r="C1292" s="211" t="s">
        <v>1528</v>
      </c>
      <c r="D1292" s="211" t="s">
        <v>385</v>
      </c>
      <c r="E1292" s="212" t="s">
        <v>1529</v>
      </c>
      <c r="F1292" s="213" t="s">
        <v>1530</v>
      </c>
      <c r="G1292" s="214" t="s">
        <v>572</v>
      </c>
      <c r="H1292" s="215">
        <v>297.95299999999997</v>
      </c>
      <c r="I1292" s="216"/>
      <c r="J1292" s="217">
        <f>ROUND(I1292*H1292,2)</f>
        <v>0</v>
      </c>
      <c r="K1292" s="213" t="s">
        <v>389</v>
      </c>
      <c r="L1292" s="47"/>
      <c r="M1292" s="218" t="s">
        <v>28</v>
      </c>
      <c r="N1292" s="219" t="s">
        <v>45</v>
      </c>
      <c r="O1292" s="87"/>
      <c r="P1292" s="220">
        <f>O1292*H1292</f>
        <v>0</v>
      </c>
      <c r="Q1292" s="220">
        <v>0.01575</v>
      </c>
      <c r="R1292" s="220">
        <f>Q1292*H1292</f>
        <v>4.6927597499999996</v>
      </c>
      <c r="S1292" s="220">
        <v>0</v>
      </c>
      <c r="T1292" s="221">
        <f>S1292*H1292</f>
        <v>0</v>
      </c>
      <c r="U1292" s="41"/>
      <c r="V1292" s="41"/>
      <c r="W1292" s="41"/>
      <c r="X1292" s="41"/>
      <c r="Y1292" s="41"/>
      <c r="Z1292" s="41"/>
      <c r="AA1292" s="41"/>
      <c r="AB1292" s="41"/>
      <c r="AC1292" s="41"/>
      <c r="AD1292" s="41"/>
      <c r="AE1292" s="41"/>
      <c r="AR1292" s="222" t="s">
        <v>390</v>
      </c>
      <c r="AT1292" s="222" t="s">
        <v>385</v>
      </c>
      <c r="AU1292" s="222" t="s">
        <v>84</v>
      </c>
      <c r="AY1292" s="20" t="s">
        <v>378</v>
      </c>
      <c r="BE1292" s="223">
        <f>IF(N1292="základní",J1292,0)</f>
        <v>0</v>
      </c>
      <c r="BF1292" s="223">
        <f>IF(N1292="snížená",J1292,0)</f>
        <v>0</v>
      </c>
      <c r="BG1292" s="223">
        <f>IF(N1292="zákl. přenesená",J1292,0)</f>
        <v>0</v>
      </c>
      <c r="BH1292" s="223">
        <f>IF(N1292="sníž. přenesená",J1292,0)</f>
        <v>0</v>
      </c>
      <c r="BI1292" s="223">
        <f>IF(N1292="nulová",J1292,0)</f>
        <v>0</v>
      </c>
      <c r="BJ1292" s="20" t="s">
        <v>82</v>
      </c>
      <c r="BK1292" s="223">
        <f>ROUND(I1292*H1292,2)</f>
        <v>0</v>
      </c>
      <c r="BL1292" s="20" t="s">
        <v>390</v>
      </c>
      <c r="BM1292" s="222" t="s">
        <v>1531</v>
      </c>
    </row>
    <row r="1293" s="2" customFormat="1">
      <c r="A1293" s="41"/>
      <c r="B1293" s="42"/>
      <c r="C1293" s="43"/>
      <c r="D1293" s="224" t="s">
        <v>394</v>
      </c>
      <c r="E1293" s="43"/>
      <c r="F1293" s="225" t="s">
        <v>1532</v>
      </c>
      <c r="G1293" s="43"/>
      <c r="H1293" s="43"/>
      <c r="I1293" s="226"/>
      <c r="J1293" s="43"/>
      <c r="K1293" s="43"/>
      <c r="L1293" s="47"/>
      <c r="M1293" s="227"/>
      <c r="N1293" s="228"/>
      <c r="O1293" s="87"/>
      <c r="P1293" s="87"/>
      <c r="Q1293" s="87"/>
      <c r="R1293" s="87"/>
      <c r="S1293" s="87"/>
      <c r="T1293" s="88"/>
      <c r="U1293" s="41"/>
      <c r="V1293" s="41"/>
      <c r="W1293" s="41"/>
      <c r="X1293" s="41"/>
      <c r="Y1293" s="41"/>
      <c r="Z1293" s="41"/>
      <c r="AA1293" s="41"/>
      <c r="AB1293" s="41"/>
      <c r="AC1293" s="41"/>
      <c r="AD1293" s="41"/>
      <c r="AE1293" s="41"/>
      <c r="AT1293" s="20" t="s">
        <v>394</v>
      </c>
      <c r="AU1293" s="20" t="s">
        <v>84</v>
      </c>
    </row>
    <row r="1294" s="13" customFormat="1">
      <c r="A1294" s="13"/>
      <c r="B1294" s="229"/>
      <c r="C1294" s="230"/>
      <c r="D1294" s="231" t="s">
        <v>397</v>
      </c>
      <c r="E1294" s="232" t="s">
        <v>28</v>
      </c>
      <c r="F1294" s="233" t="s">
        <v>797</v>
      </c>
      <c r="G1294" s="230"/>
      <c r="H1294" s="232" t="s">
        <v>28</v>
      </c>
      <c r="I1294" s="234"/>
      <c r="J1294" s="230"/>
      <c r="K1294" s="230"/>
      <c r="L1294" s="235"/>
      <c r="M1294" s="236"/>
      <c r="N1294" s="237"/>
      <c r="O1294" s="237"/>
      <c r="P1294" s="237"/>
      <c r="Q1294" s="237"/>
      <c r="R1294" s="237"/>
      <c r="S1294" s="237"/>
      <c r="T1294" s="23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9" t="s">
        <v>397</v>
      </c>
      <c r="AU1294" s="239" t="s">
        <v>84</v>
      </c>
      <c r="AV1294" s="13" t="s">
        <v>82</v>
      </c>
      <c r="AW1294" s="13" t="s">
        <v>35</v>
      </c>
      <c r="AX1294" s="13" t="s">
        <v>74</v>
      </c>
      <c r="AY1294" s="239" t="s">
        <v>378</v>
      </c>
    </row>
    <row r="1295" s="14" customFormat="1">
      <c r="A1295" s="14"/>
      <c r="B1295" s="240"/>
      <c r="C1295" s="241"/>
      <c r="D1295" s="231" t="s">
        <v>397</v>
      </c>
      <c r="E1295" s="242" t="s">
        <v>28</v>
      </c>
      <c r="F1295" s="243" t="s">
        <v>1533</v>
      </c>
      <c r="G1295" s="241"/>
      <c r="H1295" s="244">
        <v>12.984999999999999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0" t="s">
        <v>397</v>
      </c>
      <c r="AU1295" s="250" t="s">
        <v>84</v>
      </c>
      <c r="AV1295" s="14" t="s">
        <v>84</v>
      </c>
      <c r="AW1295" s="14" t="s">
        <v>35</v>
      </c>
      <c r="AX1295" s="14" t="s">
        <v>74</v>
      </c>
      <c r="AY1295" s="250" t="s">
        <v>378</v>
      </c>
    </row>
    <row r="1296" s="14" customFormat="1">
      <c r="A1296" s="14"/>
      <c r="B1296" s="240"/>
      <c r="C1296" s="241"/>
      <c r="D1296" s="231" t="s">
        <v>397</v>
      </c>
      <c r="E1296" s="242" t="s">
        <v>28</v>
      </c>
      <c r="F1296" s="243" t="s">
        <v>1534</v>
      </c>
      <c r="G1296" s="241"/>
      <c r="H1296" s="244">
        <v>37.439999999999998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0" t="s">
        <v>397</v>
      </c>
      <c r="AU1296" s="250" t="s">
        <v>84</v>
      </c>
      <c r="AV1296" s="14" t="s">
        <v>84</v>
      </c>
      <c r="AW1296" s="14" t="s">
        <v>35</v>
      </c>
      <c r="AX1296" s="14" t="s">
        <v>74</v>
      </c>
      <c r="AY1296" s="250" t="s">
        <v>378</v>
      </c>
    </row>
    <row r="1297" s="14" customFormat="1">
      <c r="A1297" s="14"/>
      <c r="B1297" s="240"/>
      <c r="C1297" s="241"/>
      <c r="D1297" s="231" t="s">
        <v>397</v>
      </c>
      <c r="E1297" s="242" t="s">
        <v>28</v>
      </c>
      <c r="F1297" s="243" t="s">
        <v>1535</v>
      </c>
      <c r="G1297" s="241"/>
      <c r="H1297" s="244">
        <v>4.7999999999999998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0" t="s">
        <v>397</v>
      </c>
      <c r="AU1297" s="250" t="s">
        <v>84</v>
      </c>
      <c r="AV1297" s="14" t="s">
        <v>84</v>
      </c>
      <c r="AW1297" s="14" t="s">
        <v>35</v>
      </c>
      <c r="AX1297" s="14" t="s">
        <v>74</v>
      </c>
      <c r="AY1297" s="250" t="s">
        <v>378</v>
      </c>
    </row>
    <row r="1298" s="14" customFormat="1">
      <c r="A1298" s="14"/>
      <c r="B1298" s="240"/>
      <c r="C1298" s="241"/>
      <c r="D1298" s="231" t="s">
        <v>397</v>
      </c>
      <c r="E1298" s="242" t="s">
        <v>28</v>
      </c>
      <c r="F1298" s="243" t="s">
        <v>1536</v>
      </c>
      <c r="G1298" s="241"/>
      <c r="H1298" s="244">
        <v>-8.5999999999999996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0" t="s">
        <v>397</v>
      </c>
      <c r="AU1298" s="250" t="s">
        <v>84</v>
      </c>
      <c r="AV1298" s="14" t="s">
        <v>84</v>
      </c>
      <c r="AW1298" s="14" t="s">
        <v>35</v>
      </c>
      <c r="AX1298" s="14" t="s">
        <v>74</v>
      </c>
      <c r="AY1298" s="250" t="s">
        <v>378</v>
      </c>
    </row>
    <row r="1299" s="14" customFormat="1">
      <c r="A1299" s="14"/>
      <c r="B1299" s="240"/>
      <c r="C1299" s="241"/>
      <c r="D1299" s="231" t="s">
        <v>397</v>
      </c>
      <c r="E1299" s="242" t="s">
        <v>28</v>
      </c>
      <c r="F1299" s="243" t="s">
        <v>1537</v>
      </c>
      <c r="G1299" s="241"/>
      <c r="H1299" s="244">
        <v>0.17999999999999999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0" t="s">
        <v>397</v>
      </c>
      <c r="AU1299" s="250" t="s">
        <v>84</v>
      </c>
      <c r="AV1299" s="14" t="s">
        <v>84</v>
      </c>
      <c r="AW1299" s="14" t="s">
        <v>35</v>
      </c>
      <c r="AX1299" s="14" t="s">
        <v>74</v>
      </c>
      <c r="AY1299" s="250" t="s">
        <v>378</v>
      </c>
    </row>
    <row r="1300" s="16" customFormat="1">
      <c r="A1300" s="16"/>
      <c r="B1300" s="262"/>
      <c r="C1300" s="263"/>
      <c r="D1300" s="231" t="s">
        <v>397</v>
      </c>
      <c r="E1300" s="264" t="s">
        <v>260</v>
      </c>
      <c r="F1300" s="265" t="s">
        <v>618</v>
      </c>
      <c r="G1300" s="263"/>
      <c r="H1300" s="266">
        <v>46.805</v>
      </c>
      <c r="I1300" s="267"/>
      <c r="J1300" s="263"/>
      <c r="K1300" s="263"/>
      <c r="L1300" s="268"/>
      <c r="M1300" s="269"/>
      <c r="N1300" s="270"/>
      <c r="O1300" s="270"/>
      <c r="P1300" s="270"/>
      <c r="Q1300" s="270"/>
      <c r="R1300" s="270"/>
      <c r="S1300" s="270"/>
      <c r="T1300" s="271"/>
      <c r="U1300" s="16"/>
      <c r="V1300" s="16"/>
      <c r="W1300" s="16"/>
      <c r="X1300" s="16"/>
      <c r="Y1300" s="16"/>
      <c r="Z1300" s="16"/>
      <c r="AA1300" s="16"/>
      <c r="AB1300" s="16"/>
      <c r="AC1300" s="16"/>
      <c r="AD1300" s="16"/>
      <c r="AE1300" s="16"/>
      <c r="AT1300" s="272" t="s">
        <v>397</v>
      </c>
      <c r="AU1300" s="272" t="s">
        <v>84</v>
      </c>
      <c r="AV1300" s="16" t="s">
        <v>432</v>
      </c>
      <c r="AW1300" s="16" t="s">
        <v>35</v>
      </c>
      <c r="AX1300" s="16" t="s">
        <v>74</v>
      </c>
      <c r="AY1300" s="272" t="s">
        <v>378</v>
      </c>
    </row>
    <row r="1301" s="13" customFormat="1">
      <c r="A1301" s="13"/>
      <c r="B1301" s="229"/>
      <c r="C1301" s="230"/>
      <c r="D1301" s="231" t="s">
        <v>397</v>
      </c>
      <c r="E1301" s="232" t="s">
        <v>28</v>
      </c>
      <c r="F1301" s="233" t="s">
        <v>800</v>
      </c>
      <c r="G1301" s="230"/>
      <c r="H1301" s="232" t="s">
        <v>28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397</v>
      </c>
      <c r="AU1301" s="239" t="s">
        <v>84</v>
      </c>
      <c r="AV1301" s="13" t="s">
        <v>82</v>
      </c>
      <c r="AW1301" s="13" t="s">
        <v>35</v>
      </c>
      <c r="AX1301" s="13" t="s">
        <v>74</v>
      </c>
      <c r="AY1301" s="239" t="s">
        <v>378</v>
      </c>
    </row>
    <row r="1302" s="14" customFormat="1">
      <c r="A1302" s="14"/>
      <c r="B1302" s="240"/>
      <c r="C1302" s="241"/>
      <c r="D1302" s="231" t="s">
        <v>397</v>
      </c>
      <c r="E1302" s="242" t="s">
        <v>28</v>
      </c>
      <c r="F1302" s="243" t="s">
        <v>1538</v>
      </c>
      <c r="G1302" s="241"/>
      <c r="H1302" s="244">
        <v>14.6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397</v>
      </c>
      <c r="AU1302" s="250" t="s">
        <v>84</v>
      </c>
      <c r="AV1302" s="14" t="s">
        <v>84</v>
      </c>
      <c r="AW1302" s="14" t="s">
        <v>35</v>
      </c>
      <c r="AX1302" s="14" t="s">
        <v>74</v>
      </c>
      <c r="AY1302" s="250" t="s">
        <v>378</v>
      </c>
    </row>
    <row r="1303" s="14" customFormat="1">
      <c r="A1303" s="14"/>
      <c r="B1303" s="240"/>
      <c r="C1303" s="241"/>
      <c r="D1303" s="231" t="s">
        <v>397</v>
      </c>
      <c r="E1303" s="242" t="s">
        <v>28</v>
      </c>
      <c r="F1303" s="243" t="s">
        <v>1539</v>
      </c>
      <c r="G1303" s="241"/>
      <c r="H1303" s="244">
        <v>-1.4199999999999999</v>
      </c>
      <c r="I1303" s="245"/>
      <c r="J1303" s="241"/>
      <c r="K1303" s="241"/>
      <c r="L1303" s="246"/>
      <c r="M1303" s="247"/>
      <c r="N1303" s="248"/>
      <c r="O1303" s="248"/>
      <c r="P1303" s="248"/>
      <c r="Q1303" s="248"/>
      <c r="R1303" s="248"/>
      <c r="S1303" s="248"/>
      <c r="T1303" s="249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0" t="s">
        <v>397</v>
      </c>
      <c r="AU1303" s="250" t="s">
        <v>84</v>
      </c>
      <c r="AV1303" s="14" t="s">
        <v>84</v>
      </c>
      <c r="AW1303" s="14" t="s">
        <v>35</v>
      </c>
      <c r="AX1303" s="14" t="s">
        <v>74</v>
      </c>
      <c r="AY1303" s="250" t="s">
        <v>378</v>
      </c>
    </row>
    <row r="1304" s="16" customFormat="1">
      <c r="A1304" s="16"/>
      <c r="B1304" s="262"/>
      <c r="C1304" s="263"/>
      <c r="D1304" s="231" t="s">
        <v>397</v>
      </c>
      <c r="E1304" s="264" t="s">
        <v>263</v>
      </c>
      <c r="F1304" s="265" t="s">
        <v>618</v>
      </c>
      <c r="G1304" s="263"/>
      <c r="H1304" s="266">
        <v>13.18</v>
      </c>
      <c r="I1304" s="267"/>
      <c r="J1304" s="263"/>
      <c r="K1304" s="263"/>
      <c r="L1304" s="268"/>
      <c r="M1304" s="269"/>
      <c r="N1304" s="270"/>
      <c r="O1304" s="270"/>
      <c r="P1304" s="270"/>
      <c r="Q1304" s="270"/>
      <c r="R1304" s="270"/>
      <c r="S1304" s="270"/>
      <c r="T1304" s="271"/>
      <c r="U1304" s="16"/>
      <c r="V1304" s="16"/>
      <c r="W1304" s="16"/>
      <c r="X1304" s="16"/>
      <c r="Y1304" s="16"/>
      <c r="Z1304" s="16"/>
      <c r="AA1304" s="16"/>
      <c r="AB1304" s="16"/>
      <c r="AC1304" s="16"/>
      <c r="AD1304" s="16"/>
      <c r="AE1304" s="16"/>
      <c r="AT1304" s="272" t="s">
        <v>397</v>
      </c>
      <c r="AU1304" s="272" t="s">
        <v>84</v>
      </c>
      <c r="AV1304" s="16" t="s">
        <v>432</v>
      </c>
      <c r="AW1304" s="16" t="s">
        <v>35</v>
      </c>
      <c r="AX1304" s="16" t="s">
        <v>74</v>
      </c>
      <c r="AY1304" s="272" t="s">
        <v>378</v>
      </c>
    </row>
    <row r="1305" s="13" customFormat="1">
      <c r="A1305" s="13"/>
      <c r="B1305" s="229"/>
      <c r="C1305" s="230"/>
      <c r="D1305" s="231" t="s">
        <v>397</v>
      </c>
      <c r="E1305" s="232" t="s">
        <v>28</v>
      </c>
      <c r="F1305" s="233" t="s">
        <v>802</v>
      </c>
      <c r="G1305" s="230"/>
      <c r="H1305" s="232" t="s">
        <v>28</v>
      </c>
      <c r="I1305" s="234"/>
      <c r="J1305" s="230"/>
      <c r="K1305" s="230"/>
      <c r="L1305" s="235"/>
      <c r="M1305" s="236"/>
      <c r="N1305" s="237"/>
      <c r="O1305" s="237"/>
      <c r="P1305" s="237"/>
      <c r="Q1305" s="237"/>
      <c r="R1305" s="237"/>
      <c r="S1305" s="237"/>
      <c r="T1305" s="23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9" t="s">
        <v>397</v>
      </c>
      <c r="AU1305" s="239" t="s">
        <v>84</v>
      </c>
      <c r="AV1305" s="13" t="s">
        <v>82</v>
      </c>
      <c r="AW1305" s="13" t="s">
        <v>35</v>
      </c>
      <c r="AX1305" s="13" t="s">
        <v>74</v>
      </c>
      <c r="AY1305" s="239" t="s">
        <v>378</v>
      </c>
    </row>
    <row r="1306" s="14" customFormat="1">
      <c r="A1306" s="14"/>
      <c r="B1306" s="240"/>
      <c r="C1306" s="241"/>
      <c r="D1306" s="231" t="s">
        <v>397</v>
      </c>
      <c r="E1306" s="242" t="s">
        <v>28</v>
      </c>
      <c r="F1306" s="243" t="s">
        <v>1538</v>
      </c>
      <c r="G1306" s="241"/>
      <c r="H1306" s="244">
        <v>14.6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397</v>
      </c>
      <c r="AU1306" s="250" t="s">
        <v>84</v>
      </c>
      <c r="AV1306" s="14" t="s">
        <v>84</v>
      </c>
      <c r="AW1306" s="14" t="s">
        <v>35</v>
      </c>
      <c r="AX1306" s="14" t="s">
        <v>74</v>
      </c>
      <c r="AY1306" s="250" t="s">
        <v>378</v>
      </c>
    </row>
    <row r="1307" s="14" customFormat="1">
      <c r="A1307" s="14"/>
      <c r="B1307" s="240"/>
      <c r="C1307" s="241"/>
      <c r="D1307" s="231" t="s">
        <v>397</v>
      </c>
      <c r="E1307" s="242" t="s">
        <v>28</v>
      </c>
      <c r="F1307" s="243" t="s">
        <v>1539</v>
      </c>
      <c r="G1307" s="241"/>
      <c r="H1307" s="244">
        <v>-1.4199999999999999</v>
      </c>
      <c r="I1307" s="245"/>
      <c r="J1307" s="241"/>
      <c r="K1307" s="241"/>
      <c r="L1307" s="246"/>
      <c r="M1307" s="247"/>
      <c r="N1307" s="248"/>
      <c r="O1307" s="248"/>
      <c r="P1307" s="248"/>
      <c r="Q1307" s="248"/>
      <c r="R1307" s="248"/>
      <c r="S1307" s="248"/>
      <c r="T1307" s="249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50" t="s">
        <v>397</v>
      </c>
      <c r="AU1307" s="250" t="s">
        <v>84</v>
      </c>
      <c r="AV1307" s="14" t="s">
        <v>84</v>
      </c>
      <c r="AW1307" s="14" t="s">
        <v>35</v>
      </c>
      <c r="AX1307" s="14" t="s">
        <v>74</v>
      </c>
      <c r="AY1307" s="250" t="s">
        <v>378</v>
      </c>
    </row>
    <row r="1308" s="16" customFormat="1">
      <c r="A1308" s="16"/>
      <c r="B1308" s="262"/>
      <c r="C1308" s="263"/>
      <c r="D1308" s="231" t="s">
        <v>397</v>
      </c>
      <c r="E1308" s="264" t="s">
        <v>266</v>
      </c>
      <c r="F1308" s="265" t="s">
        <v>618</v>
      </c>
      <c r="G1308" s="263"/>
      <c r="H1308" s="266">
        <v>13.18</v>
      </c>
      <c r="I1308" s="267"/>
      <c r="J1308" s="263"/>
      <c r="K1308" s="263"/>
      <c r="L1308" s="268"/>
      <c r="M1308" s="269"/>
      <c r="N1308" s="270"/>
      <c r="O1308" s="270"/>
      <c r="P1308" s="270"/>
      <c r="Q1308" s="270"/>
      <c r="R1308" s="270"/>
      <c r="S1308" s="270"/>
      <c r="T1308" s="271"/>
      <c r="U1308" s="16"/>
      <c r="V1308" s="16"/>
      <c r="W1308" s="16"/>
      <c r="X1308" s="16"/>
      <c r="Y1308" s="16"/>
      <c r="Z1308" s="16"/>
      <c r="AA1308" s="16"/>
      <c r="AB1308" s="16"/>
      <c r="AC1308" s="16"/>
      <c r="AD1308" s="16"/>
      <c r="AE1308" s="16"/>
      <c r="AT1308" s="272" t="s">
        <v>397</v>
      </c>
      <c r="AU1308" s="272" t="s">
        <v>84</v>
      </c>
      <c r="AV1308" s="16" t="s">
        <v>432</v>
      </c>
      <c r="AW1308" s="16" t="s">
        <v>35</v>
      </c>
      <c r="AX1308" s="16" t="s">
        <v>74</v>
      </c>
      <c r="AY1308" s="272" t="s">
        <v>378</v>
      </c>
    </row>
    <row r="1309" s="13" customFormat="1">
      <c r="A1309" s="13"/>
      <c r="B1309" s="229"/>
      <c r="C1309" s="230"/>
      <c r="D1309" s="231" t="s">
        <v>397</v>
      </c>
      <c r="E1309" s="232" t="s">
        <v>28</v>
      </c>
      <c r="F1309" s="233" t="s">
        <v>804</v>
      </c>
      <c r="G1309" s="230"/>
      <c r="H1309" s="232" t="s">
        <v>28</v>
      </c>
      <c r="I1309" s="234"/>
      <c r="J1309" s="230"/>
      <c r="K1309" s="230"/>
      <c r="L1309" s="235"/>
      <c r="M1309" s="236"/>
      <c r="N1309" s="237"/>
      <c r="O1309" s="237"/>
      <c r="P1309" s="237"/>
      <c r="Q1309" s="237"/>
      <c r="R1309" s="237"/>
      <c r="S1309" s="237"/>
      <c r="T1309" s="23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9" t="s">
        <v>397</v>
      </c>
      <c r="AU1309" s="239" t="s">
        <v>84</v>
      </c>
      <c r="AV1309" s="13" t="s">
        <v>82</v>
      </c>
      <c r="AW1309" s="13" t="s">
        <v>35</v>
      </c>
      <c r="AX1309" s="13" t="s">
        <v>74</v>
      </c>
      <c r="AY1309" s="239" t="s">
        <v>378</v>
      </c>
    </row>
    <row r="1310" s="14" customFormat="1">
      <c r="A1310" s="14"/>
      <c r="B1310" s="240"/>
      <c r="C1310" s="241"/>
      <c r="D1310" s="231" t="s">
        <v>397</v>
      </c>
      <c r="E1310" s="242" t="s">
        <v>28</v>
      </c>
      <c r="F1310" s="243" t="s">
        <v>1540</v>
      </c>
      <c r="G1310" s="241"/>
      <c r="H1310" s="244">
        <v>101.12000000000001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0" t="s">
        <v>397</v>
      </c>
      <c r="AU1310" s="250" t="s">
        <v>84</v>
      </c>
      <c r="AV1310" s="14" t="s">
        <v>84</v>
      </c>
      <c r="AW1310" s="14" t="s">
        <v>35</v>
      </c>
      <c r="AX1310" s="14" t="s">
        <v>74</v>
      </c>
      <c r="AY1310" s="250" t="s">
        <v>378</v>
      </c>
    </row>
    <row r="1311" s="14" customFormat="1">
      <c r="A1311" s="14"/>
      <c r="B1311" s="240"/>
      <c r="C1311" s="241"/>
      <c r="D1311" s="231" t="s">
        <v>397</v>
      </c>
      <c r="E1311" s="242" t="s">
        <v>28</v>
      </c>
      <c r="F1311" s="243" t="s">
        <v>1541</v>
      </c>
      <c r="G1311" s="241"/>
      <c r="H1311" s="244">
        <v>46.5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0" t="s">
        <v>397</v>
      </c>
      <c r="AU1311" s="250" t="s">
        <v>84</v>
      </c>
      <c r="AV1311" s="14" t="s">
        <v>84</v>
      </c>
      <c r="AW1311" s="14" t="s">
        <v>35</v>
      </c>
      <c r="AX1311" s="14" t="s">
        <v>74</v>
      </c>
      <c r="AY1311" s="250" t="s">
        <v>378</v>
      </c>
    </row>
    <row r="1312" s="14" customFormat="1">
      <c r="A1312" s="14"/>
      <c r="B1312" s="240"/>
      <c r="C1312" s="241"/>
      <c r="D1312" s="231" t="s">
        <v>397</v>
      </c>
      <c r="E1312" s="242" t="s">
        <v>28</v>
      </c>
      <c r="F1312" s="243" t="s">
        <v>1542</v>
      </c>
      <c r="G1312" s="241"/>
      <c r="H1312" s="244">
        <v>-5.4000000000000004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0" t="s">
        <v>397</v>
      </c>
      <c r="AU1312" s="250" t="s">
        <v>84</v>
      </c>
      <c r="AV1312" s="14" t="s">
        <v>84</v>
      </c>
      <c r="AW1312" s="14" t="s">
        <v>35</v>
      </c>
      <c r="AX1312" s="14" t="s">
        <v>74</v>
      </c>
      <c r="AY1312" s="250" t="s">
        <v>378</v>
      </c>
    </row>
    <row r="1313" s="14" customFormat="1">
      <c r="A1313" s="14"/>
      <c r="B1313" s="240"/>
      <c r="C1313" s="241"/>
      <c r="D1313" s="231" t="s">
        <v>397</v>
      </c>
      <c r="E1313" s="242" t="s">
        <v>28</v>
      </c>
      <c r="F1313" s="243" t="s">
        <v>1543</v>
      </c>
      <c r="G1313" s="241"/>
      <c r="H1313" s="244">
        <v>-13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0" t="s">
        <v>397</v>
      </c>
      <c r="AU1313" s="250" t="s">
        <v>84</v>
      </c>
      <c r="AV1313" s="14" t="s">
        <v>84</v>
      </c>
      <c r="AW1313" s="14" t="s">
        <v>35</v>
      </c>
      <c r="AX1313" s="14" t="s">
        <v>74</v>
      </c>
      <c r="AY1313" s="250" t="s">
        <v>378</v>
      </c>
    </row>
    <row r="1314" s="14" customFormat="1">
      <c r="A1314" s="14"/>
      <c r="B1314" s="240"/>
      <c r="C1314" s="241"/>
      <c r="D1314" s="231" t="s">
        <v>397</v>
      </c>
      <c r="E1314" s="242" t="s">
        <v>28</v>
      </c>
      <c r="F1314" s="243" t="s">
        <v>1544</v>
      </c>
      <c r="G1314" s="241"/>
      <c r="H1314" s="244">
        <v>1.0429999999999999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0" t="s">
        <v>397</v>
      </c>
      <c r="AU1314" s="250" t="s">
        <v>84</v>
      </c>
      <c r="AV1314" s="14" t="s">
        <v>84</v>
      </c>
      <c r="AW1314" s="14" t="s">
        <v>35</v>
      </c>
      <c r="AX1314" s="14" t="s">
        <v>74</v>
      </c>
      <c r="AY1314" s="250" t="s">
        <v>378</v>
      </c>
    </row>
    <row r="1315" s="14" customFormat="1">
      <c r="A1315" s="14"/>
      <c r="B1315" s="240"/>
      <c r="C1315" s="241"/>
      <c r="D1315" s="231" t="s">
        <v>397</v>
      </c>
      <c r="E1315" s="242" t="s">
        <v>28</v>
      </c>
      <c r="F1315" s="243" t="s">
        <v>1545</v>
      </c>
      <c r="G1315" s="241"/>
      <c r="H1315" s="244">
        <v>6</v>
      </c>
      <c r="I1315" s="245"/>
      <c r="J1315" s="241"/>
      <c r="K1315" s="241"/>
      <c r="L1315" s="246"/>
      <c r="M1315" s="247"/>
      <c r="N1315" s="248"/>
      <c r="O1315" s="248"/>
      <c r="P1315" s="248"/>
      <c r="Q1315" s="248"/>
      <c r="R1315" s="248"/>
      <c r="S1315" s="248"/>
      <c r="T1315" s="249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0" t="s">
        <v>397</v>
      </c>
      <c r="AU1315" s="250" t="s">
        <v>84</v>
      </c>
      <c r="AV1315" s="14" t="s">
        <v>84</v>
      </c>
      <c r="AW1315" s="14" t="s">
        <v>35</v>
      </c>
      <c r="AX1315" s="14" t="s">
        <v>74</v>
      </c>
      <c r="AY1315" s="250" t="s">
        <v>378</v>
      </c>
    </row>
    <row r="1316" s="16" customFormat="1">
      <c r="A1316" s="16"/>
      <c r="B1316" s="262"/>
      <c r="C1316" s="263"/>
      <c r="D1316" s="231" t="s">
        <v>397</v>
      </c>
      <c r="E1316" s="264" t="s">
        <v>268</v>
      </c>
      <c r="F1316" s="265" t="s">
        <v>618</v>
      </c>
      <c r="G1316" s="263"/>
      <c r="H1316" s="266">
        <v>136.26300000000001</v>
      </c>
      <c r="I1316" s="267"/>
      <c r="J1316" s="263"/>
      <c r="K1316" s="263"/>
      <c r="L1316" s="268"/>
      <c r="M1316" s="269"/>
      <c r="N1316" s="270"/>
      <c r="O1316" s="270"/>
      <c r="P1316" s="270"/>
      <c r="Q1316" s="270"/>
      <c r="R1316" s="270"/>
      <c r="S1316" s="270"/>
      <c r="T1316" s="271"/>
      <c r="U1316" s="16"/>
      <c r="V1316" s="16"/>
      <c r="W1316" s="16"/>
      <c r="X1316" s="16"/>
      <c r="Y1316" s="16"/>
      <c r="Z1316" s="16"/>
      <c r="AA1316" s="16"/>
      <c r="AB1316" s="16"/>
      <c r="AC1316" s="16"/>
      <c r="AD1316" s="16"/>
      <c r="AE1316" s="16"/>
      <c r="AT1316" s="272" t="s">
        <v>397</v>
      </c>
      <c r="AU1316" s="272" t="s">
        <v>84</v>
      </c>
      <c r="AV1316" s="16" t="s">
        <v>432</v>
      </c>
      <c r="AW1316" s="16" t="s">
        <v>35</v>
      </c>
      <c r="AX1316" s="16" t="s">
        <v>74</v>
      </c>
      <c r="AY1316" s="272" t="s">
        <v>378</v>
      </c>
    </row>
    <row r="1317" s="13" customFormat="1">
      <c r="A1317" s="13"/>
      <c r="B1317" s="229"/>
      <c r="C1317" s="230"/>
      <c r="D1317" s="231" t="s">
        <v>397</v>
      </c>
      <c r="E1317" s="232" t="s">
        <v>28</v>
      </c>
      <c r="F1317" s="233" t="s">
        <v>807</v>
      </c>
      <c r="G1317" s="230"/>
      <c r="H1317" s="232" t="s">
        <v>28</v>
      </c>
      <c r="I1317" s="234"/>
      <c r="J1317" s="230"/>
      <c r="K1317" s="230"/>
      <c r="L1317" s="235"/>
      <c r="M1317" s="236"/>
      <c r="N1317" s="237"/>
      <c r="O1317" s="237"/>
      <c r="P1317" s="237"/>
      <c r="Q1317" s="237"/>
      <c r="R1317" s="237"/>
      <c r="S1317" s="237"/>
      <c r="T1317" s="23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9" t="s">
        <v>397</v>
      </c>
      <c r="AU1317" s="239" t="s">
        <v>84</v>
      </c>
      <c r="AV1317" s="13" t="s">
        <v>82</v>
      </c>
      <c r="AW1317" s="13" t="s">
        <v>35</v>
      </c>
      <c r="AX1317" s="13" t="s">
        <v>74</v>
      </c>
      <c r="AY1317" s="239" t="s">
        <v>378</v>
      </c>
    </row>
    <row r="1318" s="14" customFormat="1">
      <c r="A1318" s="14"/>
      <c r="B1318" s="240"/>
      <c r="C1318" s="241"/>
      <c r="D1318" s="231" t="s">
        <v>397</v>
      </c>
      <c r="E1318" s="242" t="s">
        <v>28</v>
      </c>
      <c r="F1318" s="243" t="s">
        <v>1546</v>
      </c>
      <c r="G1318" s="241"/>
      <c r="H1318" s="244">
        <v>83.280000000000001</v>
      </c>
      <c r="I1318" s="245"/>
      <c r="J1318" s="241"/>
      <c r="K1318" s="241"/>
      <c r="L1318" s="246"/>
      <c r="M1318" s="247"/>
      <c r="N1318" s="248"/>
      <c r="O1318" s="248"/>
      <c r="P1318" s="248"/>
      <c r="Q1318" s="248"/>
      <c r="R1318" s="248"/>
      <c r="S1318" s="248"/>
      <c r="T1318" s="24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0" t="s">
        <v>397</v>
      </c>
      <c r="AU1318" s="250" t="s">
        <v>84</v>
      </c>
      <c r="AV1318" s="14" t="s">
        <v>84</v>
      </c>
      <c r="AW1318" s="14" t="s">
        <v>35</v>
      </c>
      <c r="AX1318" s="14" t="s">
        <v>74</v>
      </c>
      <c r="AY1318" s="250" t="s">
        <v>378</v>
      </c>
    </row>
    <row r="1319" s="14" customFormat="1">
      <c r="A1319" s="14"/>
      <c r="B1319" s="240"/>
      <c r="C1319" s="241"/>
      <c r="D1319" s="231" t="s">
        <v>397</v>
      </c>
      <c r="E1319" s="242" t="s">
        <v>28</v>
      </c>
      <c r="F1319" s="243" t="s">
        <v>1547</v>
      </c>
      <c r="G1319" s="241"/>
      <c r="H1319" s="244">
        <v>-8.5999999999999996</v>
      </c>
      <c r="I1319" s="245"/>
      <c r="J1319" s="241"/>
      <c r="K1319" s="241"/>
      <c r="L1319" s="246"/>
      <c r="M1319" s="247"/>
      <c r="N1319" s="248"/>
      <c r="O1319" s="248"/>
      <c r="P1319" s="248"/>
      <c r="Q1319" s="248"/>
      <c r="R1319" s="248"/>
      <c r="S1319" s="248"/>
      <c r="T1319" s="249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0" t="s">
        <v>397</v>
      </c>
      <c r="AU1319" s="250" t="s">
        <v>84</v>
      </c>
      <c r="AV1319" s="14" t="s">
        <v>84</v>
      </c>
      <c r="AW1319" s="14" t="s">
        <v>35</v>
      </c>
      <c r="AX1319" s="14" t="s">
        <v>74</v>
      </c>
      <c r="AY1319" s="250" t="s">
        <v>378</v>
      </c>
    </row>
    <row r="1320" s="14" customFormat="1">
      <c r="A1320" s="14"/>
      <c r="B1320" s="240"/>
      <c r="C1320" s="241"/>
      <c r="D1320" s="231" t="s">
        <v>397</v>
      </c>
      <c r="E1320" s="242" t="s">
        <v>28</v>
      </c>
      <c r="F1320" s="243" t="s">
        <v>1548</v>
      </c>
      <c r="G1320" s="241"/>
      <c r="H1320" s="244">
        <v>13.845000000000001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0" t="s">
        <v>397</v>
      </c>
      <c r="AU1320" s="250" t="s">
        <v>84</v>
      </c>
      <c r="AV1320" s="14" t="s">
        <v>84</v>
      </c>
      <c r="AW1320" s="14" t="s">
        <v>35</v>
      </c>
      <c r="AX1320" s="14" t="s">
        <v>74</v>
      </c>
      <c r="AY1320" s="250" t="s">
        <v>378</v>
      </c>
    </row>
    <row r="1321" s="16" customFormat="1">
      <c r="A1321" s="16"/>
      <c r="B1321" s="262"/>
      <c r="C1321" s="263"/>
      <c r="D1321" s="231" t="s">
        <v>397</v>
      </c>
      <c r="E1321" s="264" t="s">
        <v>271</v>
      </c>
      <c r="F1321" s="265" t="s">
        <v>618</v>
      </c>
      <c r="G1321" s="263"/>
      <c r="H1321" s="266">
        <v>88.525000000000006</v>
      </c>
      <c r="I1321" s="267"/>
      <c r="J1321" s="263"/>
      <c r="K1321" s="263"/>
      <c r="L1321" s="268"/>
      <c r="M1321" s="269"/>
      <c r="N1321" s="270"/>
      <c r="O1321" s="270"/>
      <c r="P1321" s="270"/>
      <c r="Q1321" s="270"/>
      <c r="R1321" s="270"/>
      <c r="S1321" s="270"/>
      <c r="T1321" s="271"/>
      <c r="U1321" s="16"/>
      <c r="V1321" s="16"/>
      <c r="W1321" s="16"/>
      <c r="X1321" s="16"/>
      <c r="Y1321" s="16"/>
      <c r="Z1321" s="16"/>
      <c r="AA1321" s="16"/>
      <c r="AB1321" s="16"/>
      <c r="AC1321" s="16"/>
      <c r="AD1321" s="16"/>
      <c r="AE1321" s="16"/>
      <c r="AT1321" s="272" t="s">
        <v>397</v>
      </c>
      <c r="AU1321" s="272" t="s">
        <v>84</v>
      </c>
      <c r="AV1321" s="16" t="s">
        <v>432</v>
      </c>
      <c r="AW1321" s="16" t="s">
        <v>35</v>
      </c>
      <c r="AX1321" s="16" t="s">
        <v>74</v>
      </c>
      <c r="AY1321" s="272" t="s">
        <v>378</v>
      </c>
    </row>
    <row r="1322" s="15" customFormat="1">
      <c r="A1322" s="15"/>
      <c r="B1322" s="251"/>
      <c r="C1322" s="252"/>
      <c r="D1322" s="231" t="s">
        <v>397</v>
      </c>
      <c r="E1322" s="253" t="s">
        <v>257</v>
      </c>
      <c r="F1322" s="254" t="s">
        <v>416</v>
      </c>
      <c r="G1322" s="252"/>
      <c r="H1322" s="255">
        <v>297.95299999999997</v>
      </c>
      <c r="I1322" s="256"/>
      <c r="J1322" s="252"/>
      <c r="K1322" s="252"/>
      <c r="L1322" s="257"/>
      <c r="M1322" s="258"/>
      <c r="N1322" s="259"/>
      <c r="O1322" s="259"/>
      <c r="P1322" s="259"/>
      <c r="Q1322" s="259"/>
      <c r="R1322" s="259"/>
      <c r="S1322" s="259"/>
      <c r="T1322" s="260"/>
      <c r="U1322" s="15"/>
      <c r="V1322" s="15"/>
      <c r="W1322" s="15"/>
      <c r="X1322" s="15"/>
      <c r="Y1322" s="15"/>
      <c r="Z1322" s="15"/>
      <c r="AA1322" s="15"/>
      <c r="AB1322" s="15"/>
      <c r="AC1322" s="15"/>
      <c r="AD1322" s="15"/>
      <c r="AE1322" s="15"/>
      <c r="AT1322" s="261" t="s">
        <v>397</v>
      </c>
      <c r="AU1322" s="261" t="s">
        <v>84</v>
      </c>
      <c r="AV1322" s="15" t="s">
        <v>390</v>
      </c>
      <c r="AW1322" s="15" t="s">
        <v>35</v>
      </c>
      <c r="AX1322" s="15" t="s">
        <v>82</v>
      </c>
      <c r="AY1322" s="261" t="s">
        <v>378</v>
      </c>
    </row>
    <row r="1323" s="2" customFormat="1" ht="49.05" customHeight="1">
      <c r="A1323" s="41"/>
      <c r="B1323" s="42"/>
      <c r="C1323" s="211" t="s">
        <v>1549</v>
      </c>
      <c r="D1323" s="211" t="s">
        <v>385</v>
      </c>
      <c r="E1323" s="212" t="s">
        <v>1550</v>
      </c>
      <c r="F1323" s="213" t="s">
        <v>1551</v>
      </c>
      <c r="G1323" s="214" t="s">
        <v>572</v>
      </c>
      <c r="H1323" s="215">
        <v>116.645</v>
      </c>
      <c r="I1323" s="216"/>
      <c r="J1323" s="217">
        <f>ROUND(I1323*H1323,2)</f>
        <v>0</v>
      </c>
      <c r="K1323" s="213" t="s">
        <v>389</v>
      </c>
      <c r="L1323" s="47"/>
      <c r="M1323" s="218" t="s">
        <v>28</v>
      </c>
      <c r="N1323" s="219" t="s">
        <v>45</v>
      </c>
      <c r="O1323" s="87"/>
      <c r="P1323" s="220">
        <f>O1323*H1323</f>
        <v>0</v>
      </c>
      <c r="Q1323" s="220">
        <v>0.0206</v>
      </c>
      <c r="R1323" s="220">
        <f>Q1323*H1323</f>
        <v>2.4028869999999998</v>
      </c>
      <c r="S1323" s="220">
        <v>0</v>
      </c>
      <c r="T1323" s="221">
        <f>S1323*H1323</f>
        <v>0</v>
      </c>
      <c r="U1323" s="41"/>
      <c r="V1323" s="41"/>
      <c r="W1323" s="41"/>
      <c r="X1323" s="41"/>
      <c r="Y1323" s="41"/>
      <c r="Z1323" s="41"/>
      <c r="AA1323" s="41"/>
      <c r="AB1323" s="41"/>
      <c r="AC1323" s="41"/>
      <c r="AD1323" s="41"/>
      <c r="AE1323" s="41"/>
      <c r="AR1323" s="222" t="s">
        <v>390</v>
      </c>
      <c r="AT1323" s="222" t="s">
        <v>385</v>
      </c>
      <c r="AU1323" s="222" t="s">
        <v>84</v>
      </c>
      <c r="AY1323" s="20" t="s">
        <v>378</v>
      </c>
      <c r="BE1323" s="223">
        <f>IF(N1323="základní",J1323,0)</f>
        <v>0</v>
      </c>
      <c r="BF1323" s="223">
        <f>IF(N1323="snížená",J1323,0)</f>
        <v>0</v>
      </c>
      <c r="BG1323" s="223">
        <f>IF(N1323="zákl. přenesená",J1323,0)</f>
        <v>0</v>
      </c>
      <c r="BH1323" s="223">
        <f>IF(N1323="sníž. přenesená",J1323,0)</f>
        <v>0</v>
      </c>
      <c r="BI1323" s="223">
        <f>IF(N1323="nulová",J1323,0)</f>
        <v>0</v>
      </c>
      <c r="BJ1323" s="20" t="s">
        <v>82</v>
      </c>
      <c r="BK1323" s="223">
        <f>ROUND(I1323*H1323,2)</f>
        <v>0</v>
      </c>
      <c r="BL1323" s="20" t="s">
        <v>390</v>
      </c>
      <c r="BM1323" s="222" t="s">
        <v>1552</v>
      </c>
    </row>
    <row r="1324" s="2" customFormat="1">
      <c r="A1324" s="41"/>
      <c r="B1324" s="42"/>
      <c r="C1324" s="43"/>
      <c r="D1324" s="224" t="s">
        <v>394</v>
      </c>
      <c r="E1324" s="43"/>
      <c r="F1324" s="225" t="s">
        <v>1553</v>
      </c>
      <c r="G1324" s="43"/>
      <c r="H1324" s="43"/>
      <c r="I1324" s="226"/>
      <c r="J1324" s="43"/>
      <c r="K1324" s="43"/>
      <c r="L1324" s="47"/>
      <c r="M1324" s="227"/>
      <c r="N1324" s="228"/>
      <c r="O1324" s="87"/>
      <c r="P1324" s="87"/>
      <c r="Q1324" s="87"/>
      <c r="R1324" s="87"/>
      <c r="S1324" s="87"/>
      <c r="T1324" s="88"/>
      <c r="U1324" s="41"/>
      <c r="V1324" s="41"/>
      <c r="W1324" s="41"/>
      <c r="X1324" s="41"/>
      <c r="Y1324" s="41"/>
      <c r="Z1324" s="41"/>
      <c r="AA1324" s="41"/>
      <c r="AB1324" s="41"/>
      <c r="AC1324" s="41"/>
      <c r="AD1324" s="41"/>
      <c r="AE1324" s="41"/>
      <c r="AT1324" s="20" t="s">
        <v>394</v>
      </c>
      <c r="AU1324" s="20" t="s">
        <v>84</v>
      </c>
    </row>
    <row r="1325" s="14" customFormat="1">
      <c r="A1325" s="14"/>
      <c r="B1325" s="240"/>
      <c r="C1325" s="241"/>
      <c r="D1325" s="231" t="s">
        <v>397</v>
      </c>
      <c r="E1325" s="242" t="s">
        <v>28</v>
      </c>
      <c r="F1325" s="243" t="s">
        <v>129</v>
      </c>
      <c r="G1325" s="241"/>
      <c r="H1325" s="244">
        <v>116.645</v>
      </c>
      <c r="I1325" s="245"/>
      <c r="J1325" s="241"/>
      <c r="K1325" s="241"/>
      <c r="L1325" s="246"/>
      <c r="M1325" s="247"/>
      <c r="N1325" s="248"/>
      <c r="O1325" s="248"/>
      <c r="P1325" s="248"/>
      <c r="Q1325" s="248"/>
      <c r="R1325" s="248"/>
      <c r="S1325" s="248"/>
      <c r="T1325" s="24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0" t="s">
        <v>397</v>
      </c>
      <c r="AU1325" s="250" t="s">
        <v>84</v>
      </c>
      <c r="AV1325" s="14" t="s">
        <v>84</v>
      </c>
      <c r="AW1325" s="14" t="s">
        <v>35</v>
      </c>
      <c r="AX1325" s="14" t="s">
        <v>82</v>
      </c>
      <c r="AY1325" s="250" t="s">
        <v>378</v>
      </c>
    </row>
    <row r="1326" s="2" customFormat="1" ht="49.05" customHeight="1">
      <c r="A1326" s="41"/>
      <c r="B1326" s="42"/>
      <c r="C1326" s="211" t="s">
        <v>1554</v>
      </c>
      <c r="D1326" s="211" t="s">
        <v>385</v>
      </c>
      <c r="E1326" s="212" t="s">
        <v>1555</v>
      </c>
      <c r="F1326" s="213" t="s">
        <v>1556</v>
      </c>
      <c r="G1326" s="214" t="s">
        <v>572</v>
      </c>
      <c r="H1326" s="215">
        <v>124.27</v>
      </c>
      <c r="I1326" s="216"/>
      <c r="J1326" s="217">
        <f>ROUND(I1326*H1326,2)</f>
        <v>0</v>
      </c>
      <c r="K1326" s="213" t="s">
        <v>389</v>
      </c>
      <c r="L1326" s="47"/>
      <c r="M1326" s="218" t="s">
        <v>28</v>
      </c>
      <c r="N1326" s="219" t="s">
        <v>45</v>
      </c>
      <c r="O1326" s="87"/>
      <c r="P1326" s="220">
        <f>O1326*H1326</f>
        <v>0</v>
      </c>
      <c r="Q1326" s="220">
        <v>0.031800000000000002</v>
      </c>
      <c r="R1326" s="220">
        <f>Q1326*H1326</f>
        <v>3.9517860000000002</v>
      </c>
      <c r="S1326" s="220">
        <v>0</v>
      </c>
      <c r="T1326" s="221">
        <f>S1326*H1326</f>
        <v>0</v>
      </c>
      <c r="U1326" s="41"/>
      <c r="V1326" s="41"/>
      <c r="W1326" s="41"/>
      <c r="X1326" s="41"/>
      <c r="Y1326" s="41"/>
      <c r="Z1326" s="41"/>
      <c r="AA1326" s="41"/>
      <c r="AB1326" s="41"/>
      <c r="AC1326" s="41"/>
      <c r="AD1326" s="41"/>
      <c r="AE1326" s="41"/>
      <c r="AR1326" s="222" t="s">
        <v>390</v>
      </c>
      <c r="AT1326" s="222" t="s">
        <v>385</v>
      </c>
      <c r="AU1326" s="222" t="s">
        <v>84</v>
      </c>
      <c r="AY1326" s="20" t="s">
        <v>378</v>
      </c>
      <c r="BE1326" s="223">
        <f>IF(N1326="základní",J1326,0)</f>
        <v>0</v>
      </c>
      <c r="BF1326" s="223">
        <f>IF(N1326="snížená",J1326,0)</f>
        <v>0</v>
      </c>
      <c r="BG1326" s="223">
        <f>IF(N1326="zákl. přenesená",J1326,0)</f>
        <v>0</v>
      </c>
      <c r="BH1326" s="223">
        <f>IF(N1326="sníž. přenesená",J1326,0)</f>
        <v>0</v>
      </c>
      <c r="BI1326" s="223">
        <f>IF(N1326="nulová",J1326,0)</f>
        <v>0</v>
      </c>
      <c r="BJ1326" s="20" t="s">
        <v>82</v>
      </c>
      <c r="BK1326" s="223">
        <f>ROUND(I1326*H1326,2)</f>
        <v>0</v>
      </c>
      <c r="BL1326" s="20" t="s">
        <v>390</v>
      </c>
      <c r="BM1326" s="222" t="s">
        <v>1557</v>
      </c>
    </row>
    <row r="1327" s="2" customFormat="1">
      <c r="A1327" s="41"/>
      <c r="B1327" s="42"/>
      <c r="C1327" s="43"/>
      <c r="D1327" s="224" t="s">
        <v>394</v>
      </c>
      <c r="E1327" s="43"/>
      <c r="F1327" s="225" t="s">
        <v>1558</v>
      </c>
      <c r="G1327" s="43"/>
      <c r="H1327" s="43"/>
      <c r="I1327" s="226"/>
      <c r="J1327" s="43"/>
      <c r="K1327" s="43"/>
      <c r="L1327" s="47"/>
      <c r="M1327" s="227"/>
      <c r="N1327" s="228"/>
      <c r="O1327" s="87"/>
      <c r="P1327" s="87"/>
      <c r="Q1327" s="87"/>
      <c r="R1327" s="87"/>
      <c r="S1327" s="87"/>
      <c r="T1327" s="88"/>
      <c r="U1327" s="41"/>
      <c r="V1327" s="41"/>
      <c r="W1327" s="41"/>
      <c r="X1327" s="41"/>
      <c r="Y1327" s="41"/>
      <c r="Z1327" s="41"/>
      <c r="AA1327" s="41"/>
      <c r="AB1327" s="41"/>
      <c r="AC1327" s="41"/>
      <c r="AD1327" s="41"/>
      <c r="AE1327" s="41"/>
      <c r="AT1327" s="20" t="s">
        <v>394</v>
      </c>
      <c r="AU1327" s="20" t="s">
        <v>84</v>
      </c>
    </row>
    <row r="1328" s="14" customFormat="1">
      <c r="A1328" s="14"/>
      <c r="B1328" s="240"/>
      <c r="C1328" s="241"/>
      <c r="D1328" s="231" t="s">
        <v>397</v>
      </c>
      <c r="E1328" s="242" t="s">
        <v>28</v>
      </c>
      <c r="F1328" s="243" t="s">
        <v>127</v>
      </c>
      <c r="G1328" s="241"/>
      <c r="H1328" s="244">
        <v>124.27</v>
      </c>
      <c r="I1328" s="245"/>
      <c r="J1328" s="241"/>
      <c r="K1328" s="241"/>
      <c r="L1328" s="246"/>
      <c r="M1328" s="247"/>
      <c r="N1328" s="248"/>
      <c r="O1328" s="248"/>
      <c r="P1328" s="248"/>
      <c r="Q1328" s="248"/>
      <c r="R1328" s="248"/>
      <c r="S1328" s="248"/>
      <c r="T1328" s="249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0" t="s">
        <v>397</v>
      </c>
      <c r="AU1328" s="250" t="s">
        <v>84</v>
      </c>
      <c r="AV1328" s="14" t="s">
        <v>84</v>
      </c>
      <c r="AW1328" s="14" t="s">
        <v>35</v>
      </c>
      <c r="AX1328" s="14" t="s">
        <v>82</v>
      </c>
      <c r="AY1328" s="250" t="s">
        <v>378</v>
      </c>
    </row>
    <row r="1329" s="2" customFormat="1" ht="37.8" customHeight="1">
      <c r="A1329" s="41"/>
      <c r="B1329" s="42"/>
      <c r="C1329" s="211" t="s">
        <v>1559</v>
      </c>
      <c r="D1329" s="211" t="s">
        <v>385</v>
      </c>
      <c r="E1329" s="212" t="s">
        <v>1560</v>
      </c>
      <c r="F1329" s="213" t="s">
        <v>1561</v>
      </c>
      <c r="G1329" s="214" t="s">
        <v>572</v>
      </c>
      <c r="H1329" s="215">
        <v>44.520000000000003</v>
      </c>
      <c r="I1329" s="216"/>
      <c r="J1329" s="217">
        <f>ROUND(I1329*H1329,2)</f>
        <v>0</v>
      </c>
      <c r="K1329" s="213" t="s">
        <v>389</v>
      </c>
      <c r="L1329" s="47"/>
      <c r="M1329" s="218" t="s">
        <v>28</v>
      </c>
      <c r="N1329" s="219" t="s">
        <v>45</v>
      </c>
      <c r="O1329" s="87"/>
      <c r="P1329" s="220">
        <f>O1329*H1329</f>
        <v>0</v>
      </c>
      <c r="Q1329" s="220">
        <v>0.0073499999999999998</v>
      </c>
      <c r="R1329" s="220">
        <f>Q1329*H1329</f>
        <v>0.32722200000000001</v>
      </c>
      <c r="S1329" s="220">
        <v>0</v>
      </c>
      <c r="T1329" s="221">
        <f>S1329*H1329</f>
        <v>0</v>
      </c>
      <c r="U1329" s="41"/>
      <c r="V1329" s="41"/>
      <c r="W1329" s="41"/>
      <c r="X1329" s="41"/>
      <c r="Y1329" s="41"/>
      <c r="Z1329" s="41"/>
      <c r="AA1329" s="41"/>
      <c r="AB1329" s="41"/>
      <c r="AC1329" s="41"/>
      <c r="AD1329" s="41"/>
      <c r="AE1329" s="41"/>
      <c r="AR1329" s="222" t="s">
        <v>390</v>
      </c>
      <c r="AT1329" s="222" t="s">
        <v>385</v>
      </c>
      <c r="AU1329" s="222" t="s">
        <v>84</v>
      </c>
      <c r="AY1329" s="20" t="s">
        <v>378</v>
      </c>
      <c r="BE1329" s="223">
        <f>IF(N1329="základní",J1329,0)</f>
        <v>0</v>
      </c>
      <c r="BF1329" s="223">
        <f>IF(N1329="snížená",J1329,0)</f>
        <v>0</v>
      </c>
      <c r="BG1329" s="223">
        <f>IF(N1329="zákl. přenesená",J1329,0)</f>
        <v>0</v>
      </c>
      <c r="BH1329" s="223">
        <f>IF(N1329="sníž. přenesená",J1329,0)</f>
        <v>0</v>
      </c>
      <c r="BI1329" s="223">
        <f>IF(N1329="nulová",J1329,0)</f>
        <v>0</v>
      </c>
      <c r="BJ1329" s="20" t="s">
        <v>82</v>
      </c>
      <c r="BK1329" s="223">
        <f>ROUND(I1329*H1329,2)</f>
        <v>0</v>
      </c>
      <c r="BL1329" s="20" t="s">
        <v>390</v>
      </c>
      <c r="BM1329" s="222" t="s">
        <v>1562</v>
      </c>
    </row>
    <row r="1330" s="2" customFormat="1">
      <c r="A1330" s="41"/>
      <c r="B1330" s="42"/>
      <c r="C1330" s="43"/>
      <c r="D1330" s="224" t="s">
        <v>394</v>
      </c>
      <c r="E1330" s="43"/>
      <c r="F1330" s="225" t="s">
        <v>1563</v>
      </c>
      <c r="G1330" s="43"/>
      <c r="H1330" s="43"/>
      <c r="I1330" s="226"/>
      <c r="J1330" s="43"/>
      <c r="K1330" s="43"/>
      <c r="L1330" s="47"/>
      <c r="M1330" s="227"/>
      <c r="N1330" s="228"/>
      <c r="O1330" s="87"/>
      <c r="P1330" s="87"/>
      <c r="Q1330" s="87"/>
      <c r="R1330" s="87"/>
      <c r="S1330" s="87"/>
      <c r="T1330" s="88"/>
      <c r="U1330" s="41"/>
      <c r="V1330" s="41"/>
      <c r="W1330" s="41"/>
      <c r="X1330" s="41"/>
      <c r="Y1330" s="41"/>
      <c r="Z1330" s="41"/>
      <c r="AA1330" s="41"/>
      <c r="AB1330" s="41"/>
      <c r="AC1330" s="41"/>
      <c r="AD1330" s="41"/>
      <c r="AE1330" s="41"/>
      <c r="AT1330" s="20" t="s">
        <v>394</v>
      </c>
      <c r="AU1330" s="20" t="s">
        <v>84</v>
      </c>
    </row>
    <row r="1331" s="13" customFormat="1">
      <c r="A1331" s="13"/>
      <c r="B1331" s="229"/>
      <c r="C1331" s="230"/>
      <c r="D1331" s="231" t="s">
        <v>397</v>
      </c>
      <c r="E1331" s="232" t="s">
        <v>28</v>
      </c>
      <c r="F1331" s="233" t="s">
        <v>797</v>
      </c>
      <c r="G1331" s="230"/>
      <c r="H1331" s="232" t="s">
        <v>28</v>
      </c>
      <c r="I1331" s="234"/>
      <c r="J1331" s="230"/>
      <c r="K1331" s="230"/>
      <c r="L1331" s="235"/>
      <c r="M1331" s="236"/>
      <c r="N1331" s="237"/>
      <c r="O1331" s="237"/>
      <c r="P1331" s="237"/>
      <c r="Q1331" s="237"/>
      <c r="R1331" s="237"/>
      <c r="S1331" s="237"/>
      <c r="T1331" s="238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39" t="s">
        <v>397</v>
      </c>
      <c r="AU1331" s="239" t="s">
        <v>84</v>
      </c>
      <c r="AV1331" s="13" t="s">
        <v>82</v>
      </c>
      <c r="AW1331" s="13" t="s">
        <v>35</v>
      </c>
      <c r="AX1331" s="13" t="s">
        <v>74</v>
      </c>
      <c r="AY1331" s="239" t="s">
        <v>378</v>
      </c>
    </row>
    <row r="1332" s="14" customFormat="1">
      <c r="A1332" s="14"/>
      <c r="B1332" s="240"/>
      <c r="C1332" s="241"/>
      <c r="D1332" s="231" t="s">
        <v>397</v>
      </c>
      <c r="E1332" s="242" t="s">
        <v>28</v>
      </c>
      <c r="F1332" s="243" t="s">
        <v>1564</v>
      </c>
      <c r="G1332" s="241"/>
      <c r="H1332" s="244">
        <v>44.520000000000003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0" t="s">
        <v>397</v>
      </c>
      <c r="AU1332" s="250" t="s">
        <v>84</v>
      </c>
      <c r="AV1332" s="14" t="s">
        <v>84</v>
      </c>
      <c r="AW1332" s="14" t="s">
        <v>35</v>
      </c>
      <c r="AX1332" s="14" t="s">
        <v>74</v>
      </c>
      <c r="AY1332" s="250" t="s">
        <v>378</v>
      </c>
    </row>
    <row r="1333" s="15" customFormat="1">
      <c r="A1333" s="15"/>
      <c r="B1333" s="251"/>
      <c r="C1333" s="252"/>
      <c r="D1333" s="231" t="s">
        <v>397</v>
      </c>
      <c r="E1333" s="253" t="s">
        <v>254</v>
      </c>
      <c r="F1333" s="254" t="s">
        <v>416</v>
      </c>
      <c r="G1333" s="252"/>
      <c r="H1333" s="255">
        <v>44.520000000000003</v>
      </c>
      <c r="I1333" s="256"/>
      <c r="J1333" s="252"/>
      <c r="K1333" s="252"/>
      <c r="L1333" s="257"/>
      <c r="M1333" s="258"/>
      <c r="N1333" s="259"/>
      <c r="O1333" s="259"/>
      <c r="P1333" s="259"/>
      <c r="Q1333" s="259"/>
      <c r="R1333" s="259"/>
      <c r="S1333" s="259"/>
      <c r="T1333" s="260"/>
      <c r="U1333" s="15"/>
      <c r="V1333" s="15"/>
      <c r="W1333" s="15"/>
      <c r="X1333" s="15"/>
      <c r="Y1333" s="15"/>
      <c r="Z1333" s="15"/>
      <c r="AA1333" s="15"/>
      <c r="AB1333" s="15"/>
      <c r="AC1333" s="15"/>
      <c r="AD1333" s="15"/>
      <c r="AE1333" s="15"/>
      <c r="AT1333" s="261" t="s">
        <v>397</v>
      </c>
      <c r="AU1333" s="261" t="s">
        <v>84</v>
      </c>
      <c r="AV1333" s="15" t="s">
        <v>390</v>
      </c>
      <c r="AW1333" s="15" t="s">
        <v>35</v>
      </c>
      <c r="AX1333" s="15" t="s">
        <v>82</v>
      </c>
      <c r="AY1333" s="261" t="s">
        <v>378</v>
      </c>
    </row>
    <row r="1334" s="2" customFormat="1" ht="49.05" customHeight="1">
      <c r="A1334" s="41"/>
      <c r="B1334" s="42"/>
      <c r="C1334" s="211" t="s">
        <v>1565</v>
      </c>
      <c r="D1334" s="211" t="s">
        <v>385</v>
      </c>
      <c r="E1334" s="212" t="s">
        <v>1566</v>
      </c>
      <c r="F1334" s="213" t="s">
        <v>1567</v>
      </c>
      <c r="G1334" s="214" t="s">
        <v>572</v>
      </c>
      <c r="H1334" s="215">
        <v>44.520000000000003</v>
      </c>
      <c r="I1334" s="216"/>
      <c r="J1334" s="217">
        <f>ROUND(I1334*H1334,2)</f>
        <v>0</v>
      </c>
      <c r="K1334" s="213" t="s">
        <v>389</v>
      </c>
      <c r="L1334" s="47"/>
      <c r="M1334" s="218" t="s">
        <v>28</v>
      </c>
      <c r="N1334" s="219" t="s">
        <v>45</v>
      </c>
      <c r="O1334" s="87"/>
      <c r="P1334" s="220">
        <f>O1334*H1334</f>
        <v>0</v>
      </c>
      <c r="Q1334" s="220">
        <v>0.017330000000000002</v>
      </c>
      <c r="R1334" s="220">
        <f>Q1334*H1334</f>
        <v>0.7715316000000001</v>
      </c>
      <c r="S1334" s="220">
        <v>0</v>
      </c>
      <c r="T1334" s="221">
        <f>S1334*H1334</f>
        <v>0</v>
      </c>
      <c r="U1334" s="41"/>
      <c r="V1334" s="41"/>
      <c r="W1334" s="41"/>
      <c r="X1334" s="41"/>
      <c r="Y1334" s="41"/>
      <c r="Z1334" s="41"/>
      <c r="AA1334" s="41"/>
      <c r="AB1334" s="41"/>
      <c r="AC1334" s="41"/>
      <c r="AD1334" s="41"/>
      <c r="AE1334" s="41"/>
      <c r="AR1334" s="222" t="s">
        <v>390</v>
      </c>
      <c r="AT1334" s="222" t="s">
        <v>385</v>
      </c>
      <c r="AU1334" s="222" t="s">
        <v>84</v>
      </c>
      <c r="AY1334" s="20" t="s">
        <v>378</v>
      </c>
      <c r="BE1334" s="223">
        <f>IF(N1334="základní",J1334,0)</f>
        <v>0</v>
      </c>
      <c r="BF1334" s="223">
        <f>IF(N1334="snížená",J1334,0)</f>
        <v>0</v>
      </c>
      <c r="BG1334" s="223">
        <f>IF(N1334="zákl. přenesená",J1334,0)</f>
        <v>0</v>
      </c>
      <c r="BH1334" s="223">
        <f>IF(N1334="sníž. přenesená",J1334,0)</f>
        <v>0</v>
      </c>
      <c r="BI1334" s="223">
        <f>IF(N1334="nulová",J1334,0)</f>
        <v>0</v>
      </c>
      <c r="BJ1334" s="20" t="s">
        <v>82</v>
      </c>
      <c r="BK1334" s="223">
        <f>ROUND(I1334*H1334,2)</f>
        <v>0</v>
      </c>
      <c r="BL1334" s="20" t="s">
        <v>390</v>
      </c>
      <c r="BM1334" s="222" t="s">
        <v>1568</v>
      </c>
    </row>
    <row r="1335" s="2" customFormat="1">
      <c r="A1335" s="41"/>
      <c r="B1335" s="42"/>
      <c r="C1335" s="43"/>
      <c r="D1335" s="224" t="s">
        <v>394</v>
      </c>
      <c r="E1335" s="43"/>
      <c r="F1335" s="225" t="s">
        <v>1569</v>
      </c>
      <c r="G1335" s="43"/>
      <c r="H1335" s="43"/>
      <c r="I1335" s="226"/>
      <c r="J1335" s="43"/>
      <c r="K1335" s="43"/>
      <c r="L1335" s="47"/>
      <c r="M1335" s="227"/>
      <c r="N1335" s="228"/>
      <c r="O1335" s="87"/>
      <c r="P1335" s="87"/>
      <c r="Q1335" s="87"/>
      <c r="R1335" s="87"/>
      <c r="S1335" s="87"/>
      <c r="T1335" s="88"/>
      <c r="U1335" s="41"/>
      <c r="V1335" s="41"/>
      <c r="W1335" s="41"/>
      <c r="X1335" s="41"/>
      <c r="Y1335" s="41"/>
      <c r="Z1335" s="41"/>
      <c r="AA1335" s="41"/>
      <c r="AB1335" s="41"/>
      <c r="AC1335" s="41"/>
      <c r="AD1335" s="41"/>
      <c r="AE1335" s="41"/>
      <c r="AT1335" s="20" t="s">
        <v>394</v>
      </c>
      <c r="AU1335" s="20" t="s">
        <v>84</v>
      </c>
    </row>
    <row r="1336" s="14" customFormat="1">
      <c r="A1336" s="14"/>
      <c r="B1336" s="240"/>
      <c r="C1336" s="241"/>
      <c r="D1336" s="231" t="s">
        <v>397</v>
      </c>
      <c r="E1336" s="242" t="s">
        <v>28</v>
      </c>
      <c r="F1336" s="243" t="s">
        <v>254</v>
      </c>
      <c r="G1336" s="241"/>
      <c r="H1336" s="244">
        <v>44.520000000000003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0" t="s">
        <v>397</v>
      </c>
      <c r="AU1336" s="250" t="s">
        <v>84</v>
      </c>
      <c r="AV1336" s="14" t="s">
        <v>84</v>
      </c>
      <c r="AW1336" s="14" t="s">
        <v>35</v>
      </c>
      <c r="AX1336" s="14" t="s">
        <v>82</v>
      </c>
      <c r="AY1336" s="250" t="s">
        <v>378</v>
      </c>
    </row>
    <row r="1337" s="2" customFormat="1" ht="33" customHeight="1">
      <c r="A1337" s="41"/>
      <c r="B1337" s="42"/>
      <c r="C1337" s="211" t="s">
        <v>1570</v>
      </c>
      <c r="D1337" s="211" t="s">
        <v>385</v>
      </c>
      <c r="E1337" s="212" t="s">
        <v>1571</v>
      </c>
      <c r="F1337" s="213" t="s">
        <v>1572</v>
      </c>
      <c r="G1337" s="214" t="s">
        <v>572</v>
      </c>
      <c r="H1337" s="215">
        <v>57.107999999999997</v>
      </c>
      <c r="I1337" s="216"/>
      <c r="J1337" s="217">
        <f>ROUND(I1337*H1337,2)</f>
        <v>0</v>
      </c>
      <c r="K1337" s="213" t="s">
        <v>389</v>
      </c>
      <c r="L1337" s="47"/>
      <c r="M1337" s="218" t="s">
        <v>28</v>
      </c>
      <c r="N1337" s="219" t="s">
        <v>45</v>
      </c>
      <c r="O1337" s="87"/>
      <c r="P1337" s="220">
        <f>O1337*H1337</f>
        <v>0</v>
      </c>
      <c r="Q1337" s="220">
        <v>0.00084999999999999995</v>
      </c>
      <c r="R1337" s="220">
        <f>Q1337*H1337</f>
        <v>0.048541799999999996</v>
      </c>
      <c r="S1337" s="220">
        <v>0</v>
      </c>
      <c r="T1337" s="221">
        <f>S1337*H1337</f>
        <v>0</v>
      </c>
      <c r="U1337" s="41"/>
      <c r="V1337" s="41"/>
      <c r="W1337" s="41"/>
      <c r="X1337" s="41"/>
      <c r="Y1337" s="41"/>
      <c r="Z1337" s="41"/>
      <c r="AA1337" s="41"/>
      <c r="AB1337" s="41"/>
      <c r="AC1337" s="41"/>
      <c r="AD1337" s="41"/>
      <c r="AE1337" s="41"/>
      <c r="AR1337" s="222" t="s">
        <v>390</v>
      </c>
      <c r="AT1337" s="222" t="s">
        <v>385</v>
      </c>
      <c r="AU1337" s="222" t="s">
        <v>84</v>
      </c>
      <c r="AY1337" s="20" t="s">
        <v>378</v>
      </c>
      <c r="BE1337" s="223">
        <f>IF(N1337="základní",J1337,0)</f>
        <v>0</v>
      </c>
      <c r="BF1337" s="223">
        <f>IF(N1337="snížená",J1337,0)</f>
        <v>0</v>
      </c>
      <c r="BG1337" s="223">
        <f>IF(N1337="zákl. přenesená",J1337,0)</f>
        <v>0</v>
      </c>
      <c r="BH1337" s="223">
        <f>IF(N1337="sníž. přenesená",J1337,0)</f>
        <v>0</v>
      </c>
      <c r="BI1337" s="223">
        <f>IF(N1337="nulová",J1337,0)</f>
        <v>0</v>
      </c>
      <c r="BJ1337" s="20" t="s">
        <v>82</v>
      </c>
      <c r="BK1337" s="223">
        <f>ROUND(I1337*H1337,2)</f>
        <v>0</v>
      </c>
      <c r="BL1337" s="20" t="s">
        <v>390</v>
      </c>
      <c r="BM1337" s="222" t="s">
        <v>1573</v>
      </c>
    </row>
    <row r="1338" s="2" customFormat="1">
      <c r="A1338" s="41"/>
      <c r="B1338" s="42"/>
      <c r="C1338" s="43"/>
      <c r="D1338" s="224" t="s">
        <v>394</v>
      </c>
      <c r="E1338" s="43"/>
      <c r="F1338" s="225" t="s">
        <v>1574</v>
      </c>
      <c r="G1338" s="43"/>
      <c r="H1338" s="43"/>
      <c r="I1338" s="226"/>
      <c r="J1338" s="43"/>
      <c r="K1338" s="43"/>
      <c r="L1338" s="47"/>
      <c r="M1338" s="227"/>
      <c r="N1338" s="228"/>
      <c r="O1338" s="87"/>
      <c r="P1338" s="87"/>
      <c r="Q1338" s="87"/>
      <c r="R1338" s="87"/>
      <c r="S1338" s="87"/>
      <c r="T1338" s="88"/>
      <c r="U1338" s="41"/>
      <c r="V1338" s="41"/>
      <c r="W1338" s="41"/>
      <c r="X1338" s="41"/>
      <c r="Y1338" s="41"/>
      <c r="Z1338" s="41"/>
      <c r="AA1338" s="41"/>
      <c r="AB1338" s="41"/>
      <c r="AC1338" s="41"/>
      <c r="AD1338" s="41"/>
      <c r="AE1338" s="41"/>
      <c r="AT1338" s="20" t="s">
        <v>394</v>
      </c>
      <c r="AU1338" s="20" t="s">
        <v>84</v>
      </c>
    </row>
    <row r="1339" s="13" customFormat="1">
      <c r="A1339" s="13"/>
      <c r="B1339" s="229"/>
      <c r="C1339" s="230"/>
      <c r="D1339" s="231" t="s">
        <v>397</v>
      </c>
      <c r="E1339" s="232" t="s">
        <v>28</v>
      </c>
      <c r="F1339" s="233" t="s">
        <v>767</v>
      </c>
      <c r="G1339" s="230"/>
      <c r="H1339" s="232" t="s">
        <v>28</v>
      </c>
      <c r="I1339" s="234"/>
      <c r="J1339" s="230"/>
      <c r="K1339" s="230"/>
      <c r="L1339" s="235"/>
      <c r="M1339" s="236"/>
      <c r="N1339" s="237"/>
      <c r="O1339" s="237"/>
      <c r="P1339" s="237"/>
      <c r="Q1339" s="237"/>
      <c r="R1339" s="237"/>
      <c r="S1339" s="237"/>
      <c r="T1339" s="23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9" t="s">
        <v>397</v>
      </c>
      <c r="AU1339" s="239" t="s">
        <v>84</v>
      </c>
      <c r="AV1339" s="13" t="s">
        <v>82</v>
      </c>
      <c r="AW1339" s="13" t="s">
        <v>35</v>
      </c>
      <c r="AX1339" s="13" t="s">
        <v>74</v>
      </c>
      <c r="AY1339" s="239" t="s">
        <v>378</v>
      </c>
    </row>
    <row r="1340" s="14" customFormat="1">
      <c r="A1340" s="14"/>
      <c r="B1340" s="240"/>
      <c r="C1340" s="241"/>
      <c r="D1340" s="231" t="s">
        <v>397</v>
      </c>
      <c r="E1340" s="242" t="s">
        <v>28</v>
      </c>
      <c r="F1340" s="243" t="s">
        <v>1575</v>
      </c>
      <c r="G1340" s="241"/>
      <c r="H1340" s="244">
        <v>4.9199999999999999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0" t="s">
        <v>397</v>
      </c>
      <c r="AU1340" s="250" t="s">
        <v>84</v>
      </c>
      <c r="AV1340" s="14" t="s">
        <v>84</v>
      </c>
      <c r="AW1340" s="14" t="s">
        <v>35</v>
      </c>
      <c r="AX1340" s="14" t="s">
        <v>74</v>
      </c>
      <c r="AY1340" s="250" t="s">
        <v>378</v>
      </c>
    </row>
    <row r="1341" s="14" customFormat="1">
      <c r="A1341" s="14"/>
      <c r="B1341" s="240"/>
      <c r="C1341" s="241"/>
      <c r="D1341" s="231" t="s">
        <v>397</v>
      </c>
      <c r="E1341" s="242" t="s">
        <v>28</v>
      </c>
      <c r="F1341" s="243" t="s">
        <v>1576</v>
      </c>
      <c r="G1341" s="241"/>
      <c r="H1341" s="244">
        <v>3.5649999999999999</v>
      </c>
      <c r="I1341" s="245"/>
      <c r="J1341" s="241"/>
      <c r="K1341" s="241"/>
      <c r="L1341" s="246"/>
      <c r="M1341" s="247"/>
      <c r="N1341" s="248"/>
      <c r="O1341" s="248"/>
      <c r="P1341" s="248"/>
      <c r="Q1341" s="248"/>
      <c r="R1341" s="248"/>
      <c r="S1341" s="248"/>
      <c r="T1341" s="249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50" t="s">
        <v>397</v>
      </c>
      <c r="AU1341" s="250" t="s">
        <v>84</v>
      </c>
      <c r="AV1341" s="14" t="s">
        <v>84</v>
      </c>
      <c r="AW1341" s="14" t="s">
        <v>35</v>
      </c>
      <c r="AX1341" s="14" t="s">
        <v>74</v>
      </c>
      <c r="AY1341" s="250" t="s">
        <v>378</v>
      </c>
    </row>
    <row r="1342" s="13" customFormat="1">
      <c r="A1342" s="13"/>
      <c r="B1342" s="229"/>
      <c r="C1342" s="230"/>
      <c r="D1342" s="231" t="s">
        <v>397</v>
      </c>
      <c r="E1342" s="232" t="s">
        <v>28</v>
      </c>
      <c r="F1342" s="233" t="s">
        <v>896</v>
      </c>
      <c r="G1342" s="230"/>
      <c r="H1342" s="232" t="s">
        <v>28</v>
      </c>
      <c r="I1342" s="234"/>
      <c r="J1342" s="230"/>
      <c r="K1342" s="230"/>
      <c r="L1342" s="235"/>
      <c r="M1342" s="236"/>
      <c r="N1342" s="237"/>
      <c r="O1342" s="237"/>
      <c r="P1342" s="237"/>
      <c r="Q1342" s="237"/>
      <c r="R1342" s="237"/>
      <c r="S1342" s="237"/>
      <c r="T1342" s="23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9" t="s">
        <v>397</v>
      </c>
      <c r="AU1342" s="239" t="s">
        <v>84</v>
      </c>
      <c r="AV1342" s="13" t="s">
        <v>82</v>
      </c>
      <c r="AW1342" s="13" t="s">
        <v>35</v>
      </c>
      <c r="AX1342" s="13" t="s">
        <v>74</v>
      </c>
      <c r="AY1342" s="239" t="s">
        <v>378</v>
      </c>
    </row>
    <row r="1343" s="14" customFormat="1">
      <c r="A1343" s="14"/>
      <c r="B1343" s="240"/>
      <c r="C1343" s="241"/>
      <c r="D1343" s="231" t="s">
        <v>397</v>
      </c>
      <c r="E1343" s="242" t="s">
        <v>28</v>
      </c>
      <c r="F1343" s="243" t="s">
        <v>1577</v>
      </c>
      <c r="G1343" s="241"/>
      <c r="H1343" s="244">
        <v>2.5950000000000002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397</v>
      </c>
      <c r="AU1343" s="250" t="s">
        <v>84</v>
      </c>
      <c r="AV1343" s="14" t="s">
        <v>84</v>
      </c>
      <c r="AW1343" s="14" t="s">
        <v>35</v>
      </c>
      <c r="AX1343" s="14" t="s">
        <v>74</v>
      </c>
      <c r="AY1343" s="250" t="s">
        <v>378</v>
      </c>
    </row>
    <row r="1344" s="14" customFormat="1">
      <c r="A1344" s="14"/>
      <c r="B1344" s="240"/>
      <c r="C1344" s="241"/>
      <c r="D1344" s="231" t="s">
        <v>397</v>
      </c>
      <c r="E1344" s="242" t="s">
        <v>28</v>
      </c>
      <c r="F1344" s="243" t="s">
        <v>1578</v>
      </c>
      <c r="G1344" s="241"/>
      <c r="H1344" s="244">
        <v>9.2400000000000002</v>
      </c>
      <c r="I1344" s="245"/>
      <c r="J1344" s="241"/>
      <c r="K1344" s="241"/>
      <c r="L1344" s="246"/>
      <c r="M1344" s="247"/>
      <c r="N1344" s="248"/>
      <c r="O1344" s="248"/>
      <c r="P1344" s="248"/>
      <c r="Q1344" s="248"/>
      <c r="R1344" s="248"/>
      <c r="S1344" s="248"/>
      <c r="T1344" s="249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0" t="s">
        <v>397</v>
      </c>
      <c r="AU1344" s="250" t="s">
        <v>84</v>
      </c>
      <c r="AV1344" s="14" t="s">
        <v>84</v>
      </c>
      <c r="AW1344" s="14" t="s">
        <v>35</v>
      </c>
      <c r="AX1344" s="14" t="s">
        <v>74</v>
      </c>
      <c r="AY1344" s="250" t="s">
        <v>378</v>
      </c>
    </row>
    <row r="1345" s="14" customFormat="1">
      <c r="A1345" s="14"/>
      <c r="B1345" s="240"/>
      <c r="C1345" s="241"/>
      <c r="D1345" s="231" t="s">
        <v>397</v>
      </c>
      <c r="E1345" s="242" t="s">
        <v>28</v>
      </c>
      <c r="F1345" s="243" t="s">
        <v>1579</v>
      </c>
      <c r="G1345" s="241"/>
      <c r="H1345" s="244">
        <v>9.6129999999999995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397</v>
      </c>
      <c r="AU1345" s="250" t="s">
        <v>84</v>
      </c>
      <c r="AV1345" s="14" t="s">
        <v>84</v>
      </c>
      <c r="AW1345" s="14" t="s">
        <v>35</v>
      </c>
      <c r="AX1345" s="14" t="s">
        <v>74</v>
      </c>
      <c r="AY1345" s="250" t="s">
        <v>378</v>
      </c>
    </row>
    <row r="1346" s="13" customFormat="1">
      <c r="A1346" s="13"/>
      <c r="B1346" s="229"/>
      <c r="C1346" s="230"/>
      <c r="D1346" s="231" t="s">
        <v>397</v>
      </c>
      <c r="E1346" s="232" t="s">
        <v>28</v>
      </c>
      <c r="F1346" s="233" t="s">
        <v>897</v>
      </c>
      <c r="G1346" s="230"/>
      <c r="H1346" s="232" t="s">
        <v>28</v>
      </c>
      <c r="I1346" s="234"/>
      <c r="J1346" s="230"/>
      <c r="K1346" s="230"/>
      <c r="L1346" s="235"/>
      <c r="M1346" s="236"/>
      <c r="N1346" s="237"/>
      <c r="O1346" s="237"/>
      <c r="P1346" s="237"/>
      <c r="Q1346" s="237"/>
      <c r="R1346" s="237"/>
      <c r="S1346" s="237"/>
      <c r="T1346" s="238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9" t="s">
        <v>397</v>
      </c>
      <c r="AU1346" s="239" t="s">
        <v>84</v>
      </c>
      <c r="AV1346" s="13" t="s">
        <v>82</v>
      </c>
      <c r="AW1346" s="13" t="s">
        <v>35</v>
      </c>
      <c r="AX1346" s="13" t="s">
        <v>74</v>
      </c>
      <c r="AY1346" s="239" t="s">
        <v>378</v>
      </c>
    </row>
    <row r="1347" s="14" customFormat="1">
      <c r="A1347" s="14"/>
      <c r="B1347" s="240"/>
      <c r="C1347" s="241"/>
      <c r="D1347" s="231" t="s">
        <v>397</v>
      </c>
      <c r="E1347" s="242" t="s">
        <v>28</v>
      </c>
      <c r="F1347" s="243" t="s">
        <v>1580</v>
      </c>
      <c r="G1347" s="241"/>
      <c r="H1347" s="244">
        <v>2.1899999999999999</v>
      </c>
      <c r="I1347" s="245"/>
      <c r="J1347" s="241"/>
      <c r="K1347" s="241"/>
      <c r="L1347" s="246"/>
      <c r="M1347" s="247"/>
      <c r="N1347" s="248"/>
      <c r="O1347" s="248"/>
      <c r="P1347" s="248"/>
      <c r="Q1347" s="248"/>
      <c r="R1347" s="248"/>
      <c r="S1347" s="248"/>
      <c r="T1347" s="249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0" t="s">
        <v>397</v>
      </c>
      <c r="AU1347" s="250" t="s">
        <v>84</v>
      </c>
      <c r="AV1347" s="14" t="s">
        <v>84</v>
      </c>
      <c r="AW1347" s="14" t="s">
        <v>35</v>
      </c>
      <c r="AX1347" s="14" t="s">
        <v>74</v>
      </c>
      <c r="AY1347" s="250" t="s">
        <v>378</v>
      </c>
    </row>
    <row r="1348" s="13" customFormat="1">
      <c r="A1348" s="13"/>
      <c r="B1348" s="229"/>
      <c r="C1348" s="230"/>
      <c r="D1348" s="231" t="s">
        <v>397</v>
      </c>
      <c r="E1348" s="232" t="s">
        <v>28</v>
      </c>
      <c r="F1348" s="233" t="s">
        <v>898</v>
      </c>
      <c r="G1348" s="230"/>
      <c r="H1348" s="232" t="s">
        <v>28</v>
      </c>
      <c r="I1348" s="234"/>
      <c r="J1348" s="230"/>
      <c r="K1348" s="230"/>
      <c r="L1348" s="235"/>
      <c r="M1348" s="236"/>
      <c r="N1348" s="237"/>
      <c r="O1348" s="237"/>
      <c r="P1348" s="237"/>
      <c r="Q1348" s="237"/>
      <c r="R1348" s="237"/>
      <c r="S1348" s="237"/>
      <c r="T1348" s="23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9" t="s">
        <v>397</v>
      </c>
      <c r="AU1348" s="239" t="s">
        <v>84</v>
      </c>
      <c r="AV1348" s="13" t="s">
        <v>82</v>
      </c>
      <c r="AW1348" s="13" t="s">
        <v>35</v>
      </c>
      <c r="AX1348" s="13" t="s">
        <v>74</v>
      </c>
      <c r="AY1348" s="239" t="s">
        <v>378</v>
      </c>
    </row>
    <row r="1349" s="14" customFormat="1">
      <c r="A1349" s="14"/>
      <c r="B1349" s="240"/>
      <c r="C1349" s="241"/>
      <c r="D1349" s="231" t="s">
        <v>397</v>
      </c>
      <c r="E1349" s="242" t="s">
        <v>28</v>
      </c>
      <c r="F1349" s="243" t="s">
        <v>1581</v>
      </c>
      <c r="G1349" s="241"/>
      <c r="H1349" s="244">
        <v>8.2750000000000004</v>
      </c>
      <c r="I1349" s="245"/>
      <c r="J1349" s="241"/>
      <c r="K1349" s="241"/>
      <c r="L1349" s="246"/>
      <c r="M1349" s="247"/>
      <c r="N1349" s="248"/>
      <c r="O1349" s="248"/>
      <c r="P1349" s="248"/>
      <c r="Q1349" s="248"/>
      <c r="R1349" s="248"/>
      <c r="S1349" s="248"/>
      <c r="T1349" s="249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0" t="s">
        <v>397</v>
      </c>
      <c r="AU1349" s="250" t="s">
        <v>84</v>
      </c>
      <c r="AV1349" s="14" t="s">
        <v>84</v>
      </c>
      <c r="AW1349" s="14" t="s">
        <v>35</v>
      </c>
      <c r="AX1349" s="14" t="s">
        <v>74</v>
      </c>
      <c r="AY1349" s="250" t="s">
        <v>378</v>
      </c>
    </row>
    <row r="1350" s="13" customFormat="1">
      <c r="A1350" s="13"/>
      <c r="B1350" s="229"/>
      <c r="C1350" s="230"/>
      <c r="D1350" s="231" t="s">
        <v>397</v>
      </c>
      <c r="E1350" s="232" t="s">
        <v>28</v>
      </c>
      <c r="F1350" s="233" t="s">
        <v>889</v>
      </c>
      <c r="G1350" s="230"/>
      <c r="H1350" s="232" t="s">
        <v>28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397</v>
      </c>
      <c r="AU1350" s="239" t="s">
        <v>84</v>
      </c>
      <c r="AV1350" s="13" t="s">
        <v>82</v>
      </c>
      <c r="AW1350" s="13" t="s">
        <v>35</v>
      </c>
      <c r="AX1350" s="13" t="s">
        <v>74</v>
      </c>
      <c r="AY1350" s="239" t="s">
        <v>378</v>
      </c>
    </row>
    <row r="1351" s="14" customFormat="1">
      <c r="A1351" s="14"/>
      <c r="B1351" s="240"/>
      <c r="C1351" s="241"/>
      <c r="D1351" s="231" t="s">
        <v>397</v>
      </c>
      <c r="E1351" s="242" t="s">
        <v>28</v>
      </c>
      <c r="F1351" s="243" t="s">
        <v>1582</v>
      </c>
      <c r="G1351" s="241"/>
      <c r="H1351" s="244">
        <v>8.6400000000000006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397</v>
      </c>
      <c r="AU1351" s="250" t="s">
        <v>84</v>
      </c>
      <c r="AV1351" s="14" t="s">
        <v>84</v>
      </c>
      <c r="AW1351" s="14" t="s">
        <v>35</v>
      </c>
      <c r="AX1351" s="14" t="s">
        <v>74</v>
      </c>
      <c r="AY1351" s="250" t="s">
        <v>378</v>
      </c>
    </row>
    <row r="1352" s="14" customFormat="1">
      <c r="A1352" s="14"/>
      <c r="B1352" s="240"/>
      <c r="C1352" s="241"/>
      <c r="D1352" s="231" t="s">
        <v>397</v>
      </c>
      <c r="E1352" s="242" t="s">
        <v>28</v>
      </c>
      <c r="F1352" s="243" t="s">
        <v>1583</v>
      </c>
      <c r="G1352" s="241"/>
      <c r="H1352" s="244">
        <v>4.335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0" t="s">
        <v>397</v>
      </c>
      <c r="AU1352" s="250" t="s">
        <v>84</v>
      </c>
      <c r="AV1352" s="14" t="s">
        <v>84</v>
      </c>
      <c r="AW1352" s="14" t="s">
        <v>35</v>
      </c>
      <c r="AX1352" s="14" t="s">
        <v>74</v>
      </c>
      <c r="AY1352" s="250" t="s">
        <v>378</v>
      </c>
    </row>
    <row r="1353" s="13" customFormat="1">
      <c r="A1353" s="13"/>
      <c r="B1353" s="229"/>
      <c r="C1353" s="230"/>
      <c r="D1353" s="231" t="s">
        <v>397</v>
      </c>
      <c r="E1353" s="232" t="s">
        <v>28</v>
      </c>
      <c r="F1353" s="233" t="s">
        <v>890</v>
      </c>
      <c r="G1353" s="230"/>
      <c r="H1353" s="232" t="s">
        <v>28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397</v>
      </c>
      <c r="AU1353" s="239" t="s">
        <v>84</v>
      </c>
      <c r="AV1353" s="13" t="s">
        <v>82</v>
      </c>
      <c r="AW1353" s="13" t="s">
        <v>35</v>
      </c>
      <c r="AX1353" s="13" t="s">
        <v>74</v>
      </c>
      <c r="AY1353" s="239" t="s">
        <v>378</v>
      </c>
    </row>
    <row r="1354" s="14" customFormat="1">
      <c r="A1354" s="14"/>
      <c r="B1354" s="240"/>
      <c r="C1354" s="241"/>
      <c r="D1354" s="231" t="s">
        <v>397</v>
      </c>
      <c r="E1354" s="242" t="s">
        <v>28</v>
      </c>
      <c r="F1354" s="243" t="s">
        <v>1584</v>
      </c>
      <c r="G1354" s="241"/>
      <c r="H1354" s="244">
        <v>3.7349999999999999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397</v>
      </c>
      <c r="AU1354" s="250" t="s">
        <v>84</v>
      </c>
      <c r="AV1354" s="14" t="s">
        <v>84</v>
      </c>
      <c r="AW1354" s="14" t="s">
        <v>35</v>
      </c>
      <c r="AX1354" s="14" t="s">
        <v>74</v>
      </c>
      <c r="AY1354" s="250" t="s">
        <v>378</v>
      </c>
    </row>
    <row r="1355" s="15" customFormat="1">
      <c r="A1355" s="15"/>
      <c r="B1355" s="251"/>
      <c r="C1355" s="252"/>
      <c r="D1355" s="231" t="s">
        <v>397</v>
      </c>
      <c r="E1355" s="253" t="s">
        <v>28</v>
      </c>
      <c r="F1355" s="254" t="s">
        <v>416</v>
      </c>
      <c r="G1355" s="252"/>
      <c r="H1355" s="255">
        <v>57.107999999999997</v>
      </c>
      <c r="I1355" s="256"/>
      <c r="J1355" s="252"/>
      <c r="K1355" s="252"/>
      <c r="L1355" s="257"/>
      <c r="M1355" s="258"/>
      <c r="N1355" s="259"/>
      <c r="O1355" s="259"/>
      <c r="P1355" s="259"/>
      <c r="Q1355" s="259"/>
      <c r="R1355" s="259"/>
      <c r="S1355" s="259"/>
      <c r="T1355" s="260"/>
      <c r="U1355" s="15"/>
      <c r="V1355" s="15"/>
      <c r="W1355" s="15"/>
      <c r="X1355" s="15"/>
      <c r="Y1355" s="15"/>
      <c r="Z1355" s="15"/>
      <c r="AA1355" s="15"/>
      <c r="AB1355" s="15"/>
      <c r="AC1355" s="15"/>
      <c r="AD1355" s="15"/>
      <c r="AE1355" s="15"/>
      <c r="AT1355" s="261" t="s">
        <v>397</v>
      </c>
      <c r="AU1355" s="261" t="s">
        <v>84</v>
      </c>
      <c r="AV1355" s="15" t="s">
        <v>390</v>
      </c>
      <c r="AW1355" s="15" t="s">
        <v>35</v>
      </c>
      <c r="AX1355" s="15" t="s">
        <v>82</v>
      </c>
      <c r="AY1355" s="261" t="s">
        <v>378</v>
      </c>
    </row>
    <row r="1356" s="2" customFormat="1" ht="37.8" customHeight="1">
      <c r="A1356" s="41"/>
      <c r="B1356" s="42"/>
      <c r="C1356" s="211" t="s">
        <v>1585</v>
      </c>
      <c r="D1356" s="211" t="s">
        <v>385</v>
      </c>
      <c r="E1356" s="212" t="s">
        <v>1586</v>
      </c>
      <c r="F1356" s="213" t="s">
        <v>1587</v>
      </c>
      <c r="G1356" s="214" t="s">
        <v>572</v>
      </c>
      <c r="H1356" s="215">
        <v>158.167</v>
      </c>
      <c r="I1356" s="216"/>
      <c r="J1356" s="217">
        <f>ROUND(I1356*H1356,2)</f>
        <v>0</v>
      </c>
      <c r="K1356" s="213" t="s">
        <v>389</v>
      </c>
      <c r="L1356" s="47"/>
      <c r="M1356" s="218" t="s">
        <v>28</v>
      </c>
      <c r="N1356" s="219" t="s">
        <v>45</v>
      </c>
      <c r="O1356" s="87"/>
      <c r="P1356" s="220">
        <f>O1356*H1356</f>
        <v>0</v>
      </c>
      <c r="Q1356" s="220">
        <v>0.0073499999999999998</v>
      </c>
      <c r="R1356" s="220">
        <f>Q1356*H1356</f>
        <v>1.16252745</v>
      </c>
      <c r="S1356" s="220">
        <v>0</v>
      </c>
      <c r="T1356" s="221">
        <f>S1356*H1356</f>
        <v>0</v>
      </c>
      <c r="U1356" s="41"/>
      <c r="V1356" s="41"/>
      <c r="W1356" s="41"/>
      <c r="X1356" s="41"/>
      <c r="Y1356" s="41"/>
      <c r="Z1356" s="41"/>
      <c r="AA1356" s="41"/>
      <c r="AB1356" s="41"/>
      <c r="AC1356" s="41"/>
      <c r="AD1356" s="41"/>
      <c r="AE1356" s="41"/>
      <c r="AR1356" s="222" t="s">
        <v>390</v>
      </c>
      <c r="AT1356" s="222" t="s">
        <v>385</v>
      </c>
      <c r="AU1356" s="222" t="s">
        <v>84</v>
      </c>
      <c r="AY1356" s="20" t="s">
        <v>378</v>
      </c>
      <c r="BE1356" s="223">
        <f>IF(N1356="základní",J1356,0)</f>
        <v>0</v>
      </c>
      <c r="BF1356" s="223">
        <f>IF(N1356="snížená",J1356,0)</f>
        <v>0</v>
      </c>
      <c r="BG1356" s="223">
        <f>IF(N1356="zákl. přenesená",J1356,0)</f>
        <v>0</v>
      </c>
      <c r="BH1356" s="223">
        <f>IF(N1356="sníž. přenesená",J1356,0)</f>
        <v>0</v>
      </c>
      <c r="BI1356" s="223">
        <f>IF(N1356="nulová",J1356,0)</f>
        <v>0</v>
      </c>
      <c r="BJ1356" s="20" t="s">
        <v>82</v>
      </c>
      <c r="BK1356" s="223">
        <f>ROUND(I1356*H1356,2)</f>
        <v>0</v>
      </c>
      <c r="BL1356" s="20" t="s">
        <v>390</v>
      </c>
      <c r="BM1356" s="222" t="s">
        <v>1588</v>
      </c>
    </row>
    <row r="1357" s="2" customFormat="1">
      <c r="A1357" s="41"/>
      <c r="B1357" s="42"/>
      <c r="C1357" s="43"/>
      <c r="D1357" s="224" t="s">
        <v>394</v>
      </c>
      <c r="E1357" s="43"/>
      <c r="F1357" s="225" t="s">
        <v>1589</v>
      </c>
      <c r="G1357" s="43"/>
      <c r="H1357" s="43"/>
      <c r="I1357" s="226"/>
      <c r="J1357" s="43"/>
      <c r="K1357" s="43"/>
      <c r="L1357" s="47"/>
      <c r="M1357" s="227"/>
      <c r="N1357" s="228"/>
      <c r="O1357" s="87"/>
      <c r="P1357" s="87"/>
      <c r="Q1357" s="87"/>
      <c r="R1357" s="87"/>
      <c r="S1357" s="87"/>
      <c r="T1357" s="88"/>
      <c r="U1357" s="41"/>
      <c r="V1357" s="41"/>
      <c r="W1357" s="41"/>
      <c r="X1357" s="41"/>
      <c r="Y1357" s="41"/>
      <c r="Z1357" s="41"/>
      <c r="AA1357" s="41"/>
      <c r="AB1357" s="41"/>
      <c r="AC1357" s="41"/>
      <c r="AD1357" s="41"/>
      <c r="AE1357" s="41"/>
      <c r="AT1357" s="20" t="s">
        <v>394</v>
      </c>
      <c r="AU1357" s="20" t="s">
        <v>84</v>
      </c>
    </row>
    <row r="1358" s="13" customFormat="1">
      <c r="A1358" s="13"/>
      <c r="B1358" s="229"/>
      <c r="C1358" s="230"/>
      <c r="D1358" s="231" t="s">
        <v>397</v>
      </c>
      <c r="E1358" s="232" t="s">
        <v>28</v>
      </c>
      <c r="F1358" s="233" t="s">
        <v>1590</v>
      </c>
      <c r="G1358" s="230"/>
      <c r="H1358" s="232" t="s">
        <v>28</v>
      </c>
      <c r="I1358" s="234"/>
      <c r="J1358" s="230"/>
      <c r="K1358" s="230"/>
      <c r="L1358" s="235"/>
      <c r="M1358" s="236"/>
      <c r="N1358" s="237"/>
      <c r="O1358" s="237"/>
      <c r="P1358" s="237"/>
      <c r="Q1358" s="237"/>
      <c r="R1358" s="237"/>
      <c r="S1358" s="237"/>
      <c r="T1358" s="238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39" t="s">
        <v>397</v>
      </c>
      <c r="AU1358" s="239" t="s">
        <v>84</v>
      </c>
      <c r="AV1358" s="13" t="s">
        <v>82</v>
      </c>
      <c r="AW1358" s="13" t="s">
        <v>35</v>
      </c>
      <c r="AX1358" s="13" t="s">
        <v>74</v>
      </c>
      <c r="AY1358" s="239" t="s">
        <v>378</v>
      </c>
    </row>
    <row r="1359" s="14" customFormat="1">
      <c r="A1359" s="14"/>
      <c r="B1359" s="240"/>
      <c r="C1359" s="241"/>
      <c r="D1359" s="231" t="s">
        <v>397</v>
      </c>
      <c r="E1359" s="242" t="s">
        <v>28</v>
      </c>
      <c r="F1359" s="243" t="s">
        <v>1591</v>
      </c>
      <c r="G1359" s="241"/>
      <c r="H1359" s="244">
        <v>171.667</v>
      </c>
      <c r="I1359" s="245"/>
      <c r="J1359" s="241"/>
      <c r="K1359" s="241"/>
      <c r="L1359" s="246"/>
      <c r="M1359" s="247"/>
      <c r="N1359" s="248"/>
      <c r="O1359" s="248"/>
      <c r="P1359" s="248"/>
      <c r="Q1359" s="248"/>
      <c r="R1359" s="248"/>
      <c r="S1359" s="248"/>
      <c r="T1359" s="249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0" t="s">
        <v>397</v>
      </c>
      <c r="AU1359" s="250" t="s">
        <v>84</v>
      </c>
      <c r="AV1359" s="14" t="s">
        <v>84</v>
      </c>
      <c r="AW1359" s="14" t="s">
        <v>35</v>
      </c>
      <c r="AX1359" s="14" t="s">
        <v>74</v>
      </c>
      <c r="AY1359" s="250" t="s">
        <v>378</v>
      </c>
    </row>
    <row r="1360" s="14" customFormat="1">
      <c r="A1360" s="14"/>
      <c r="B1360" s="240"/>
      <c r="C1360" s="241"/>
      <c r="D1360" s="231" t="s">
        <v>397</v>
      </c>
      <c r="E1360" s="242" t="s">
        <v>28</v>
      </c>
      <c r="F1360" s="243" t="s">
        <v>1592</v>
      </c>
      <c r="G1360" s="241"/>
      <c r="H1360" s="244">
        <v>-13.5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397</v>
      </c>
      <c r="AU1360" s="250" t="s">
        <v>84</v>
      </c>
      <c r="AV1360" s="14" t="s">
        <v>84</v>
      </c>
      <c r="AW1360" s="14" t="s">
        <v>35</v>
      </c>
      <c r="AX1360" s="14" t="s">
        <v>74</v>
      </c>
      <c r="AY1360" s="250" t="s">
        <v>378</v>
      </c>
    </row>
    <row r="1361" s="15" customFormat="1">
      <c r="A1361" s="15"/>
      <c r="B1361" s="251"/>
      <c r="C1361" s="252"/>
      <c r="D1361" s="231" t="s">
        <v>397</v>
      </c>
      <c r="E1361" s="253" t="s">
        <v>233</v>
      </c>
      <c r="F1361" s="254" t="s">
        <v>416</v>
      </c>
      <c r="G1361" s="252"/>
      <c r="H1361" s="255">
        <v>158.167</v>
      </c>
      <c r="I1361" s="256"/>
      <c r="J1361" s="252"/>
      <c r="K1361" s="252"/>
      <c r="L1361" s="257"/>
      <c r="M1361" s="258"/>
      <c r="N1361" s="259"/>
      <c r="O1361" s="259"/>
      <c r="P1361" s="259"/>
      <c r="Q1361" s="259"/>
      <c r="R1361" s="259"/>
      <c r="S1361" s="259"/>
      <c r="T1361" s="260"/>
      <c r="U1361" s="15"/>
      <c r="V1361" s="15"/>
      <c r="W1361" s="15"/>
      <c r="X1361" s="15"/>
      <c r="Y1361" s="15"/>
      <c r="Z1361" s="15"/>
      <c r="AA1361" s="15"/>
      <c r="AB1361" s="15"/>
      <c r="AC1361" s="15"/>
      <c r="AD1361" s="15"/>
      <c r="AE1361" s="15"/>
      <c r="AT1361" s="261" t="s">
        <v>397</v>
      </c>
      <c r="AU1361" s="261" t="s">
        <v>84</v>
      </c>
      <c r="AV1361" s="15" t="s">
        <v>390</v>
      </c>
      <c r="AW1361" s="15" t="s">
        <v>35</v>
      </c>
      <c r="AX1361" s="15" t="s">
        <v>82</v>
      </c>
      <c r="AY1361" s="261" t="s">
        <v>378</v>
      </c>
    </row>
    <row r="1362" s="2" customFormat="1" ht="55.5" customHeight="1">
      <c r="A1362" s="41"/>
      <c r="B1362" s="42"/>
      <c r="C1362" s="211" t="s">
        <v>1593</v>
      </c>
      <c r="D1362" s="211" t="s">
        <v>385</v>
      </c>
      <c r="E1362" s="212" t="s">
        <v>1594</v>
      </c>
      <c r="F1362" s="213" t="s">
        <v>1595</v>
      </c>
      <c r="G1362" s="214" t="s">
        <v>572</v>
      </c>
      <c r="H1362" s="215">
        <v>158.167</v>
      </c>
      <c r="I1362" s="216"/>
      <c r="J1362" s="217">
        <f>ROUND(I1362*H1362,2)</f>
        <v>0</v>
      </c>
      <c r="K1362" s="213" t="s">
        <v>389</v>
      </c>
      <c r="L1362" s="47"/>
      <c r="M1362" s="218" t="s">
        <v>28</v>
      </c>
      <c r="N1362" s="219" t="s">
        <v>45</v>
      </c>
      <c r="O1362" s="87"/>
      <c r="P1362" s="220">
        <f>O1362*H1362</f>
        <v>0</v>
      </c>
      <c r="Q1362" s="220">
        <v>0.017330000000000002</v>
      </c>
      <c r="R1362" s="220">
        <f>Q1362*H1362</f>
        <v>2.7410341100000002</v>
      </c>
      <c r="S1362" s="220">
        <v>0</v>
      </c>
      <c r="T1362" s="221">
        <f>S1362*H1362</f>
        <v>0</v>
      </c>
      <c r="U1362" s="41"/>
      <c r="V1362" s="41"/>
      <c r="W1362" s="41"/>
      <c r="X1362" s="41"/>
      <c r="Y1362" s="41"/>
      <c r="Z1362" s="41"/>
      <c r="AA1362" s="41"/>
      <c r="AB1362" s="41"/>
      <c r="AC1362" s="41"/>
      <c r="AD1362" s="41"/>
      <c r="AE1362" s="41"/>
      <c r="AR1362" s="222" t="s">
        <v>390</v>
      </c>
      <c r="AT1362" s="222" t="s">
        <v>385</v>
      </c>
      <c r="AU1362" s="222" t="s">
        <v>84</v>
      </c>
      <c r="AY1362" s="20" t="s">
        <v>378</v>
      </c>
      <c r="BE1362" s="223">
        <f>IF(N1362="základní",J1362,0)</f>
        <v>0</v>
      </c>
      <c r="BF1362" s="223">
        <f>IF(N1362="snížená",J1362,0)</f>
        <v>0</v>
      </c>
      <c r="BG1362" s="223">
        <f>IF(N1362="zákl. přenesená",J1362,0)</f>
        <v>0</v>
      </c>
      <c r="BH1362" s="223">
        <f>IF(N1362="sníž. přenesená",J1362,0)</f>
        <v>0</v>
      </c>
      <c r="BI1362" s="223">
        <f>IF(N1362="nulová",J1362,0)</f>
        <v>0</v>
      </c>
      <c r="BJ1362" s="20" t="s">
        <v>82</v>
      </c>
      <c r="BK1362" s="223">
        <f>ROUND(I1362*H1362,2)</f>
        <v>0</v>
      </c>
      <c r="BL1362" s="20" t="s">
        <v>390</v>
      </c>
      <c r="BM1362" s="222" t="s">
        <v>1596</v>
      </c>
    </row>
    <row r="1363" s="2" customFormat="1">
      <c r="A1363" s="41"/>
      <c r="B1363" s="42"/>
      <c r="C1363" s="43"/>
      <c r="D1363" s="224" t="s">
        <v>394</v>
      </c>
      <c r="E1363" s="43"/>
      <c r="F1363" s="225" t="s">
        <v>1597</v>
      </c>
      <c r="G1363" s="43"/>
      <c r="H1363" s="43"/>
      <c r="I1363" s="226"/>
      <c r="J1363" s="43"/>
      <c r="K1363" s="43"/>
      <c r="L1363" s="47"/>
      <c r="M1363" s="227"/>
      <c r="N1363" s="228"/>
      <c r="O1363" s="87"/>
      <c r="P1363" s="87"/>
      <c r="Q1363" s="87"/>
      <c r="R1363" s="87"/>
      <c r="S1363" s="87"/>
      <c r="T1363" s="88"/>
      <c r="U1363" s="41"/>
      <c r="V1363" s="41"/>
      <c r="W1363" s="41"/>
      <c r="X1363" s="41"/>
      <c r="Y1363" s="41"/>
      <c r="Z1363" s="41"/>
      <c r="AA1363" s="41"/>
      <c r="AB1363" s="41"/>
      <c r="AC1363" s="41"/>
      <c r="AD1363" s="41"/>
      <c r="AE1363" s="41"/>
      <c r="AT1363" s="20" t="s">
        <v>394</v>
      </c>
      <c r="AU1363" s="20" t="s">
        <v>84</v>
      </c>
    </row>
    <row r="1364" s="14" customFormat="1">
      <c r="A1364" s="14"/>
      <c r="B1364" s="240"/>
      <c r="C1364" s="241"/>
      <c r="D1364" s="231" t="s">
        <v>397</v>
      </c>
      <c r="E1364" s="242" t="s">
        <v>28</v>
      </c>
      <c r="F1364" s="243" t="s">
        <v>233</v>
      </c>
      <c r="G1364" s="241"/>
      <c r="H1364" s="244">
        <v>158.167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397</v>
      </c>
      <c r="AU1364" s="250" t="s">
        <v>84</v>
      </c>
      <c r="AV1364" s="14" t="s">
        <v>84</v>
      </c>
      <c r="AW1364" s="14" t="s">
        <v>35</v>
      </c>
      <c r="AX1364" s="14" t="s">
        <v>82</v>
      </c>
      <c r="AY1364" s="250" t="s">
        <v>378</v>
      </c>
    </row>
    <row r="1365" s="2" customFormat="1" ht="49.05" customHeight="1">
      <c r="A1365" s="41"/>
      <c r="B1365" s="42"/>
      <c r="C1365" s="211" t="s">
        <v>1598</v>
      </c>
      <c r="D1365" s="211" t="s">
        <v>385</v>
      </c>
      <c r="E1365" s="212" t="s">
        <v>1599</v>
      </c>
      <c r="F1365" s="213" t="s">
        <v>1600</v>
      </c>
      <c r="G1365" s="214" t="s">
        <v>572</v>
      </c>
      <c r="H1365" s="215">
        <v>158.167</v>
      </c>
      <c r="I1365" s="216"/>
      <c r="J1365" s="217">
        <f>ROUND(I1365*H1365,2)</f>
        <v>0</v>
      </c>
      <c r="K1365" s="213" t="s">
        <v>389</v>
      </c>
      <c r="L1365" s="47"/>
      <c r="M1365" s="218" t="s">
        <v>28</v>
      </c>
      <c r="N1365" s="219" t="s">
        <v>45</v>
      </c>
      <c r="O1365" s="87"/>
      <c r="P1365" s="220">
        <f>O1365*H1365</f>
        <v>0</v>
      </c>
      <c r="Q1365" s="220">
        <v>0.0073499999999999998</v>
      </c>
      <c r="R1365" s="220">
        <f>Q1365*H1365</f>
        <v>1.16252745</v>
      </c>
      <c r="S1365" s="220">
        <v>0</v>
      </c>
      <c r="T1365" s="221">
        <f>S1365*H1365</f>
        <v>0</v>
      </c>
      <c r="U1365" s="41"/>
      <c r="V1365" s="41"/>
      <c r="W1365" s="41"/>
      <c r="X1365" s="41"/>
      <c r="Y1365" s="41"/>
      <c r="Z1365" s="41"/>
      <c r="AA1365" s="41"/>
      <c r="AB1365" s="41"/>
      <c r="AC1365" s="41"/>
      <c r="AD1365" s="41"/>
      <c r="AE1365" s="41"/>
      <c r="AR1365" s="222" t="s">
        <v>390</v>
      </c>
      <c r="AT1365" s="222" t="s">
        <v>385</v>
      </c>
      <c r="AU1365" s="222" t="s">
        <v>84</v>
      </c>
      <c r="AY1365" s="20" t="s">
        <v>378</v>
      </c>
      <c r="BE1365" s="223">
        <f>IF(N1365="základní",J1365,0)</f>
        <v>0</v>
      </c>
      <c r="BF1365" s="223">
        <f>IF(N1365="snížená",J1365,0)</f>
        <v>0</v>
      </c>
      <c r="BG1365" s="223">
        <f>IF(N1365="zákl. přenesená",J1365,0)</f>
        <v>0</v>
      </c>
      <c r="BH1365" s="223">
        <f>IF(N1365="sníž. přenesená",J1365,0)</f>
        <v>0</v>
      </c>
      <c r="BI1365" s="223">
        <f>IF(N1365="nulová",J1365,0)</f>
        <v>0</v>
      </c>
      <c r="BJ1365" s="20" t="s">
        <v>82</v>
      </c>
      <c r="BK1365" s="223">
        <f>ROUND(I1365*H1365,2)</f>
        <v>0</v>
      </c>
      <c r="BL1365" s="20" t="s">
        <v>390</v>
      </c>
      <c r="BM1365" s="222" t="s">
        <v>1601</v>
      </c>
    </row>
    <row r="1366" s="2" customFormat="1">
      <c r="A1366" s="41"/>
      <c r="B1366" s="42"/>
      <c r="C1366" s="43"/>
      <c r="D1366" s="224" t="s">
        <v>394</v>
      </c>
      <c r="E1366" s="43"/>
      <c r="F1366" s="225" t="s">
        <v>1602</v>
      </c>
      <c r="G1366" s="43"/>
      <c r="H1366" s="43"/>
      <c r="I1366" s="226"/>
      <c r="J1366" s="43"/>
      <c r="K1366" s="43"/>
      <c r="L1366" s="47"/>
      <c r="M1366" s="227"/>
      <c r="N1366" s="228"/>
      <c r="O1366" s="87"/>
      <c r="P1366" s="87"/>
      <c r="Q1366" s="87"/>
      <c r="R1366" s="87"/>
      <c r="S1366" s="87"/>
      <c r="T1366" s="88"/>
      <c r="U1366" s="41"/>
      <c r="V1366" s="41"/>
      <c r="W1366" s="41"/>
      <c r="X1366" s="41"/>
      <c r="Y1366" s="41"/>
      <c r="Z1366" s="41"/>
      <c r="AA1366" s="41"/>
      <c r="AB1366" s="41"/>
      <c r="AC1366" s="41"/>
      <c r="AD1366" s="41"/>
      <c r="AE1366" s="41"/>
      <c r="AT1366" s="20" t="s">
        <v>394</v>
      </c>
      <c r="AU1366" s="20" t="s">
        <v>84</v>
      </c>
    </row>
    <row r="1367" s="14" customFormat="1">
      <c r="A1367" s="14"/>
      <c r="B1367" s="240"/>
      <c r="C1367" s="241"/>
      <c r="D1367" s="231" t="s">
        <v>397</v>
      </c>
      <c r="E1367" s="242" t="s">
        <v>28</v>
      </c>
      <c r="F1367" s="243" t="s">
        <v>233</v>
      </c>
      <c r="G1367" s="241"/>
      <c r="H1367" s="244">
        <v>158.167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397</v>
      </c>
      <c r="AU1367" s="250" t="s">
        <v>84</v>
      </c>
      <c r="AV1367" s="14" t="s">
        <v>84</v>
      </c>
      <c r="AW1367" s="14" t="s">
        <v>35</v>
      </c>
      <c r="AX1367" s="14" t="s">
        <v>82</v>
      </c>
      <c r="AY1367" s="250" t="s">
        <v>378</v>
      </c>
    </row>
    <row r="1368" s="2" customFormat="1" ht="33" customHeight="1">
      <c r="A1368" s="41"/>
      <c r="B1368" s="42"/>
      <c r="C1368" s="211" t="s">
        <v>1603</v>
      </c>
      <c r="D1368" s="211" t="s">
        <v>385</v>
      </c>
      <c r="E1368" s="212" t="s">
        <v>1604</v>
      </c>
      <c r="F1368" s="213" t="s">
        <v>1605</v>
      </c>
      <c r="G1368" s="214" t="s">
        <v>572</v>
      </c>
      <c r="H1368" s="215">
        <v>61.875</v>
      </c>
      <c r="I1368" s="216"/>
      <c r="J1368" s="217">
        <f>ROUND(I1368*H1368,2)</f>
        <v>0</v>
      </c>
      <c r="K1368" s="213" t="s">
        <v>389</v>
      </c>
      <c r="L1368" s="47"/>
      <c r="M1368" s="218" t="s">
        <v>28</v>
      </c>
      <c r="N1368" s="219" t="s">
        <v>45</v>
      </c>
      <c r="O1368" s="87"/>
      <c r="P1368" s="220">
        <f>O1368*H1368</f>
        <v>0</v>
      </c>
      <c r="Q1368" s="220">
        <v>0.0043800000000000002</v>
      </c>
      <c r="R1368" s="220">
        <f>Q1368*H1368</f>
        <v>0.27101249999999999</v>
      </c>
      <c r="S1368" s="220">
        <v>0</v>
      </c>
      <c r="T1368" s="221">
        <f>S1368*H1368</f>
        <v>0</v>
      </c>
      <c r="U1368" s="41"/>
      <c r="V1368" s="41"/>
      <c r="W1368" s="41"/>
      <c r="X1368" s="41"/>
      <c r="Y1368" s="41"/>
      <c r="Z1368" s="41"/>
      <c r="AA1368" s="41"/>
      <c r="AB1368" s="41"/>
      <c r="AC1368" s="41"/>
      <c r="AD1368" s="41"/>
      <c r="AE1368" s="41"/>
      <c r="AR1368" s="222" t="s">
        <v>390</v>
      </c>
      <c r="AT1368" s="222" t="s">
        <v>385</v>
      </c>
      <c r="AU1368" s="222" t="s">
        <v>84</v>
      </c>
      <c r="AY1368" s="20" t="s">
        <v>378</v>
      </c>
      <c r="BE1368" s="223">
        <f>IF(N1368="základní",J1368,0)</f>
        <v>0</v>
      </c>
      <c r="BF1368" s="223">
        <f>IF(N1368="snížená",J1368,0)</f>
        <v>0</v>
      </c>
      <c r="BG1368" s="223">
        <f>IF(N1368="zákl. přenesená",J1368,0)</f>
        <v>0</v>
      </c>
      <c r="BH1368" s="223">
        <f>IF(N1368="sníž. přenesená",J1368,0)</f>
        <v>0</v>
      </c>
      <c r="BI1368" s="223">
        <f>IF(N1368="nulová",J1368,0)</f>
        <v>0</v>
      </c>
      <c r="BJ1368" s="20" t="s">
        <v>82</v>
      </c>
      <c r="BK1368" s="223">
        <f>ROUND(I1368*H1368,2)</f>
        <v>0</v>
      </c>
      <c r="BL1368" s="20" t="s">
        <v>390</v>
      </c>
      <c r="BM1368" s="222" t="s">
        <v>1606</v>
      </c>
    </row>
    <row r="1369" s="2" customFormat="1">
      <c r="A1369" s="41"/>
      <c r="B1369" s="42"/>
      <c r="C1369" s="43"/>
      <c r="D1369" s="224" t="s">
        <v>394</v>
      </c>
      <c r="E1369" s="43"/>
      <c r="F1369" s="225" t="s">
        <v>1607</v>
      </c>
      <c r="G1369" s="43"/>
      <c r="H1369" s="43"/>
      <c r="I1369" s="226"/>
      <c r="J1369" s="43"/>
      <c r="K1369" s="43"/>
      <c r="L1369" s="47"/>
      <c r="M1369" s="227"/>
      <c r="N1369" s="228"/>
      <c r="O1369" s="87"/>
      <c r="P1369" s="87"/>
      <c r="Q1369" s="87"/>
      <c r="R1369" s="87"/>
      <c r="S1369" s="87"/>
      <c r="T1369" s="88"/>
      <c r="U1369" s="41"/>
      <c r="V1369" s="41"/>
      <c r="W1369" s="41"/>
      <c r="X1369" s="41"/>
      <c r="Y1369" s="41"/>
      <c r="Z1369" s="41"/>
      <c r="AA1369" s="41"/>
      <c r="AB1369" s="41"/>
      <c r="AC1369" s="41"/>
      <c r="AD1369" s="41"/>
      <c r="AE1369" s="41"/>
      <c r="AT1369" s="20" t="s">
        <v>394</v>
      </c>
      <c r="AU1369" s="20" t="s">
        <v>84</v>
      </c>
    </row>
    <row r="1370" s="14" customFormat="1">
      <c r="A1370" s="14"/>
      <c r="B1370" s="240"/>
      <c r="C1370" s="241"/>
      <c r="D1370" s="231" t="s">
        <v>397</v>
      </c>
      <c r="E1370" s="242" t="s">
        <v>28</v>
      </c>
      <c r="F1370" s="243" t="s">
        <v>1608</v>
      </c>
      <c r="G1370" s="241"/>
      <c r="H1370" s="244">
        <v>61.875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397</v>
      </c>
      <c r="AU1370" s="250" t="s">
        <v>84</v>
      </c>
      <c r="AV1370" s="14" t="s">
        <v>84</v>
      </c>
      <c r="AW1370" s="14" t="s">
        <v>35</v>
      </c>
      <c r="AX1370" s="14" t="s">
        <v>82</v>
      </c>
      <c r="AY1370" s="250" t="s">
        <v>378</v>
      </c>
    </row>
    <row r="1371" s="2" customFormat="1" ht="66.75" customHeight="1">
      <c r="A1371" s="41"/>
      <c r="B1371" s="42"/>
      <c r="C1371" s="211" t="s">
        <v>1609</v>
      </c>
      <c r="D1371" s="211" t="s">
        <v>385</v>
      </c>
      <c r="E1371" s="212" t="s">
        <v>1610</v>
      </c>
      <c r="F1371" s="213" t="s">
        <v>1611</v>
      </c>
      <c r="G1371" s="214" t="s">
        <v>572</v>
      </c>
      <c r="H1371" s="215">
        <v>219.74799999999999</v>
      </c>
      <c r="I1371" s="216"/>
      <c r="J1371" s="217">
        <f>ROUND(I1371*H1371,2)</f>
        <v>0</v>
      </c>
      <c r="K1371" s="213" t="s">
        <v>389</v>
      </c>
      <c r="L1371" s="47"/>
      <c r="M1371" s="218" t="s">
        <v>28</v>
      </c>
      <c r="N1371" s="219" t="s">
        <v>45</v>
      </c>
      <c r="O1371" s="87"/>
      <c r="P1371" s="220">
        <f>O1371*H1371</f>
        <v>0</v>
      </c>
      <c r="Q1371" s="220">
        <v>0.0086</v>
      </c>
      <c r="R1371" s="220">
        <f>Q1371*H1371</f>
        <v>1.8898328</v>
      </c>
      <c r="S1371" s="220">
        <v>0</v>
      </c>
      <c r="T1371" s="221">
        <f>S1371*H1371</f>
        <v>0</v>
      </c>
      <c r="U1371" s="41"/>
      <c r="V1371" s="41"/>
      <c r="W1371" s="41"/>
      <c r="X1371" s="41"/>
      <c r="Y1371" s="41"/>
      <c r="Z1371" s="41"/>
      <c r="AA1371" s="41"/>
      <c r="AB1371" s="41"/>
      <c r="AC1371" s="41"/>
      <c r="AD1371" s="41"/>
      <c r="AE1371" s="41"/>
      <c r="AR1371" s="222" t="s">
        <v>390</v>
      </c>
      <c r="AT1371" s="222" t="s">
        <v>385</v>
      </c>
      <c r="AU1371" s="222" t="s">
        <v>84</v>
      </c>
      <c r="AY1371" s="20" t="s">
        <v>378</v>
      </c>
      <c r="BE1371" s="223">
        <f>IF(N1371="základní",J1371,0)</f>
        <v>0</v>
      </c>
      <c r="BF1371" s="223">
        <f>IF(N1371="snížená",J1371,0)</f>
        <v>0</v>
      </c>
      <c r="BG1371" s="223">
        <f>IF(N1371="zákl. přenesená",J1371,0)</f>
        <v>0</v>
      </c>
      <c r="BH1371" s="223">
        <f>IF(N1371="sníž. přenesená",J1371,0)</f>
        <v>0</v>
      </c>
      <c r="BI1371" s="223">
        <f>IF(N1371="nulová",J1371,0)</f>
        <v>0</v>
      </c>
      <c r="BJ1371" s="20" t="s">
        <v>82</v>
      </c>
      <c r="BK1371" s="223">
        <f>ROUND(I1371*H1371,2)</f>
        <v>0</v>
      </c>
      <c r="BL1371" s="20" t="s">
        <v>390</v>
      </c>
      <c r="BM1371" s="222" t="s">
        <v>1612</v>
      </c>
    </row>
    <row r="1372" s="2" customFormat="1">
      <c r="A1372" s="41"/>
      <c r="B1372" s="42"/>
      <c r="C1372" s="43"/>
      <c r="D1372" s="224" t="s">
        <v>394</v>
      </c>
      <c r="E1372" s="43"/>
      <c r="F1372" s="225" t="s">
        <v>1613</v>
      </c>
      <c r="G1372" s="43"/>
      <c r="H1372" s="43"/>
      <c r="I1372" s="226"/>
      <c r="J1372" s="43"/>
      <c r="K1372" s="43"/>
      <c r="L1372" s="47"/>
      <c r="M1372" s="227"/>
      <c r="N1372" s="228"/>
      <c r="O1372" s="87"/>
      <c r="P1372" s="87"/>
      <c r="Q1372" s="87"/>
      <c r="R1372" s="87"/>
      <c r="S1372" s="87"/>
      <c r="T1372" s="88"/>
      <c r="U1372" s="41"/>
      <c r="V1372" s="41"/>
      <c r="W1372" s="41"/>
      <c r="X1372" s="41"/>
      <c r="Y1372" s="41"/>
      <c r="Z1372" s="41"/>
      <c r="AA1372" s="41"/>
      <c r="AB1372" s="41"/>
      <c r="AC1372" s="41"/>
      <c r="AD1372" s="41"/>
      <c r="AE1372" s="41"/>
      <c r="AT1372" s="20" t="s">
        <v>394</v>
      </c>
      <c r="AU1372" s="20" t="s">
        <v>84</v>
      </c>
    </row>
    <row r="1373" s="13" customFormat="1">
      <c r="A1373" s="13"/>
      <c r="B1373" s="229"/>
      <c r="C1373" s="230"/>
      <c r="D1373" s="231" t="s">
        <v>397</v>
      </c>
      <c r="E1373" s="232" t="s">
        <v>28</v>
      </c>
      <c r="F1373" s="233" t="s">
        <v>1614</v>
      </c>
      <c r="G1373" s="230"/>
      <c r="H1373" s="232" t="s">
        <v>28</v>
      </c>
      <c r="I1373" s="234"/>
      <c r="J1373" s="230"/>
      <c r="K1373" s="230"/>
      <c r="L1373" s="235"/>
      <c r="M1373" s="236"/>
      <c r="N1373" s="237"/>
      <c r="O1373" s="237"/>
      <c r="P1373" s="237"/>
      <c r="Q1373" s="237"/>
      <c r="R1373" s="237"/>
      <c r="S1373" s="237"/>
      <c r="T1373" s="23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9" t="s">
        <v>397</v>
      </c>
      <c r="AU1373" s="239" t="s">
        <v>84</v>
      </c>
      <c r="AV1373" s="13" t="s">
        <v>82</v>
      </c>
      <c r="AW1373" s="13" t="s">
        <v>35</v>
      </c>
      <c r="AX1373" s="13" t="s">
        <v>74</v>
      </c>
      <c r="AY1373" s="239" t="s">
        <v>378</v>
      </c>
    </row>
    <row r="1374" s="13" customFormat="1">
      <c r="A1374" s="13"/>
      <c r="B1374" s="229"/>
      <c r="C1374" s="230"/>
      <c r="D1374" s="231" t="s">
        <v>397</v>
      </c>
      <c r="E1374" s="232" t="s">
        <v>28</v>
      </c>
      <c r="F1374" s="233" t="s">
        <v>1615</v>
      </c>
      <c r="G1374" s="230"/>
      <c r="H1374" s="232" t="s">
        <v>28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397</v>
      </c>
      <c r="AU1374" s="239" t="s">
        <v>84</v>
      </c>
      <c r="AV1374" s="13" t="s">
        <v>82</v>
      </c>
      <c r="AW1374" s="13" t="s">
        <v>35</v>
      </c>
      <c r="AX1374" s="13" t="s">
        <v>74</v>
      </c>
      <c r="AY1374" s="239" t="s">
        <v>378</v>
      </c>
    </row>
    <row r="1375" s="14" customFormat="1">
      <c r="A1375" s="14"/>
      <c r="B1375" s="240"/>
      <c r="C1375" s="241"/>
      <c r="D1375" s="231" t="s">
        <v>397</v>
      </c>
      <c r="E1375" s="242" t="s">
        <v>28</v>
      </c>
      <c r="F1375" s="243" t="s">
        <v>533</v>
      </c>
      <c r="G1375" s="241"/>
      <c r="H1375" s="244">
        <v>219.74799999999999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397</v>
      </c>
      <c r="AU1375" s="250" t="s">
        <v>84</v>
      </c>
      <c r="AV1375" s="14" t="s">
        <v>84</v>
      </c>
      <c r="AW1375" s="14" t="s">
        <v>35</v>
      </c>
      <c r="AX1375" s="14" t="s">
        <v>74</v>
      </c>
      <c r="AY1375" s="250" t="s">
        <v>378</v>
      </c>
    </row>
    <row r="1376" s="15" customFormat="1">
      <c r="A1376" s="15"/>
      <c r="B1376" s="251"/>
      <c r="C1376" s="252"/>
      <c r="D1376" s="231" t="s">
        <v>397</v>
      </c>
      <c r="E1376" s="253" t="s">
        <v>165</v>
      </c>
      <c r="F1376" s="254" t="s">
        <v>416</v>
      </c>
      <c r="G1376" s="252"/>
      <c r="H1376" s="255">
        <v>219.74799999999999</v>
      </c>
      <c r="I1376" s="256"/>
      <c r="J1376" s="252"/>
      <c r="K1376" s="252"/>
      <c r="L1376" s="257"/>
      <c r="M1376" s="258"/>
      <c r="N1376" s="259"/>
      <c r="O1376" s="259"/>
      <c r="P1376" s="259"/>
      <c r="Q1376" s="259"/>
      <c r="R1376" s="259"/>
      <c r="S1376" s="259"/>
      <c r="T1376" s="260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61" t="s">
        <v>397</v>
      </c>
      <c r="AU1376" s="261" t="s">
        <v>84</v>
      </c>
      <c r="AV1376" s="15" t="s">
        <v>390</v>
      </c>
      <c r="AW1376" s="15" t="s">
        <v>35</v>
      </c>
      <c r="AX1376" s="15" t="s">
        <v>82</v>
      </c>
      <c r="AY1376" s="261" t="s">
        <v>378</v>
      </c>
    </row>
    <row r="1377" s="2" customFormat="1" ht="16.5" customHeight="1">
      <c r="A1377" s="41"/>
      <c r="B1377" s="42"/>
      <c r="C1377" s="273" t="s">
        <v>1616</v>
      </c>
      <c r="D1377" s="273" t="s">
        <v>875</v>
      </c>
      <c r="E1377" s="274" t="s">
        <v>1617</v>
      </c>
      <c r="F1377" s="275" t="s">
        <v>1618</v>
      </c>
      <c r="G1377" s="276" t="s">
        <v>572</v>
      </c>
      <c r="H1377" s="277">
        <v>230.73500000000001</v>
      </c>
      <c r="I1377" s="278"/>
      <c r="J1377" s="279">
        <f>ROUND(I1377*H1377,2)</f>
        <v>0</v>
      </c>
      <c r="K1377" s="275" t="s">
        <v>389</v>
      </c>
      <c r="L1377" s="280"/>
      <c r="M1377" s="281" t="s">
        <v>28</v>
      </c>
      <c r="N1377" s="282" t="s">
        <v>45</v>
      </c>
      <c r="O1377" s="87"/>
      <c r="P1377" s="220">
        <f>O1377*H1377</f>
        <v>0</v>
      </c>
      <c r="Q1377" s="220">
        <v>0.0014</v>
      </c>
      <c r="R1377" s="220">
        <f>Q1377*H1377</f>
        <v>0.32302900000000001</v>
      </c>
      <c r="S1377" s="220">
        <v>0</v>
      </c>
      <c r="T1377" s="221">
        <f>S1377*H1377</f>
        <v>0</v>
      </c>
      <c r="U1377" s="41"/>
      <c r="V1377" s="41"/>
      <c r="W1377" s="41"/>
      <c r="X1377" s="41"/>
      <c r="Y1377" s="41"/>
      <c r="Z1377" s="41"/>
      <c r="AA1377" s="41"/>
      <c r="AB1377" s="41"/>
      <c r="AC1377" s="41"/>
      <c r="AD1377" s="41"/>
      <c r="AE1377" s="41"/>
      <c r="AR1377" s="222" t="s">
        <v>540</v>
      </c>
      <c r="AT1377" s="222" t="s">
        <v>875</v>
      </c>
      <c r="AU1377" s="222" t="s">
        <v>84</v>
      </c>
      <c r="AY1377" s="20" t="s">
        <v>378</v>
      </c>
      <c r="BE1377" s="223">
        <f>IF(N1377="základní",J1377,0)</f>
        <v>0</v>
      </c>
      <c r="BF1377" s="223">
        <f>IF(N1377="snížená",J1377,0)</f>
        <v>0</v>
      </c>
      <c r="BG1377" s="223">
        <f>IF(N1377="zákl. přenesená",J1377,0)</f>
        <v>0</v>
      </c>
      <c r="BH1377" s="223">
        <f>IF(N1377="sníž. přenesená",J1377,0)</f>
        <v>0</v>
      </c>
      <c r="BI1377" s="223">
        <f>IF(N1377="nulová",J1377,0)</f>
        <v>0</v>
      </c>
      <c r="BJ1377" s="20" t="s">
        <v>82</v>
      </c>
      <c r="BK1377" s="223">
        <f>ROUND(I1377*H1377,2)</f>
        <v>0</v>
      </c>
      <c r="BL1377" s="20" t="s">
        <v>390</v>
      </c>
      <c r="BM1377" s="222" t="s">
        <v>1619</v>
      </c>
    </row>
    <row r="1378" s="14" customFormat="1">
      <c r="A1378" s="14"/>
      <c r="B1378" s="240"/>
      <c r="C1378" s="241"/>
      <c r="D1378" s="231" t="s">
        <v>397</v>
      </c>
      <c r="E1378" s="242" t="s">
        <v>28</v>
      </c>
      <c r="F1378" s="243" t="s">
        <v>1620</v>
      </c>
      <c r="G1378" s="241"/>
      <c r="H1378" s="244">
        <v>230.73500000000001</v>
      </c>
      <c r="I1378" s="245"/>
      <c r="J1378" s="241"/>
      <c r="K1378" s="241"/>
      <c r="L1378" s="246"/>
      <c r="M1378" s="247"/>
      <c r="N1378" s="248"/>
      <c r="O1378" s="248"/>
      <c r="P1378" s="248"/>
      <c r="Q1378" s="248"/>
      <c r="R1378" s="248"/>
      <c r="S1378" s="248"/>
      <c r="T1378" s="249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0" t="s">
        <v>397</v>
      </c>
      <c r="AU1378" s="250" t="s">
        <v>84</v>
      </c>
      <c r="AV1378" s="14" t="s">
        <v>84</v>
      </c>
      <c r="AW1378" s="14" t="s">
        <v>35</v>
      </c>
      <c r="AX1378" s="14" t="s">
        <v>82</v>
      </c>
      <c r="AY1378" s="250" t="s">
        <v>378</v>
      </c>
    </row>
    <row r="1379" s="2" customFormat="1" ht="33" customHeight="1">
      <c r="A1379" s="41"/>
      <c r="B1379" s="42"/>
      <c r="C1379" s="211" t="s">
        <v>1621</v>
      </c>
      <c r="D1379" s="211" t="s">
        <v>385</v>
      </c>
      <c r="E1379" s="212" t="s">
        <v>1622</v>
      </c>
      <c r="F1379" s="213" t="s">
        <v>1623</v>
      </c>
      <c r="G1379" s="214" t="s">
        <v>572</v>
      </c>
      <c r="H1379" s="215">
        <v>2755.5590000000002</v>
      </c>
      <c r="I1379" s="216"/>
      <c r="J1379" s="217">
        <f>ROUND(I1379*H1379,2)</f>
        <v>0</v>
      </c>
      <c r="K1379" s="213" t="s">
        <v>389</v>
      </c>
      <c r="L1379" s="47"/>
      <c r="M1379" s="218" t="s">
        <v>28</v>
      </c>
      <c r="N1379" s="219" t="s">
        <v>45</v>
      </c>
      <c r="O1379" s="87"/>
      <c r="P1379" s="220">
        <f>O1379*H1379</f>
        <v>0</v>
      </c>
      <c r="Q1379" s="220">
        <v>0.0073499999999999998</v>
      </c>
      <c r="R1379" s="220">
        <f>Q1379*H1379</f>
        <v>20.253358649999999</v>
      </c>
      <c r="S1379" s="220">
        <v>0</v>
      </c>
      <c r="T1379" s="221">
        <f>S1379*H1379</f>
        <v>0</v>
      </c>
      <c r="U1379" s="41"/>
      <c r="V1379" s="41"/>
      <c r="W1379" s="41"/>
      <c r="X1379" s="41"/>
      <c r="Y1379" s="41"/>
      <c r="Z1379" s="41"/>
      <c r="AA1379" s="41"/>
      <c r="AB1379" s="41"/>
      <c r="AC1379" s="41"/>
      <c r="AD1379" s="41"/>
      <c r="AE1379" s="41"/>
      <c r="AR1379" s="222" t="s">
        <v>390</v>
      </c>
      <c r="AT1379" s="222" t="s">
        <v>385</v>
      </c>
      <c r="AU1379" s="222" t="s">
        <v>84</v>
      </c>
      <c r="AY1379" s="20" t="s">
        <v>378</v>
      </c>
      <c r="BE1379" s="223">
        <f>IF(N1379="základní",J1379,0)</f>
        <v>0</v>
      </c>
      <c r="BF1379" s="223">
        <f>IF(N1379="snížená",J1379,0)</f>
        <v>0</v>
      </c>
      <c r="BG1379" s="223">
        <f>IF(N1379="zákl. přenesená",J1379,0)</f>
        <v>0</v>
      </c>
      <c r="BH1379" s="223">
        <f>IF(N1379="sníž. přenesená",J1379,0)</f>
        <v>0</v>
      </c>
      <c r="BI1379" s="223">
        <f>IF(N1379="nulová",J1379,0)</f>
        <v>0</v>
      </c>
      <c r="BJ1379" s="20" t="s">
        <v>82</v>
      </c>
      <c r="BK1379" s="223">
        <f>ROUND(I1379*H1379,2)</f>
        <v>0</v>
      </c>
      <c r="BL1379" s="20" t="s">
        <v>390</v>
      </c>
      <c r="BM1379" s="222" t="s">
        <v>1624</v>
      </c>
    </row>
    <row r="1380" s="2" customFormat="1">
      <c r="A1380" s="41"/>
      <c r="B1380" s="42"/>
      <c r="C1380" s="43"/>
      <c r="D1380" s="224" t="s">
        <v>394</v>
      </c>
      <c r="E1380" s="43"/>
      <c r="F1380" s="225" t="s">
        <v>1625</v>
      </c>
      <c r="G1380" s="43"/>
      <c r="H1380" s="43"/>
      <c r="I1380" s="226"/>
      <c r="J1380" s="43"/>
      <c r="K1380" s="43"/>
      <c r="L1380" s="47"/>
      <c r="M1380" s="227"/>
      <c r="N1380" s="228"/>
      <c r="O1380" s="87"/>
      <c r="P1380" s="87"/>
      <c r="Q1380" s="87"/>
      <c r="R1380" s="87"/>
      <c r="S1380" s="87"/>
      <c r="T1380" s="88"/>
      <c r="U1380" s="41"/>
      <c r="V1380" s="41"/>
      <c r="W1380" s="41"/>
      <c r="X1380" s="41"/>
      <c r="Y1380" s="41"/>
      <c r="Z1380" s="41"/>
      <c r="AA1380" s="41"/>
      <c r="AB1380" s="41"/>
      <c r="AC1380" s="41"/>
      <c r="AD1380" s="41"/>
      <c r="AE1380" s="41"/>
      <c r="AT1380" s="20" t="s">
        <v>394</v>
      </c>
      <c r="AU1380" s="20" t="s">
        <v>84</v>
      </c>
    </row>
    <row r="1381" s="14" customFormat="1">
      <c r="A1381" s="14"/>
      <c r="B1381" s="240"/>
      <c r="C1381" s="241"/>
      <c r="D1381" s="231" t="s">
        <v>397</v>
      </c>
      <c r="E1381" s="242" t="s">
        <v>28</v>
      </c>
      <c r="F1381" s="243" t="s">
        <v>1626</v>
      </c>
      <c r="G1381" s="241"/>
      <c r="H1381" s="244">
        <v>439.49599999999998</v>
      </c>
      <c r="I1381" s="245"/>
      <c r="J1381" s="241"/>
      <c r="K1381" s="241"/>
      <c r="L1381" s="246"/>
      <c r="M1381" s="247"/>
      <c r="N1381" s="248"/>
      <c r="O1381" s="248"/>
      <c r="P1381" s="248"/>
      <c r="Q1381" s="248"/>
      <c r="R1381" s="248"/>
      <c r="S1381" s="248"/>
      <c r="T1381" s="24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0" t="s">
        <v>397</v>
      </c>
      <c r="AU1381" s="250" t="s">
        <v>84</v>
      </c>
      <c r="AV1381" s="14" t="s">
        <v>84</v>
      </c>
      <c r="AW1381" s="14" t="s">
        <v>35</v>
      </c>
      <c r="AX1381" s="14" t="s">
        <v>74</v>
      </c>
      <c r="AY1381" s="250" t="s">
        <v>378</v>
      </c>
    </row>
    <row r="1382" s="16" customFormat="1">
      <c r="A1382" s="16"/>
      <c r="B1382" s="262"/>
      <c r="C1382" s="263"/>
      <c r="D1382" s="231" t="s">
        <v>397</v>
      </c>
      <c r="E1382" s="264" t="s">
        <v>28</v>
      </c>
      <c r="F1382" s="265" t="s">
        <v>618</v>
      </c>
      <c r="G1382" s="263"/>
      <c r="H1382" s="266">
        <v>439.49599999999998</v>
      </c>
      <c r="I1382" s="267"/>
      <c r="J1382" s="263"/>
      <c r="K1382" s="263"/>
      <c r="L1382" s="268"/>
      <c r="M1382" s="269"/>
      <c r="N1382" s="270"/>
      <c r="O1382" s="270"/>
      <c r="P1382" s="270"/>
      <c r="Q1382" s="270"/>
      <c r="R1382" s="270"/>
      <c r="S1382" s="270"/>
      <c r="T1382" s="271"/>
      <c r="U1382" s="16"/>
      <c r="V1382" s="16"/>
      <c r="W1382" s="16"/>
      <c r="X1382" s="16"/>
      <c r="Y1382" s="16"/>
      <c r="Z1382" s="16"/>
      <c r="AA1382" s="16"/>
      <c r="AB1382" s="16"/>
      <c r="AC1382" s="16"/>
      <c r="AD1382" s="16"/>
      <c r="AE1382" s="16"/>
      <c r="AT1382" s="272" t="s">
        <v>397</v>
      </c>
      <c r="AU1382" s="272" t="s">
        <v>84</v>
      </c>
      <c r="AV1382" s="16" t="s">
        <v>432</v>
      </c>
      <c r="AW1382" s="16" t="s">
        <v>35</v>
      </c>
      <c r="AX1382" s="16" t="s">
        <v>74</v>
      </c>
      <c r="AY1382" s="272" t="s">
        <v>378</v>
      </c>
    </row>
    <row r="1383" s="14" customFormat="1">
      <c r="A1383" s="14"/>
      <c r="B1383" s="240"/>
      <c r="C1383" s="241"/>
      <c r="D1383" s="231" t="s">
        <v>397</v>
      </c>
      <c r="E1383" s="242" t="s">
        <v>28</v>
      </c>
      <c r="F1383" s="243" t="s">
        <v>131</v>
      </c>
      <c r="G1383" s="241"/>
      <c r="H1383" s="244">
        <v>784.30600000000004</v>
      </c>
      <c r="I1383" s="245"/>
      <c r="J1383" s="241"/>
      <c r="K1383" s="241"/>
      <c r="L1383" s="246"/>
      <c r="M1383" s="247"/>
      <c r="N1383" s="248"/>
      <c r="O1383" s="248"/>
      <c r="P1383" s="248"/>
      <c r="Q1383" s="248"/>
      <c r="R1383" s="248"/>
      <c r="S1383" s="248"/>
      <c r="T1383" s="249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0" t="s">
        <v>397</v>
      </c>
      <c r="AU1383" s="250" t="s">
        <v>84</v>
      </c>
      <c r="AV1383" s="14" t="s">
        <v>84</v>
      </c>
      <c r="AW1383" s="14" t="s">
        <v>35</v>
      </c>
      <c r="AX1383" s="14" t="s">
        <v>74</v>
      </c>
      <c r="AY1383" s="250" t="s">
        <v>378</v>
      </c>
    </row>
    <row r="1384" s="14" customFormat="1">
      <c r="A1384" s="14"/>
      <c r="B1384" s="240"/>
      <c r="C1384" s="241"/>
      <c r="D1384" s="231" t="s">
        <v>397</v>
      </c>
      <c r="E1384" s="242" t="s">
        <v>28</v>
      </c>
      <c r="F1384" s="243" t="s">
        <v>1627</v>
      </c>
      <c r="G1384" s="241"/>
      <c r="H1384" s="244">
        <v>10.26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397</v>
      </c>
      <c r="AU1384" s="250" t="s">
        <v>84</v>
      </c>
      <c r="AV1384" s="14" t="s">
        <v>84</v>
      </c>
      <c r="AW1384" s="14" t="s">
        <v>35</v>
      </c>
      <c r="AX1384" s="14" t="s">
        <v>74</v>
      </c>
      <c r="AY1384" s="250" t="s">
        <v>378</v>
      </c>
    </row>
    <row r="1385" s="16" customFormat="1">
      <c r="A1385" s="16"/>
      <c r="B1385" s="262"/>
      <c r="C1385" s="263"/>
      <c r="D1385" s="231" t="s">
        <v>397</v>
      </c>
      <c r="E1385" s="264" t="s">
        <v>304</v>
      </c>
      <c r="F1385" s="265" t="s">
        <v>618</v>
      </c>
      <c r="G1385" s="263"/>
      <c r="H1385" s="266">
        <v>794.56600000000003</v>
      </c>
      <c r="I1385" s="267"/>
      <c r="J1385" s="263"/>
      <c r="K1385" s="263"/>
      <c r="L1385" s="268"/>
      <c r="M1385" s="269"/>
      <c r="N1385" s="270"/>
      <c r="O1385" s="270"/>
      <c r="P1385" s="270"/>
      <c r="Q1385" s="270"/>
      <c r="R1385" s="270"/>
      <c r="S1385" s="270"/>
      <c r="T1385" s="271"/>
      <c r="U1385" s="16"/>
      <c r="V1385" s="16"/>
      <c r="W1385" s="16"/>
      <c r="X1385" s="16"/>
      <c r="Y1385" s="16"/>
      <c r="Z1385" s="16"/>
      <c r="AA1385" s="16"/>
      <c r="AB1385" s="16"/>
      <c r="AC1385" s="16"/>
      <c r="AD1385" s="16"/>
      <c r="AE1385" s="16"/>
      <c r="AT1385" s="272" t="s">
        <v>397</v>
      </c>
      <c r="AU1385" s="272" t="s">
        <v>84</v>
      </c>
      <c r="AV1385" s="16" t="s">
        <v>432</v>
      </c>
      <c r="AW1385" s="16" t="s">
        <v>35</v>
      </c>
      <c r="AX1385" s="16" t="s">
        <v>74</v>
      </c>
      <c r="AY1385" s="272" t="s">
        <v>378</v>
      </c>
    </row>
    <row r="1386" s="14" customFormat="1">
      <c r="A1386" s="14"/>
      <c r="B1386" s="240"/>
      <c r="C1386" s="241"/>
      <c r="D1386" s="231" t="s">
        <v>397</v>
      </c>
      <c r="E1386" s="242" t="s">
        <v>28</v>
      </c>
      <c r="F1386" s="243" t="s">
        <v>1628</v>
      </c>
      <c r="G1386" s="241"/>
      <c r="H1386" s="244">
        <v>1318.4849999999999</v>
      </c>
      <c r="I1386" s="245"/>
      <c r="J1386" s="241"/>
      <c r="K1386" s="241"/>
      <c r="L1386" s="246"/>
      <c r="M1386" s="247"/>
      <c r="N1386" s="248"/>
      <c r="O1386" s="248"/>
      <c r="P1386" s="248"/>
      <c r="Q1386" s="248"/>
      <c r="R1386" s="248"/>
      <c r="S1386" s="248"/>
      <c r="T1386" s="249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0" t="s">
        <v>397</v>
      </c>
      <c r="AU1386" s="250" t="s">
        <v>84</v>
      </c>
      <c r="AV1386" s="14" t="s">
        <v>84</v>
      </c>
      <c r="AW1386" s="14" t="s">
        <v>35</v>
      </c>
      <c r="AX1386" s="14" t="s">
        <v>74</v>
      </c>
      <c r="AY1386" s="250" t="s">
        <v>378</v>
      </c>
    </row>
    <row r="1387" s="14" customFormat="1">
      <c r="A1387" s="14"/>
      <c r="B1387" s="240"/>
      <c r="C1387" s="241"/>
      <c r="D1387" s="231" t="s">
        <v>397</v>
      </c>
      <c r="E1387" s="242" t="s">
        <v>28</v>
      </c>
      <c r="F1387" s="243" t="s">
        <v>1629</v>
      </c>
      <c r="G1387" s="241"/>
      <c r="H1387" s="244">
        <v>-219.71299999999999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397</v>
      </c>
      <c r="AU1387" s="250" t="s">
        <v>84</v>
      </c>
      <c r="AV1387" s="14" t="s">
        <v>84</v>
      </c>
      <c r="AW1387" s="14" t="s">
        <v>35</v>
      </c>
      <c r="AX1387" s="14" t="s">
        <v>74</v>
      </c>
      <c r="AY1387" s="250" t="s">
        <v>378</v>
      </c>
    </row>
    <row r="1388" s="14" customFormat="1">
      <c r="A1388" s="14"/>
      <c r="B1388" s="240"/>
      <c r="C1388" s="241"/>
      <c r="D1388" s="231" t="s">
        <v>397</v>
      </c>
      <c r="E1388" s="242" t="s">
        <v>28</v>
      </c>
      <c r="F1388" s="243" t="s">
        <v>1630</v>
      </c>
      <c r="G1388" s="241"/>
      <c r="H1388" s="244">
        <v>175.24500000000001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0" t="s">
        <v>397</v>
      </c>
      <c r="AU1388" s="250" t="s">
        <v>84</v>
      </c>
      <c r="AV1388" s="14" t="s">
        <v>84</v>
      </c>
      <c r="AW1388" s="14" t="s">
        <v>35</v>
      </c>
      <c r="AX1388" s="14" t="s">
        <v>74</v>
      </c>
      <c r="AY1388" s="250" t="s">
        <v>378</v>
      </c>
    </row>
    <row r="1389" s="14" customFormat="1">
      <c r="A1389" s="14"/>
      <c r="B1389" s="240"/>
      <c r="C1389" s="241"/>
      <c r="D1389" s="231" t="s">
        <v>397</v>
      </c>
      <c r="E1389" s="242" t="s">
        <v>28</v>
      </c>
      <c r="F1389" s="243" t="s">
        <v>1631</v>
      </c>
      <c r="G1389" s="241"/>
      <c r="H1389" s="244">
        <v>247.47999999999999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397</v>
      </c>
      <c r="AU1389" s="250" t="s">
        <v>84</v>
      </c>
      <c r="AV1389" s="14" t="s">
        <v>84</v>
      </c>
      <c r="AW1389" s="14" t="s">
        <v>35</v>
      </c>
      <c r="AX1389" s="14" t="s">
        <v>74</v>
      </c>
      <c r="AY1389" s="250" t="s">
        <v>378</v>
      </c>
    </row>
    <row r="1390" s="16" customFormat="1">
      <c r="A1390" s="16"/>
      <c r="B1390" s="262"/>
      <c r="C1390" s="263"/>
      <c r="D1390" s="231" t="s">
        <v>397</v>
      </c>
      <c r="E1390" s="264" t="s">
        <v>1632</v>
      </c>
      <c r="F1390" s="265" t="s">
        <v>618</v>
      </c>
      <c r="G1390" s="263"/>
      <c r="H1390" s="266">
        <v>1521.4970000000001</v>
      </c>
      <c r="I1390" s="267"/>
      <c r="J1390" s="263"/>
      <c r="K1390" s="263"/>
      <c r="L1390" s="268"/>
      <c r="M1390" s="269"/>
      <c r="N1390" s="270"/>
      <c r="O1390" s="270"/>
      <c r="P1390" s="270"/>
      <c r="Q1390" s="270"/>
      <c r="R1390" s="270"/>
      <c r="S1390" s="270"/>
      <c r="T1390" s="271"/>
      <c r="U1390" s="16"/>
      <c r="V1390" s="16"/>
      <c r="W1390" s="16"/>
      <c r="X1390" s="16"/>
      <c r="Y1390" s="16"/>
      <c r="Z1390" s="16"/>
      <c r="AA1390" s="16"/>
      <c r="AB1390" s="16"/>
      <c r="AC1390" s="16"/>
      <c r="AD1390" s="16"/>
      <c r="AE1390" s="16"/>
      <c r="AT1390" s="272" t="s">
        <v>397</v>
      </c>
      <c r="AU1390" s="272" t="s">
        <v>84</v>
      </c>
      <c r="AV1390" s="16" t="s">
        <v>432</v>
      </c>
      <c r="AW1390" s="16" t="s">
        <v>35</v>
      </c>
      <c r="AX1390" s="16" t="s">
        <v>74</v>
      </c>
      <c r="AY1390" s="272" t="s">
        <v>378</v>
      </c>
    </row>
    <row r="1391" s="15" customFormat="1">
      <c r="A1391" s="15"/>
      <c r="B1391" s="251"/>
      <c r="C1391" s="252"/>
      <c r="D1391" s="231" t="s">
        <v>397</v>
      </c>
      <c r="E1391" s="253" t="s">
        <v>1633</v>
      </c>
      <c r="F1391" s="254" t="s">
        <v>416</v>
      </c>
      <c r="G1391" s="252"/>
      <c r="H1391" s="255">
        <v>2755.5590000000002</v>
      </c>
      <c r="I1391" s="256"/>
      <c r="J1391" s="252"/>
      <c r="K1391" s="252"/>
      <c r="L1391" s="257"/>
      <c r="M1391" s="258"/>
      <c r="N1391" s="259"/>
      <c r="O1391" s="259"/>
      <c r="P1391" s="259"/>
      <c r="Q1391" s="259"/>
      <c r="R1391" s="259"/>
      <c r="S1391" s="259"/>
      <c r="T1391" s="260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61" t="s">
        <v>397</v>
      </c>
      <c r="AU1391" s="261" t="s">
        <v>84</v>
      </c>
      <c r="AV1391" s="15" t="s">
        <v>390</v>
      </c>
      <c r="AW1391" s="15" t="s">
        <v>35</v>
      </c>
      <c r="AX1391" s="15" t="s">
        <v>82</v>
      </c>
      <c r="AY1391" s="261" t="s">
        <v>378</v>
      </c>
    </row>
    <row r="1392" s="2" customFormat="1" ht="33" customHeight="1">
      <c r="A1392" s="41"/>
      <c r="B1392" s="42"/>
      <c r="C1392" s="211" t="s">
        <v>1634</v>
      </c>
      <c r="D1392" s="211" t="s">
        <v>385</v>
      </c>
      <c r="E1392" s="212" t="s">
        <v>1635</v>
      </c>
      <c r="F1392" s="213" t="s">
        <v>1636</v>
      </c>
      <c r="G1392" s="214" t="s">
        <v>572</v>
      </c>
      <c r="H1392" s="215">
        <v>963.88300000000004</v>
      </c>
      <c r="I1392" s="216"/>
      <c r="J1392" s="217">
        <f>ROUND(I1392*H1392,2)</f>
        <v>0</v>
      </c>
      <c r="K1392" s="213" t="s">
        <v>389</v>
      </c>
      <c r="L1392" s="47"/>
      <c r="M1392" s="218" t="s">
        <v>28</v>
      </c>
      <c r="N1392" s="219" t="s">
        <v>45</v>
      </c>
      <c r="O1392" s="87"/>
      <c r="P1392" s="220">
        <f>O1392*H1392</f>
        <v>0</v>
      </c>
      <c r="Q1392" s="220">
        <v>0.0043800000000000002</v>
      </c>
      <c r="R1392" s="220">
        <f>Q1392*H1392</f>
        <v>4.2218075400000004</v>
      </c>
      <c r="S1392" s="220">
        <v>0</v>
      </c>
      <c r="T1392" s="221">
        <f>S1392*H1392</f>
        <v>0</v>
      </c>
      <c r="U1392" s="41"/>
      <c r="V1392" s="41"/>
      <c r="W1392" s="41"/>
      <c r="X1392" s="41"/>
      <c r="Y1392" s="41"/>
      <c r="Z1392" s="41"/>
      <c r="AA1392" s="41"/>
      <c r="AB1392" s="41"/>
      <c r="AC1392" s="41"/>
      <c r="AD1392" s="41"/>
      <c r="AE1392" s="41"/>
      <c r="AR1392" s="222" t="s">
        <v>390</v>
      </c>
      <c r="AT1392" s="222" t="s">
        <v>385</v>
      </c>
      <c r="AU1392" s="222" t="s">
        <v>84</v>
      </c>
      <c r="AY1392" s="20" t="s">
        <v>378</v>
      </c>
      <c r="BE1392" s="223">
        <f>IF(N1392="základní",J1392,0)</f>
        <v>0</v>
      </c>
      <c r="BF1392" s="223">
        <f>IF(N1392="snížená",J1392,0)</f>
        <v>0</v>
      </c>
      <c r="BG1392" s="223">
        <f>IF(N1392="zákl. přenesená",J1392,0)</f>
        <v>0</v>
      </c>
      <c r="BH1392" s="223">
        <f>IF(N1392="sníž. přenesená",J1392,0)</f>
        <v>0</v>
      </c>
      <c r="BI1392" s="223">
        <f>IF(N1392="nulová",J1392,0)</f>
        <v>0</v>
      </c>
      <c r="BJ1392" s="20" t="s">
        <v>82</v>
      </c>
      <c r="BK1392" s="223">
        <f>ROUND(I1392*H1392,2)</f>
        <v>0</v>
      </c>
      <c r="BL1392" s="20" t="s">
        <v>390</v>
      </c>
      <c r="BM1392" s="222" t="s">
        <v>1637</v>
      </c>
    </row>
    <row r="1393" s="2" customFormat="1">
      <c r="A1393" s="41"/>
      <c r="B1393" s="42"/>
      <c r="C1393" s="43"/>
      <c r="D1393" s="224" t="s">
        <v>394</v>
      </c>
      <c r="E1393" s="43"/>
      <c r="F1393" s="225" t="s">
        <v>1638</v>
      </c>
      <c r="G1393" s="43"/>
      <c r="H1393" s="43"/>
      <c r="I1393" s="226"/>
      <c r="J1393" s="43"/>
      <c r="K1393" s="43"/>
      <c r="L1393" s="47"/>
      <c r="M1393" s="227"/>
      <c r="N1393" s="228"/>
      <c r="O1393" s="87"/>
      <c r="P1393" s="87"/>
      <c r="Q1393" s="87"/>
      <c r="R1393" s="87"/>
      <c r="S1393" s="87"/>
      <c r="T1393" s="88"/>
      <c r="U1393" s="41"/>
      <c r="V1393" s="41"/>
      <c r="W1393" s="41"/>
      <c r="X1393" s="41"/>
      <c r="Y1393" s="41"/>
      <c r="Z1393" s="41"/>
      <c r="AA1393" s="41"/>
      <c r="AB1393" s="41"/>
      <c r="AC1393" s="41"/>
      <c r="AD1393" s="41"/>
      <c r="AE1393" s="41"/>
      <c r="AT1393" s="20" t="s">
        <v>394</v>
      </c>
      <c r="AU1393" s="20" t="s">
        <v>84</v>
      </c>
    </row>
    <row r="1394" s="14" customFormat="1">
      <c r="A1394" s="14"/>
      <c r="B1394" s="240"/>
      <c r="C1394" s="241"/>
      <c r="D1394" s="231" t="s">
        <v>397</v>
      </c>
      <c r="E1394" s="242" t="s">
        <v>28</v>
      </c>
      <c r="F1394" s="243" t="s">
        <v>1639</v>
      </c>
      <c r="G1394" s="241"/>
      <c r="H1394" s="244">
        <v>633.88499999999999</v>
      </c>
      <c r="I1394" s="245"/>
      <c r="J1394" s="241"/>
      <c r="K1394" s="241"/>
      <c r="L1394" s="246"/>
      <c r="M1394" s="247"/>
      <c r="N1394" s="248"/>
      <c r="O1394" s="248"/>
      <c r="P1394" s="248"/>
      <c r="Q1394" s="248"/>
      <c r="R1394" s="248"/>
      <c r="S1394" s="248"/>
      <c r="T1394" s="24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0" t="s">
        <v>397</v>
      </c>
      <c r="AU1394" s="250" t="s">
        <v>84</v>
      </c>
      <c r="AV1394" s="14" t="s">
        <v>84</v>
      </c>
      <c r="AW1394" s="14" t="s">
        <v>35</v>
      </c>
      <c r="AX1394" s="14" t="s">
        <v>74</v>
      </c>
      <c r="AY1394" s="250" t="s">
        <v>378</v>
      </c>
    </row>
    <row r="1395" s="14" customFormat="1">
      <c r="A1395" s="14"/>
      <c r="B1395" s="240"/>
      <c r="C1395" s="241"/>
      <c r="D1395" s="231" t="s">
        <v>397</v>
      </c>
      <c r="E1395" s="242" t="s">
        <v>28</v>
      </c>
      <c r="F1395" s="243" t="s">
        <v>1640</v>
      </c>
      <c r="G1395" s="241"/>
      <c r="H1395" s="244">
        <v>110.25</v>
      </c>
      <c r="I1395" s="245"/>
      <c r="J1395" s="241"/>
      <c r="K1395" s="241"/>
      <c r="L1395" s="246"/>
      <c r="M1395" s="247"/>
      <c r="N1395" s="248"/>
      <c r="O1395" s="248"/>
      <c r="P1395" s="248"/>
      <c r="Q1395" s="248"/>
      <c r="R1395" s="248"/>
      <c r="S1395" s="248"/>
      <c r="T1395" s="249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0" t="s">
        <v>397</v>
      </c>
      <c r="AU1395" s="250" t="s">
        <v>84</v>
      </c>
      <c r="AV1395" s="14" t="s">
        <v>84</v>
      </c>
      <c r="AW1395" s="14" t="s">
        <v>35</v>
      </c>
      <c r="AX1395" s="14" t="s">
        <v>74</v>
      </c>
      <c r="AY1395" s="250" t="s">
        <v>378</v>
      </c>
    </row>
    <row r="1396" s="14" customFormat="1">
      <c r="A1396" s="14"/>
      <c r="B1396" s="240"/>
      <c r="C1396" s="241"/>
      <c r="D1396" s="231" t="s">
        <v>397</v>
      </c>
      <c r="E1396" s="242" t="s">
        <v>28</v>
      </c>
      <c r="F1396" s="243" t="s">
        <v>165</v>
      </c>
      <c r="G1396" s="241"/>
      <c r="H1396" s="244">
        <v>219.74799999999999</v>
      </c>
      <c r="I1396" s="245"/>
      <c r="J1396" s="241"/>
      <c r="K1396" s="241"/>
      <c r="L1396" s="246"/>
      <c r="M1396" s="247"/>
      <c r="N1396" s="248"/>
      <c r="O1396" s="248"/>
      <c r="P1396" s="248"/>
      <c r="Q1396" s="248"/>
      <c r="R1396" s="248"/>
      <c r="S1396" s="248"/>
      <c r="T1396" s="249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0" t="s">
        <v>397</v>
      </c>
      <c r="AU1396" s="250" t="s">
        <v>84</v>
      </c>
      <c r="AV1396" s="14" t="s">
        <v>84</v>
      </c>
      <c r="AW1396" s="14" t="s">
        <v>35</v>
      </c>
      <c r="AX1396" s="14" t="s">
        <v>74</v>
      </c>
      <c r="AY1396" s="250" t="s">
        <v>378</v>
      </c>
    </row>
    <row r="1397" s="15" customFormat="1">
      <c r="A1397" s="15"/>
      <c r="B1397" s="251"/>
      <c r="C1397" s="252"/>
      <c r="D1397" s="231" t="s">
        <v>397</v>
      </c>
      <c r="E1397" s="253" t="s">
        <v>28</v>
      </c>
      <c r="F1397" s="254" t="s">
        <v>416</v>
      </c>
      <c r="G1397" s="252"/>
      <c r="H1397" s="255">
        <v>963.88300000000004</v>
      </c>
      <c r="I1397" s="256"/>
      <c r="J1397" s="252"/>
      <c r="K1397" s="252"/>
      <c r="L1397" s="257"/>
      <c r="M1397" s="258"/>
      <c r="N1397" s="259"/>
      <c r="O1397" s="259"/>
      <c r="P1397" s="259"/>
      <c r="Q1397" s="259"/>
      <c r="R1397" s="259"/>
      <c r="S1397" s="259"/>
      <c r="T1397" s="260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T1397" s="261" t="s">
        <v>397</v>
      </c>
      <c r="AU1397" s="261" t="s">
        <v>84</v>
      </c>
      <c r="AV1397" s="15" t="s">
        <v>390</v>
      </c>
      <c r="AW1397" s="15" t="s">
        <v>35</v>
      </c>
      <c r="AX1397" s="15" t="s">
        <v>82</v>
      </c>
      <c r="AY1397" s="261" t="s">
        <v>378</v>
      </c>
    </row>
    <row r="1398" s="2" customFormat="1" ht="44.25" customHeight="1">
      <c r="A1398" s="41"/>
      <c r="B1398" s="42"/>
      <c r="C1398" s="211" t="s">
        <v>1641</v>
      </c>
      <c r="D1398" s="211" t="s">
        <v>385</v>
      </c>
      <c r="E1398" s="212" t="s">
        <v>1642</v>
      </c>
      <c r="F1398" s="213" t="s">
        <v>1643</v>
      </c>
      <c r="G1398" s="214" t="s">
        <v>972</v>
      </c>
      <c r="H1398" s="215">
        <v>2243.085</v>
      </c>
      <c r="I1398" s="216"/>
      <c r="J1398" s="217">
        <f>ROUND(I1398*H1398,2)</f>
        <v>0</v>
      </c>
      <c r="K1398" s="213" t="s">
        <v>389</v>
      </c>
      <c r="L1398" s="47"/>
      <c r="M1398" s="218" t="s">
        <v>28</v>
      </c>
      <c r="N1398" s="219" t="s">
        <v>45</v>
      </c>
      <c r="O1398" s="87"/>
      <c r="P1398" s="220">
        <f>O1398*H1398</f>
        <v>0</v>
      </c>
      <c r="Q1398" s="220">
        <v>0</v>
      </c>
      <c r="R1398" s="220">
        <f>Q1398*H1398</f>
        <v>0</v>
      </c>
      <c r="S1398" s="220">
        <v>0</v>
      </c>
      <c r="T1398" s="221">
        <f>S1398*H1398</f>
        <v>0</v>
      </c>
      <c r="U1398" s="41"/>
      <c r="V1398" s="41"/>
      <c r="W1398" s="41"/>
      <c r="X1398" s="41"/>
      <c r="Y1398" s="41"/>
      <c r="Z1398" s="41"/>
      <c r="AA1398" s="41"/>
      <c r="AB1398" s="41"/>
      <c r="AC1398" s="41"/>
      <c r="AD1398" s="41"/>
      <c r="AE1398" s="41"/>
      <c r="AR1398" s="222" t="s">
        <v>390</v>
      </c>
      <c r="AT1398" s="222" t="s">
        <v>385</v>
      </c>
      <c r="AU1398" s="222" t="s">
        <v>84</v>
      </c>
      <c r="AY1398" s="20" t="s">
        <v>378</v>
      </c>
      <c r="BE1398" s="223">
        <f>IF(N1398="základní",J1398,0)</f>
        <v>0</v>
      </c>
      <c r="BF1398" s="223">
        <f>IF(N1398="snížená",J1398,0)</f>
        <v>0</v>
      </c>
      <c r="BG1398" s="223">
        <f>IF(N1398="zákl. přenesená",J1398,0)</f>
        <v>0</v>
      </c>
      <c r="BH1398" s="223">
        <f>IF(N1398="sníž. přenesená",J1398,0)</f>
        <v>0</v>
      </c>
      <c r="BI1398" s="223">
        <f>IF(N1398="nulová",J1398,0)</f>
        <v>0</v>
      </c>
      <c r="BJ1398" s="20" t="s">
        <v>82</v>
      </c>
      <c r="BK1398" s="223">
        <f>ROUND(I1398*H1398,2)</f>
        <v>0</v>
      </c>
      <c r="BL1398" s="20" t="s">
        <v>390</v>
      </c>
      <c r="BM1398" s="222" t="s">
        <v>1644</v>
      </c>
    </row>
    <row r="1399" s="2" customFormat="1">
      <c r="A1399" s="41"/>
      <c r="B1399" s="42"/>
      <c r="C1399" s="43"/>
      <c r="D1399" s="224" t="s">
        <v>394</v>
      </c>
      <c r="E1399" s="43"/>
      <c r="F1399" s="225" t="s">
        <v>1645</v>
      </c>
      <c r="G1399" s="43"/>
      <c r="H1399" s="43"/>
      <c r="I1399" s="226"/>
      <c r="J1399" s="43"/>
      <c r="K1399" s="43"/>
      <c r="L1399" s="47"/>
      <c r="M1399" s="227"/>
      <c r="N1399" s="228"/>
      <c r="O1399" s="87"/>
      <c r="P1399" s="87"/>
      <c r="Q1399" s="87"/>
      <c r="R1399" s="87"/>
      <c r="S1399" s="87"/>
      <c r="T1399" s="88"/>
      <c r="U1399" s="41"/>
      <c r="V1399" s="41"/>
      <c r="W1399" s="41"/>
      <c r="X1399" s="41"/>
      <c r="Y1399" s="41"/>
      <c r="Z1399" s="41"/>
      <c r="AA1399" s="41"/>
      <c r="AB1399" s="41"/>
      <c r="AC1399" s="41"/>
      <c r="AD1399" s="41"/>
      <c r="AE1399" s="41"/>
      <c r="AT1399" s="20" t="s">
        <v>394</v>
      </c>
      <c r="AU1399" s="20" t="s">
        <v>84</v>
      </c>
    </row>
    <row r="1400" s="14" customFormat="1">
      <c r="A1400" s="14"/>
      <c r="B1400" s="240"/>
      <c r="C1400" s="241"/>
      <c r="D1400" s="231" t="s">
        <v>397</v>
      </c>
      <c r="E1400" s="242" t="s">
        <v>28</v>
      </c>
      <c r="F1400" s="243" t="s">
        <v>1646</v>
      </c>
      <c r="G1400" s="241"/>
      <c r="H1400" s="244">
        <v>800.22500000000002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0" t="s">
        <v>397</v>
      </c>
      <c r="AU1400" s="250" t="s">
        <v>84</v>
      </c>
      <c r="AV1400" s="14" t="s">
        <v>84</v>
      </c>
      <c r="AW1400" s="14" t="s">
        <v>35</v>
      </c>
      <c r="AX1400" s="14" t="s">
        <v>74</v>
      </c>
      <c r="AY1400" s="250" t="s">
        <v>378</v>
      </c>
    </row>
    <row r="1401" s="13" customFormat="1">
      <c r="A1401" s="13"/>
      <c r="B1401" s="229"/>
      <c r="C1401" s="230"/>
      <c r="D1401" s="231" t="s">
        <v>397</v>
      </c>
      <c r="E1401" s="232" t="s">
        <v>28</v>
      </c>
      <c r="F1401" s="233" t="s">
        <v>797</v>
      </c>
      <c r="G1401" s="230"/>
      <c r="H1401" s="232" t="s">
        <v>28</v>
      </c>
      <c r="I1401" s="234"/>
      <c r="J1401" s="230"/>
      <c r="K1401" s="230"/>
      <c r="L1401" s="235"/>
      <c r="M1401" s="236"/>
      <c r="N1401" s="237"/>
      <c r="O1401" s="237"/>
      <c r="P1401" s="237"/>
      <c r="Q1401" s="237"/>
      <c r="R1401" s="237"/>
      <c r="S1401" s="237"/>
      <c r="T1401" s="23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39" t="s">
        <v>397</v>
      </c>
      <c r="AU1401" s="239" t="s">
        <v>84</v>
      </c>
      <c r="AV1401" s="13" t="s">
        <v>82</v>
      </c>
      <c r="AW1401" s="13" t="s">
        <v>35</v>
      </c>
      <c r="AX1401" s="13" t="s">
        <v>74</v>
      </c>
      <c r="AY1401" s="239" t="s">
        <v>378</v>
      </c>
    </row>
    <row r="1402" s="14" customFormat="1">
      <c r="A1402" s="14"/>
      <c r="B1402" s="240"/>
      <c r="C1402" s="241"/>
      <c r="D1402" s="231" t="s">
        <v>397</v>
      </c>
      <c r="E1402" s="242" t="s">
        <v>28</v>
      </c>
      <c r="F1402" s="243" t="s">
        <v>1647</v>
      </c>
      <c r="G1402" s="241"/>
      <c r="H1402" s="244">
        <v>103.59999999999999</v>
      </c>
      <c r="I1402" s="245"/>
      <c r="J1402" s="241"/>
      <c r="K1402" s="241"/>
      <c r="L1402" s="246"/>
      <c r="M1402" s="247"/>
      <c r="N1402" s="248"/>
      <c r="O1402" s="248"/>
      <c r="P1402" s="248"/>
      <c r="Q1402" s="248"/>
      <c r="R1402" s="248"/>
      <c r="S1402" s="248"/>
      <c r="T1402" s="249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50" t="s">
        <v>397</v>
      </c>
      <c r="AU1402" s="250" t="s">
        <v>84</v>
      </c>
      <c r="AV1402" s="14" t="s">
        <v>84</v>
      </c>
      <c r="AW1402" s="14" t="s">
        <v>35</v>
      </c>
      <c r="AX1402" s="14" t="s">
        <v>74</v>
      </c>
      <c r="AY1402" s="250" t="s">
        <v>378</v>
      </c>
    </row>
    <row r="1403" s="13" customFormat="1">
      <c r="A1403" s="13"/>
      <c r="B1403" s="229"/>
      <c r="C1403" s="230"/>
      <c r="D1403" s="231" t="s">
        <v>397</v>
      </c>
      <c r="E1403" s="232" t="s">
        <v>28</v>
      </c>
      <c r="F1403" s="233" t="s">
        <v>800</v>
      </c>
      <c r="G1403" s="230"/>
      <c r="H1403" s="232" t="s">
        <v>28</v>
      </c>
      <c r="I1403" s="234"/>
      <c r="J1403" s="230"/>
      <c r="K1403" s="230"/>
      <c r="L1403" s="235"/>
      <c r="M1403" s="236"/>
      <c r="N1403" s="237"/>
      <c r="O1403" s="237"/>
      <c r="P1403" s="237"/>
      <c r="Q1403" s="237"/>
      <c r="R1403" s="237"/>
      <c r="S1403" s="237"/>
      <c r="T1403" s="23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9" t="s">
        <v>397</v>
      </c>
      <c r="AU1403" s="239" t="s">
        <v>84</v>
      </c>
      <c r="AV1403" s="13" t="s">
        <v>82</v>
      </c>
      <c r="AW1403" s="13" t="s">
        <v>35</v>
      </c>
      <c r="AX1403" s="13" t="s">
        <v>74</v>
      </c>
      <c r="AY1403" s="239" t="s">
        <v>378</v>
      </c>
    </row>
    <row r="1404" s="14" customFormat="1">
      <c r="A1404" s="14"/>
      <c r="B1404" s="240"/>
      <c r="C1404" s="241"/>
      <c r="D1404" s="231" t="s">
        <v>397</v>
      </c>
      <c r="E1404" s="242" t="s">
        <v>28</v>
      </c>
      <c r="F1404" s="243" t="s">
        <v>1648</v>
      </c>
      <c r="G1404" s="241"/>
      <c r="H1404" s="244">
        <v>20.035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0" t="s">
        <v>397</v>
      </c>
      <c r="AU1404" s="250" t="s">
        <v>84</v>
      </c>
      <c r="AV1404" s="14" t="s">
        <v>84</v>
      </c>
      <c r="AW1404" s="14" t="s">
        <v>35</v>
      </c>
      <c r="AX1404" s="14" t="s">
        <v>74</v>
      </c>
      <c r="AY1404" s="250" t="s">
        <v>378</v>
      </c>
    </row>
    <row r="1405" s="13" customFormat="1">
      <c r="A1405" s="13"/>
      <c r="B1405" s="229"/>
      <c r="C1405" s="230"/>
      <c r="D1405" s="231" t="s">
        <v>397</v>
      </c>
      <c r="E1405" s="232" t="s">
        <v>28</v>
      </c>
      <c r="F1405" s="233" t="s">
        <v>802</v>
      </c>
      <c r="G1405" s="230"/>
      <c r="H1405" s="232" t="s">
        <v>28</v>
      </c>
      <c r="I1405" s="234"/>
      <c r="J1405" s="230"/>
      <c r="K1405" s="230"/>
      <c r="L1405" s="235"/>
      <c r="M1405" s="236"/>
      <c r="N1405" s="237"/>
      <c r="O1405" s="237"/>
      <c r="P1405" s="237"/>
      <c r="Q1405" s="237"/>
      <c r="R1405" s="237"/>
      <c r="S1405" s="237"/>
      <c r="T1405" s="23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9" t="s">
        <v>397</v>
      </c>
      <c r="AU1405" s="239" t="s">
        <v>84</v>
      </c>
      <c r="AV1405" s="13" t="s">
        <v>82</v>
      </c>
      <c r="AW1405" s="13" t="s">
        <v>35</v>
      </c>
      <c r="AX1405" s="13" t="s">
        <v>74</v>
      </c>
      <c r="AY1405" s="239" t="s">
        <v>378</v>
      </c>
    </row>
    <row r="1406" s="14" customFormat="1">
      <c r="A1406" s="14"/>
      <c r="B1406" s="240"/>
      <c r="C1406" s="241"/>
      <c r="D1406" s="231" t="s">
        <v>397</v>
      </c>
      <c r="E1406" s="242" t="s">
        <v>28</v>
      </c>
      <c r="F1406" s="243" t="s">
        <v>1649</v>
      </c>
      <c r="G1406" s="241"/>
      <c r="H1406" s="244">
        <v>20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0" t="s">
        <v>397</v>
      </c>
      <c r="AU1406" s="250" t="s">
        <v>84</v>
      </c>
      <c r="AV1406" s="14" t="s">
        <v>84</v>
      </c>
      <c r="AW1406" s="14" t="s">
        <v>35</v>
      </c>
      <c r="AX1406" s="14" t="s">
        <v>74</v>
      </c>
      <c r="AY1406" s="250" t="s">
        <v>378</v>
      </c>
    </row>
    <row r="1407" s="13" customFormat="1">
      <c r="A1407" s="13"/>
      <c r="B1407" s="229"/>
      <c r="C1407" s="230"/>
      <c r="D1407" s="231" t="s">
        <v>397</v>
      </c>
      <c r="E1407" s="232" t="s">
        <v>28</v>
      </c>
      <c r="F1407" s="233" t="s">
        <v>804</v>
      </c>
      <c r="G1407" s="230"/>
      <c r="H1407" s="232" t="s">
        <v>28</v>
      </c>
      <c r="I1407" s="234"/>
      <c r="J1407" s="230"/>
      <c r="K1407" s="230"/>
      <c r="L1407" s="235"/>
      <c r="M1407" s="236"/>
      <c r="N1407" s="237"/>
      <c r="O1407" s="237"/>
      <c r="P1407" s="237"/>
      <c r="Q1407" s="237"/>
      <c r="R1407" s="237"/>
      <c r="S1407" s="237"/>
      <c r="T1407" s="23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9" t="s">
        <v>397</v>
      </c>
      <c r="AU1407" s="239" t="s">
        <v>84</v>
      </c>
      <c r="AV1407" s="13" t="s">
        <v>82</v>
      </c>
      <c r="AW1407" s="13" t="s">
        <v>35</v>
      </c>
      <c r="AX1407" s="13" t="s">
        <v>74</v>
      </c>
      <c r="AY1407" s="239" t="s">
        <v>378</v>
      </c>
    </row>
    <row r="1408" s="14" customFormat="1">
      <c r="A1408" s="14"/>
      <c r="B1408" s="240"/>
      <c r="C1408" s="241"/>
      <c r="D1408" s="231" t="s">
        <v>397</v>
      </c>
      <c r="E1408" s="242" t="s">
        <v>28</v>
      </c>
      <c r="F1408" s="243" t="s">
        <v>1650</v>
      </c>
      <c r="G1408" s="241"/>
      <c r="H1408" s="244">
        <v>55.399999999999999</v>
      </c>
      <c r="I1408" s="245"/>
      <c r="J1408" s="241"/>
      <c r="K1408" s="241"/>
      <c r="L1408" s="246"/>
      <c r="M1408" s="247"/>
      <c r="N1408" s="248"/>
      <c r="O1408" s="248"/>
      <c r="P1408" s="248"/>
      <c r="Q1408" s="248"/>
      <c r="R1408" s="248"/>
      <c r="S1408" s="248"/>
      <c r="T1408" s="24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0" t="s">
        <v>397</v>
      </c>
      <c r="AU1408" s="250" t="s">
        <v>84</v>
      </c>
      <c r="AV1408" s="14" t="s">
        <v>84</v>
      </c>
      <c r="AW1408" s="14" t="s">
        <v>35</v>
      </c>
      <c r="AX1408" s="14" t="s">
        <v>74</v>
      </c>
      <c r="AY1408" s="250" t="s">
        <v>378</v>
      </c>
    </row>
    <row r="1409" s="13" customFormat="1">
      <c r="A1409" s="13"/>
      <c r="B1409" s="229"/>
      <c r="C1409" s="230"/>
      <c r="D1409" s="231" t="s">
        <v>397</v>
      </c>
      <c r="E1409" s="232" t="s">
        <v>28</v>
      </c>
      <c r="F1409" s="233" t="s">
        <v>807</v>
      </c>
      <c r="G1409" s="230"/>
      <c r="H1409" s="232" t="s">
        <v>28</v>
      </c>
      <c r="I1409" s="234"/>
      <c r="J1409" s="230"/>
      <c r="K1409" s="230"/>
      <c r="L1409" s="235"/>
      <c r="M1409" s="236"/>
      <c r="N1409" s="237"/>
      <c r="O1409" s="237"/>
      <c r="P1409" s="237"/>
      <c r="Q1409" s="237"/>
      <c r="R1409" s="237"/>
      <c r="S1409" s="237"/>
      <c r="T1409" s="23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9" t="s">
        <v>397</v>
      </c>
      <c r="AU1409" s="239" t="s">
        <v>84</v>
      </c>
      <c r="AV1409" s="13" t="s">
        <v>82</v>
      </c>
      <c r="AW1409" s="13" t="s">
        <v>35</v>
      </c>
      <c r="AX1409" s="13" t="s">
        <v>74</v>
      </c>
      <c r="AY1409" s="239" t="s">
        <v>378</v>
      </c>
    </row>
    <row r="1410" s="14" customFormat="1">
      <c r="A1410" s="14"/>
      <c r="B1410" s="240"/>
      <c r="C1410" s="241"/>
      <c r="D1410" s="231" t="s">
        <v>397</v>
      </c>
      <c r="E1410" s="242" t="s">
        <v>28</v>
      </c>
      <c r="F1410" s="243" t="s">
        <v>1651</v>
      </c>
      <c r="G1410" s="241"/>
      <c r="H1410" s="244">
        <v>44.539999999999999</v>
      </c>
      <c r="I1410" s="245"/>
      <c r="J1410" s="241"/>
      <c r="K1410" s="241"/>
      <c r="L1410" s="246"/>
      <c r="M1410" s="247"/>
      <c r="N1410" s="248"/>
      <c r="O1410" s="248"/>
      <c r="P1410" s="248"/>
      <c r="Q1410" s="248"/>
      <c r="R1410" s="248"/>
      <c r="S1410" s="248"/>
      <c r="T1410" s="24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0" t="s">
        <v>397</v>
      </c>
      <c r="AU1410" s="250" t="s">
        <v>84</v>
      </c>
      <c r="AV1410" s="14" t="s">
        <v>84</v>
      </c>
      <c r="AW1410" s="14" t="s">
        <v>35</v>
      </c>
      <c r="AX1410" s="14" t="s">
        <v>74</v>
      </c>
      <c r="AY1410" s="250" t="s">
        <v>378</v>
      </c>
    </row>
    <row r="1411" s="16" customFormat="1">
      <c r="A1411" s="16"/>
      <c r="B1411" s="262"/>
      <c r="C1411" s="263"/>
      <c r="D1411" s="231" t="s">
        <v>397</v>
      </c>
      <c r="E1411" s="264" t="s">
        <v>283</v>
      </c>
      <c r="F1411" s="265" t="s">
        <v>618</v>
      </c>
      <c r="G1411" s="263"/>
      <c r="H1411" s="266">
        <v>1043.8</v>
      </c>
      <c r="I1411" s="267"/>
      <c r="J1411" s="263"/>
      <c r="K1411" s="263"/>
      <c r="L1411" s="268"/>
      <c r="M1411" s="269"/>
      <c r="N1411" s="270"/>
      <c r="O1411" s="270"/>
      <c r="P1411" s="270"/>
      <c r="Q1411" s="270"/>
      <c r="R1411" s="270"/>
      <c r="S1411" s="270"/>
      <c r="T1411" s="271"/>
      <c r="U1411" s="16"/>
      <c r="V1411" s="16"/>
      <c r="W1411" s="16"/>
      <c r="X1411" s="16"/>
      <c r="Y1411" s="16"/>
      <c r="Z1411" s="16"/>
      <c r="AA1411" s="16"/>
      <c r="AB1411" s="16"/>
      <c r="AC1411" s="16"/>
      <c r="AD1411" s="16"/>
      <c r="AE1411" s="16"/>
      <c r="AT1411" s="272" t="s">
        <v>397</v>
      </c>
      <c r="AU1411" s="272" t="s">
        <v>84</v>
      </c>
      <c r="AV1411" s="16" t="s">
        <v>432</v>
      </c>
      <c r="AW1411" s="16" t="s">
        <v>35</v>
      </c>
      <c r="AX1411" s="16" t="s">
        <v>74</v>
      </c>
      <c r="AY1411" s="272" t="s">
        <v>378</v>
      </c>
    </row>
    <row r="1412" s="13" customFormat="1">
      <c r="A1412" s="13"/>
      <c r="B1412" s="229"/>
      <c r="C1412" s="230"/>
      <c r="D1412" s="231" t="s">
        <v>397</v>
      </c>
      <c r="E1412" s="232" t="s">
        <v>28</v>
      </c>
      <c r="F1412" s="233" t="s">
        <v>1614</v>
      </c>
      <c r="G1412" s="230"/>
      <c r="H1412" s="232" t="s">
        <v>28</v>
      </c>
      <c r="I1412" s="234"/>
      <c r="J1412" s="230"/>
      <c r="K1412" s="230"/>
      <c r="L1412" s="235"/>
      <c r="M1412" s="236"/>
      <c r="N1412" s="237"/>
      <c r="O1412" s="237"/>
      <c r="P1412" s="237"/>
      <c r="Q1412" s="237"/>
      <c r="R1412" s="237"/>
      <c r="S1412" s="237"/>
      <c r="T1412" s="23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9" t="s">
        <v>397</v>
      </c>
      <c r="AU1412" s="239" t="s">
        <v>84</v>
      </c>
      <c r="AV1412" s="13" t="s">
        <v>82</v>
      </c>
      <c r="AW1412" s="13" t="s">
        <v>35</v>
      </c>
      <c r="AX1412" s="13" t="s">
        <v>74</v>
      </c>
      <c r="AY1412" s="239" t="s">
        <v>378</v>
      </c>
    </row>
    <row r="1413" s="13" customFormat="1">
      <c r="A1413" s="13"/>
      <c r="B1413" s="229"/>
      <c r="C1413" s="230"/>
      <c r="D1413" s="231" t="s">
        <v>397</v>
      </c>
      <c r="E1413" s="232" t="s">
        <v>28</v>
      </c>
      <c r="F1413" s="233" t="s">
        <v>1615</v>
      </c>
      <c r="G1413" s="230"/>
      <c r="H1413" s="232" t="s">
        <v>28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397</v>
      </c>
      <c r="AU1413" s="239" t="s">
        <v>84</v>
      </c>
      <c r="AV1413" s="13" t="s">
        <v>82</v>
      </c>
      <c r="AW1413" s="13" t="s">
        <v>35</v>
      </c>
      <c r="AX1413" s="13" t="s">
        <v>74</v>
      </c>
      <c r="AY1413" s="239" t="s">
        <v>378</v>
      </c>
    </row>
    <row r="1414" s="14" customFormat="1">
      <c r="A1414" s="14"/>
      <c r="B1414" s="240"/>
      <c r="C1414" s="241"/>
      <c r="D1414" s="231" t="s">
        <v>397</v>
      </c>
      <c r="E1414" s="242" t="s">
        <v>28</v>
      </c>
      <c r="F1414" s="243" t="s">
        <v>1652</v>
      </c>
      <c r="G1414" s="241"/>
      <c r="H1414" s="244">
        <v>222.86000000000001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397</v>
      </c>
      <c r="AU1414" s="250" t="s">
        <v>84</v>
      </c>
      <c r="AV1414" s="14" t="s">
        <v>84</v>
      </c>
      <c r="AW1414" s="14" t="s">
        <v>35</v>
      </c>
      <c r="AX1414" s="14" t="s">
        <v>74</v>
      </c>
      <c r="AY1414" s="250" t="s">
        <v>378</v>
      </c>
    </row>
    <row r="1415" s="14" customFormat="1">
      <c r="A1415" s="14"/>
      <c r="B1415" s="240"/>
      <c r="C1415" s="241"/>
      <c r="D1415" s="231" t="s">
        <v>397</v>
      </c>
      <c r="E1415" s="242" t="s">
        <v>28</v>
      </c>
      <c r="F1415" s="243" t="s">
        <v>1646</v>
      </c>
      <c r="G1415" s="241"/>
      <c r="H1415" s="244">
        <v>800.22500000000002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0" t="s">
        <v>397</v>
      </c>
      <c r="AU1415" s="250" t="s">
        <v>84</v>
      </c>
      <c r="AV1415" s="14" t="s">
        <v>84</v>
      </c>
      <c r="AW1415" s="14" t="s">
        <v>35</v>
      </c>
      <c r="AX1415" s="14" t="s">
        <v>74</v>
      </c>
      <c r="AY1415" s="250" t="s">
        <v>378</v>
      </c>
    </row>
    <row r="1416" s="14" customFormat="1">
      <c r="A1416" s="14"/>
      <c r="B1416" s="240"/>
      <c r="C1416" s="241"/>
      <c r="D1416" s="231" t="s">
        <v>397</v>
      </c>
      <c r="E1416" s="242" t="s">
        <v>28</v>
      </c>
      <c r="F1416" s="243" t="s">
        <v>1653</v>
      </c>
      <c r="G1416" s="241"/>
      <c r="H1416" s="244">
        <v>176.19999999999999</v>
      </c>
      <c r="I1416" s="245"/>
      <c r="J1416" s="241"/>
      <c r="K1416" s="241"/>
      <c r="L1416" s="246"/>
      <c r="M1416" s="247"/>
      <c r="N1416" s="248"/>
      <c r="O1416" s="248"/>
      <c r="P1416" s="248"/>
      <c r="Q1416" s="248"/>
      <c r="R1416" s="248"/>
      <c r="S1416" s="248"/>
      <c r="T1416" s="24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0" t="s">
        <v>397</v>
      </c>
      <c r="AU1416" s="250" t="s">
        <v>84</v>
      </c>
      <c r="AV1416" s="14" t="s">
        <v>84</v>
      </c>
      <c r="AW1416" s="14" t="s">
        <v>35</v>
      </c>
      <c r="AX1416" s="14" t="s">
        <v>74</v>
      </c>
      <c r="AY1416" s="250" t="s">
        <v>378</v>
      </c>
    </row>
    <row r="1417" s="16" customFormat="1">
      <c r="A1417" s="16"/>
      <c r="B1417" s="262"/>
      <c r="C1417" s="263"/>
      <c r="D1417" s="231" t="s">
        <v>397</v>
      </c>
      <c r="E1417" s="264" t="s">
        <v>280</v>
      </c>
      <c r="F1417" s="265" t="s">
        <v>618</v>
      </c>
      <c r="G1417" s="263"/>
      <c r="H1417" s="266">
        <v>1199.2850000000001</v>
      </c>
      <c r="I1417" s="267"/>
      <c r="J1417" s="263"/>
      <c r="K1417" s="263"/>
      <c r="L1417" s="268"/>
      <c r="M1417" s="269"/>
      <c r="N1417" s="270"/>
      <c r="O1417" s="270"/>
      <c r="P1417" s="270"/>
      <c r="Q1417" s="270"/>
      <c r="R1417" s="270"/>
      <c r="S1417" s="270"/>
      <c r="T1417" s="271"/>
      <c r="U1417" s="16"/>
      <c r="V1417" s="16"/>
      <c r="W1417" s="16"/>
      <c r="X1417" s="16"/>
      <c r="Y1417" s="16"/>
      <c r="Z1417" s="16"/>
      <c r="AA1417" s="16"/>
      <c r="AB1417" s="16"/>
      <c r="AC1417" s="16"/>
      <c r="AD1417" s="16"/>
      <c r="AE1417" s="16"/>
      <c r="AT1417" s="272" t="s">
        <v>397</v>
      </c>
      <c r="AU1417" s="272" t="s">
        <v>84</v>
      </c>
      <c r="AV1417" s="16" t="s">
        <v>432</v>
      </c>
      <c r="AW1417" s="16" t="s">
        <v>35</v>
      </c>
      <c r="AX1417" s="16" t="s">
        <v>74</v>
      </c>
      <c r="AY1417" s="272" t="s">
        <v>378</v>
      </c>
    </row>
    <row r="1418" s="15" customFormat="1">
      <c r="A1418" s="15"/>
      <c r="B1418" s="251"/>
      <c r="C1418" s="252"/>
      <c r="D1418" s="231" t="s">
        <v>397</v>
      </c>
      <c r="E1418" s="253" t="s">
        <v>1654</v>
      </c>
      <c r="F1418" s="254" t="s">
        <v>416</v>
      </c>
      <c r="G1418" s="252"/>
      <c r="H1418" s="255">
        <v>2243.085</v>
      </c>
      <c r="I1418" s="256"/>
      <c r="J1418" s="252"/>
      <c r="K1418" s="252"/>
      <c r="L1418" s="257"/>
      <c r="M1418" s="258"/>
      <c r="N1418" s="259"/>
      <c r="O1418" s="259"/>
      <c r="P1418" s="259"/>
      <c r="Q1418" s="259"/>
      <c r="R1418" s="259"/>
      <c r="S1418" s="259"/>
      <c r="T1418" s="260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61" t="s">
        <v>397</v>
      </c>
      <c r="AU1418" s="261" t="s">
        <v>84</v>
      </c>
      <c r="AV1418" s="15" t="s">
        <v>390</v>
      </c>
      <c r="AW1418" s="15" t="s">
        <v>35</v>
      </c>
      <c r="AX1418" s="15" t="s">
        <v>82</v>
      </c>
      <c r="AY1418" s="261" t="s">
        <v>378</v>
      </c>
    </row>
    <row r="1419" s="2" customFormat="1" ht="16.5" customHeight="1">
      <c r="A1419" s="41"/>
      <c r="B1419" s="42"/>
      <c r="C1419" s="273" t="s">
        <v>1655</v>
      </c>
      <c r="D1419" s="273" t="s">
        <v>875</v>
      </c>
      <c r="E1419" s="274" t="s">
        <v>1656</v>
      </c>
      <c r="F1419" s="275" t="s">
        <v>1657</v>
      </c>
      <c r="G1419" s="276" t="s">
        <v>972</v>
      </c>
      <c r="H1419" s="277">
        <v>1095.99</v>
      </c>
      <c r="I1419" s="278"/>
      <c r="J1419" s="279">
        <f>ROUND(I1419*H1419,2)</f>
        <v>0</v>
      </c>
      <c r="K1419" s="275" t="s">
        <v>28</v>
      </c>
      <c r="L1419" s="280"/>
      <c r="M1419" s="281" t="s">
        <v>28</v>
      </c>
      <c r="N1419" s="282" t="s">
        <v>45</v>
      </c>
      <c r="O1419" s="87"/>
      <c r="P1419" s="220">
        <f>O1419*H1419</f>
        <v>0</v>
      </c>
      <c r="Q1419" s="220">
        <v>0.00010000000000000001</v>
      </c>
      <c r="R1419" s="220">
        <f>Q1419*H1419</f>
        <v>0.109599</v>
      </c>
      <c r="S1419" s="220">
        <v>0</v>
      </c>
      <c r="T1419" s="221">
        <f>S1419*H1419</f>
        <v>0</v>
      </c>
      <c r="U1419" s="41"/>
      <c r="V1419" s="41"/>
      <c r="W1419" s="41"/>
      <c r="X1419" s="41"/>
      <c r="Y1419" s="41"/>
      <c r="Z1419" s="41"/>
      <c r="AA1419" s="41"/>
      <c r="AB1419" s="41"/>
      <c r="AC1419" s="41"/>
      <c r="AD1419" s="41"/>
      <c r="AE1419" s="41"/>
      <c r="AR1419" s="222" t="s">
        <v>540</v>
      </c>
      <c r="AT1419" s="222" t="s">
        <v>875</v>
      </c>
      <c r="AU1419" s="222" t="s">
        <v>84</v>
      </c>
      <c r="AY1419" s="20" t="s">
        <v>378</v>
      </c>
      <c r="BE1419" s="223">
        <f>IF(N1419="základní",J1419,0)</f>
        <v>0</v>
      </c>
      <c r="BF1419" s="223">
        <f>IF(N1419="snížená",J1419,0)</f>
        <v>0</v>
      </c>
      <c r="BG1419" s="223">
        <f>IF(N1419="zákl. přenesená",J1419,0)</f>
        <v>0</v>
      </c>
      <c r="BH1419" s="223">
        <f>IF(N1419="sníž. přenesená",J1419,0)</f>
        <v>0</v>
      </c>
      <c r="BI1419" s="223">
        <f>IF(N1419="nulová",J1419,0)</f>
        <v>0</v>
      </c>
      <c r="BJ1419" s="20" t="s">
        <v>82</v>
      </c>
      <c r="BK1419" s="223">
        <f>ROUND(I1419*H1419,2)</f>
        <v>0</v>
      </c>
      <c r="BL1419" s="20" t="s">
        <v>390</v>
      </c>
      <c r="BM1419" s="222" t="s">
        <v>1658</v>
      </c>
    </row>
    <row r="1420" s="14" customFormat="1">
      <c r="A1420" s="14"/>
      <c r="B1420" s="240"/>
      <c r="C1420" s="241"/>
      <c r="D1420" s="231" t="s">
        <v>397</v>
      </c>
      <c r="E1420" s="242" t="s">
        <v>28</v>
      </c>
      <c r="F1420" s="243" t="s">
        <v>1659</v>
      </c>
      <c r="G1420" s="241"/>
      <c r="H1420" s="244">
        <v>1095.99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397</v>
      </c>
      <c r="AU1420" s="250" t="s">
        <v>84</v>
      </c>
      <c r="AV1420" s="14" t="s">
        <v>84</v>
      </c>
      <c r="AW1420" s="14" t="s">
        <v>35</v>
      </c>
      <c r="AX1420" s="14" t="s">
        <v>82</v>
      </c>
      <c r="AY1420" s="250" t="s">
        <v>378</v>
      </c>
    </row>
    <row r="1421" s="2" customFormat="1" ht="16.5" customHeight="1">
      <c r="A1421" s="41"/>
      <c r="B1421" s="42"/>
      <c r="C1421" s="273" t="s">
        <v>1660</v>
      </c>
      <c r="D1421" s="273" t="s">
        <v>875</v>
      </c>
      <c r="E1421" s="274" t="s">
        <v>1661</v>
      </c>
      <c r="F1421" s="275" t="s">
        <v>1662</v>
      </c>
      <c r="G1421" s="276" t="s">
        <v>972</v>
      </c>
      <c r="H1421" s="277">
        <v>1259.249</v>
      </c>
      <c r="I1421" s="278"/>
      <c r="J1421" s="279">
        <f>ROUND(I1421*H1421,2)</f>
        <v>0</v>
      </c>
      <c r="K1421" s="275" t="s">
        <v>28</v>
      </c>
      <c r="L1421" s="280"/>
      <c r="M1421" s="281" t="s">
        <v>28</v>
      </c>
      <c r="N1421" s="282" t="s">
        <v>45</v>
      </c>
      <c r="O1421" s="87"/>
      <c r="P1421" s="220">
        <f>O1421*H1421</f>
        <v>0</v>
      </c>
      <c r="Q1421" s="220">
        <v>0.00010000000000000001</v>
      </c>
      <c r="R1421" s="220">
        <f>Q1421*H1421</f>
        <v>0.12592490000000001</v>
      </c>
      <c r="S1421" s="220">
        <v>0</v>
      </c>
      <c r="T1421" s="221">
        <f>S1421*H1421</f>
        <v>0</v>
      </c>
      <c r="U1421" s="41"/>
      <c r="V1421" s="41"/>
      <c r="W1421" s="41"/>
      <c r="X1421" s="41"/>
      <c r="Y1421" s="41"/>
      <c r="Z1421" s="41"/>
      <c r="AA1421" s="41"/>
      <c r="AB1421" s="41"/>
      <c r="AC1421" s="41"/>
      <c r="AD1421" s="41"/>
      <c r="AE1421" s="41"/>
      <c r="AR1421" s="222" t="s">
        <v>540</v>
      </c>
      <c r="AT1421" s="222" t="s">
        <v>875</v>
      </c>
      <c r="AU1421" s="222" t="s">
        <v>84</v>
      </c>
      <c r="AY1421" s="20" t="s">
        <v>378</v>
      </c>
      <c r="BE1421" s="223">
        <f>IF(N1421="základní",J1421,0)</f>
        <v>0</v>
      </c>
      <c r="BF1421" s="223">
        <f>IF(N1421="snížená",J1421,0)</f>
        <v>0</v>
      </c>
      <c r="BG1421" s="223">
        <f>IF(N1421="zákl. přenesená",J1421,0)</f>
        <v>0</v>
      </c>
      <c r="BH1421" s="223">
        <f>IF(N1421="sníž. přenesená",J1421,0)</f>
        <v>0</v>
      </c>
      <c r="BI1421" s="223">
        <f>IF(N1421="nulová",J1421,0)</f>
        <v>0</v>
      </c>
      <c r="BJ1421" s="20" t="s">
        <v>82</v>
      </c>
      <c r="BK1421" s="223">
        <f>ROUND(I1421*H1421,2)</f>
        <v>0</v>
      </c>
      <c r="BL1421" s="20" t="s">
        <v>390</v>
      </c>
      <c r="BM1421" s="222" t="s">
        <v>1663</v>
      </c>
    </row>
    <row r="1422" s="14" customFormat="1">
      <c r="A1422" s="14"/>
      <c r="B1422" s="240"/>
      <c r="C1422" s="241"/>
      <c r="D1422" s="231" t="s">
        <v>397</v>
      </c>
      <c r="E1422" s="242" t="s">
        <v>28</v>
      </c>
      <c r="F1422" s="243" t="s">
        <v>1664</v>
      </c>
      <c r="G1422" s="241"/>
      <c r="H1422" s="244">
        <v>1259.249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397</v>
      </c>
      <c r="AU1422" s="250" t="s">
        <v>84</v>
      </c>
      <c r="AV1422" s="14" t="s">
        <v>84</v>
      </c>
      <c r="AW1422" s="14" t="s">
        <v>35</v>
      </c>
      <c r="AX1422" s="14" t="s">
        <v>82</v>
      </c>
      <c r="AY1422" s="250" t="s">
        <v>378</v>
      </c>
    </row>
    <row r="1423" s="2" customFormat="1" ht="55.5" customHeight="1">
      <c r="A1423" s="41"/>
      <c r="B1423" s="42"/>
      <c r="C1423" s="211" t="s">
        <v>1665</v>
      </c>
      <c r="D1423" s="211" t="s">
        <v>385</v>
      </c>
      <c r="E1423" s="212" t="s">
        <v>1666</v>
      </c>
      <c r="F1423" s="213" t="s">
        <v>1667</v>
      </c>
      <c r="G1423" s="214" t="s">
        <v>972</v>
      </c>
      <c r="H1423" s="215">
        <v>1600.4500000000001</v>
      </c>
      <c r="I1423" s="216"/>
      <c r="J1423" s="217">
        <f>ROUND(I1423*H1423,2)</f>
        <v>0</v>
      </c>
      <c r="K1423" s="213" t="s">
        <v>389</v>
      </c>
      <c r="L1423" s="47"/>
      <c r="M1423" s="218" t="s">
        <v>28</v>
      </c>
      <c r="N1423" s="219" t="s">
        <v>45</v>
      </c>
      <c r="O1423" s="87"/>
      <c r="P1423" s="220">
        <f>O1423*H1423</f>
        <v>0</v>
      </c>
      <c r="Q1423" s="220">
        <v>0</v>
      </c>
      <c r="R1423" s="220">
        <f>Q1423*H1423</f>
        <v>0</v>
      </c>
      <c r="S1423" s="220">
        <v>0</v>
      </c>
      <c r="T1423" s="221">
        <f>S1423*H1423</f>
        <v>0</v>
      </c>
      <c r="U1423" s="41"/>
      <c r="V1423" s="41"/>
      <c r="W1423" s="41"/>
      <c r="X1423" s="41"/>
      <c r="Y1423" s="41"/>
      <c r="Z1423" s="41"/>
      <c r="AA1423" s="41"/>
      <c r="AB1423" s="41"/>
      <c r="AC1423" s="41"/>
      <c r="AD1423" s="41"/>
      <c r="AE1423" s="41"/>
      <c r="AR1423" s="222" t="s">
        <v>390</v>
      </c>
      <c r="AT1423" s="222" t="s">
        <v>385</v>
      </c>
      <c r="AU1423" s="222" t="s">
        <v>84</v>
      </c>
      <c r="AY1423" s="20" t="s">
        <v>378</v>
      </c>
      <c r="BE1423" s="223">
        <f>IF(N1423="základní",J1423,0)</f>
        <v>0</v>
      </c>
      <c r="BF1423" s="223">
        <f>IF(N1423="snížená",J1423,0)</f>
        <v>0</v>
      </c>
      <c r="BG1423" s="223">
        <f>IF(N1423="zákl. přenesená",J1423,0)</f>
        <v>0</v>
      </c>
      <c r="BH1423" s="223">
        <f>IF(N1423="sníž. přenesená",J1423,0)</f>
        <v>0</v>
      </c>
      <c r="BI1423" s="223">
        <f>IF(N1423="nulová",J1423,0)</f>
        <v>0</v>
      </c>
      <c r="BJ1423" s="20" t="s">
        <v>82</v>
      </c>
      <c r="BK1423" s="223">
        <f>ROUND(I1423*H1423,2)</f>
        <v>0</v>
      </c>
      <c r="BL1423" s="20" t="s">
        <v>390</v>
      </c>
      <c r="BM1423" s="222" t="s">
        <v>1668</v>
      </c>
    </row>
    <row r="1424" s="2" customFormat="1">
      <c r="A1424" s="41"/>
      <c r="B1424" s="42"/>
      <c r="C1424" s="43"/>
      <c r="D1424" s="224" t="s">
        <v>394</v>
      </c>
      <c r="E1424" s="43"/>
      <c r="F1424" s="225" t="s">
        <v>1669</v>
      </c>
      <c r="G1424" s="43"/>
      <c r="H1424" s="43"/>
      <c r="I1424" s="226"/>
      <c r="J1424" s="43"/>
      <c r="K1424" s="43"/>
      <c r="L1424" s="47"/>
      <c r="M1424" s="227"/>
      <c r="N1424" s="228"/>
      <c r="O1424" s="87"/>
      <c r="P1424" s="87"/>
      <c r="Q1424" s="87"/>
      <c r="R1424" s="87"/>
      <c r="S1424" s="87"/>
      <c r="T1424" s="88"/>
      <c r="U1424" s="41"/>
      <c r="V1424" s="41"/>
      <c r="W1424" s="41"/>
      <c r="X1424" s="41"/>
      <c r="Y1424" s="41"/>
      <c r="Z1424" s="41"/>
      <c r="AA1424" s="41"/>
      <c r="AB1424" s="41"/>
      <c r="AC1424" s="41"/>
      <c r="AD1424" s="41"/>
      <c r="AE1424" s="41"/>
      <c r="AT1424" s="20" t="s">
        <v>394</v>
      </c>
      <c r="AU1424" s="20" t="s">
        <v>84</v>
      </c>
    </row>
    <row r="1425" s="13" customFormat="1">
      <c r="A1425" s="13"/>
      <c r="B1425" s="229"/>
      <c r="C1425" s="230"/>
      <c r="D1425" s="231" t="s">
        <v>397</v>
      </c>
      <c r="E1425" s="232" t="s">
        <v>28</v>
      </c>
      <c r="F1425" s="233" t="s">
        <v>797</v>
      </c>
      <c r="G1425" s="230"/>
      <c r="H1425" s="232" t="s">
        <v>28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397</v>
      </c>
      <c r="AU1425" s="239" t="s">
        <v>84</v>
      </c>
      <c r="AV1425" s="13" t="s">
        <v>82</v>
      </c>
      <c r="AW1425" s="13" t="s">
        <v>35</v>
      </c>
      <c r="AX1425" s="13" t="s">
        <v>74</v>
      </c>
      <c r="AY1425" s="239" t="s">
        <v>378</v>
      </c>
    </row>
    <row r="1426" s="14" customFormat="1">
      <c r="A1426" s="14"/>
      <c r="B1426" s="240"/>
      <c r="C1426" s="241"/>
      <c r="D1426" s="231" t="s">
        <v>397</v>
      </c>
      <c r="E1426" s="242" t="s">
        <v>28</v>
      </c>
      <c r="F1426" s="243" t="s">
        <v>1670</v>
      </c>
      <c r="G1426" s="241"/>
      <c r="H1426" s="244">
        <v>375.55000000000001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397</v>
      </c>
      <c r="AU1426" s="250" t="s">
        <v>84</v>
      </c>
      <c r="AV1426" s="14" t="s">
        <v>84</v>
      </c>
      <c r="AW1426" s="14" t="s">
        <v>35</v>
      </c>
      <c r="AX1426" s="14" t="s">
        <v>74</v>
      </c>
      <c r="AY1426" s="250" t="s">
        <v>378</v>
      </c>
    </row>
    <row r="1427" s="13" customFormat="1">
      <c r="A1427" s="13"/>
      <c r="B1427" s="229"/>
      <c r="C1427" s="230"/>
      <c r="D1427" s="231" t="s">
        <v>397</v>
      </c>
      <c r="E1427" s="232" t="s">
        <v>28</v>
      </c>
      <c r="F1427" s="233" t="s">
        <v>800</v>
      </c>
      <c r="G1427" s="230"/>
      <c r="H1427" s="232" t="s">
        <v>28</v>
      </c>
      <c r="I1427" s="234"/>
      <c r="J1427" s="230"/>
      <c r="K1427" s="230"/>
      <c r="L1427" s="235"/>
      <c r="M1427" s="236"/>
      <c r="N1427" s="237"/>
      <c r="O1427" s="237"/>
      <c r="P1427" s="237"/>
      <c r="Q1427" s="237"/>
      <c r="R1427" s="237"/>
      <c r="S1427" s="237"/>
      <c r="T1427" s="238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39" t="s">
        <v>397</v>
      </c>
      <c r="AU1427" s="239" t="s">
        <v>84</v>
      </c>
      <c r="AV1427" s="13" t="s">
        <v>82</v>
      </c>
      <c r="AW1427" s="13" t="s">
        <v>35</v>
      </c>
      <c r="AX1427" s="13" t="s">
        <v>74</v>
      </c>
      <c r="AY1427" s="239" t="s">
        <v>378</v>
      </c>
    </row>
    <row r="1428" s="14" customFormat="1">
      <c r="A1428" s="14"/>
      <c r="B1428" s="240"/>
      <c r="C1428" s="241"/>
      <c r="D1428" s="231" t="s">
        <v>397</v>
      </c>
      <c r="E1428" s="242" t="s">
        <v>28</v>
      </c>
      <c r="F1428" s="243" t="s">
        <v>1671</v>
      </c>
      <c r="G1428" s="241"/>
      <c r="H1428" s="244">
        <v>48</v>
      </c>
      <c r="I1428" s="245"/>
      <c r="J1428" s="241"/>
      <c r="K1428" s="241"/>
      <c r="L1428" s="246"/>
      <c r="M1428" s="247"/>
      <c r="N1428" s="248"/>
      <c r="O1428" s="248"/>
      <c r="P1428" s="248"/>
      <c r="Q1428" s="248"/>
      <c r="R1428" s="248"/>
      <c r="S1428" s="248"/>
      <c r="T1428" s="249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0" t="s">
        <v>397</v>
      </c>
      <c r="AU1428" s="250" t="s">
        <v>84</v>
      </c>
      <c r="AV1428" s="14" t="s">
        <v>84</v>
      </c>
      <c r="AW1428" s="14" t="s">
        <v>35</v>
      </c>
      <c r="AX1428" s="14" t="s">
        <v>74</v>
      </c>
      <c r="AY1428" s="250" t="s">
        <v>378</v>
      </c>
    </row>
    <row r="1429" s="13" customFormat="1">
      <c r="A1429" s="13"/>
      <c r="B1429" s="229"/>
      <c r="C1429" s="230"/>
      <c r="D1429" s="231" t="s">
        <v>397</v>
      </c>
      <c r="E1429" s="232" t="s">
        <v>28</v>
      </c>
      <c r="F1429" s="233" t="s">
        <v>802</v>
      </c>
      <c r="G1429" s="230"/>
      <c r="H1429" s="232" t="s">
        <v>28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397</v>
      </c>
      <c r="AU1429" s="239" t="s">
        <v>84</v>
      </c>
      <c r="AV1429" s="13" t="s">
        <v>82</v>
      </c>
      <c r="AW1429" s="13" t="s">
        <v>35</v>
      </c>
      <c r="AX1429" s="13" t="s">
        <v>74</v>
      </c>
      <c r="AY1429" s="239" t="s">
        <v>378</v>
      </c>
    </row>
    <row r="1430" s="14" customFormat="1">
      <c r="A1430" s="14"/>
      <c r="B1430" s="240"/>
      <c r="C1430" s="241"/>
      <c r="D1430" s="231" t="s">
        <v>397</v>
      </c>
      <c r="E1430" s="242" t="s">
        <v>28</v>
      </c>
      <c r="F1430" s="243" t="s">
        <v>1671</v>
      </c>
      <c r="G1430" s="241"/>
      <c r="H1430" s="244">
        <v>48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397</v>
      </c>
      <c r="AU1430" s="250" t="s">
        <v>84</v>
      </c>
      <c r="AV1430" s="14" t="s">
        <v>84</v>
      </c>
      <c r="AW1430" s="14" t="s">
        <v>35</v>
      </c>
      <c r="AX1430" s="14" t="s">
        <v>74</v>
      </c>
      <c r="AY1430" s="250" t="s">
        <v>378</v>
      </c>
    </row>
    <row r="1431" s="13" customFormat="1">
      <c r="A1431" s="13"/>
      <c r="B1431" s="229"/>
      <c r="C1431" s="230"/>
      <c r="D1431" s="231" t="s">
        <v>397</v>
      </c>
      <c r="E1431" s="232" t="s">
        <v>28</v>
      </c>
      <c r="F1431" s="233" t="s">
        <v>804</v>
      </c>
      <c r="G1431" s="230"/>
      <c r="H1431" s="232" t="s">
        <v>28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9" t="s">
        <v>397</v>
      </c>
      <c r="AU1431" s="239" t="s">
        <v>84</v>
      </c>
      <c r="AV1431" s="13" t="s">
        <v>82</v>
      </c>
      <c r="AW1431" s="13" t="s">
        <v>35</v>
      </c>
      <c r="AX1431" s="13" t="s">
        <v>74</v>
      </c>
      <c r="AY1431" s="239" t="s">
        <v>378</v>
      </c>
    </row>
    <row r="1432" s="14" customFormat="1">
      <c r="A1432" s="14"/>
      <c r="B1432" s="240"/>
      <c r="C1432" s="241"/>
      <c r="D1432" s="231" t="s">
        <v>397</v>
      </c>
      <c r="E1432" s="242" t="s">
        <v>28</v>
      </c>
      <c r="F1432" s="243" t="s">
        <v>1672</v>
      </c>
      <c r="G1432" s="241"/>
      <c r="H1432" s="244">
        <v>556.10000000000002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397</v>
      </c>
      <c r="AU1432" s="250" t="s">
        <v>84</v>
      </c>
      <c r="AV1432" s="14" t="s">
        <v>84</v>
      </c>
      <c r="AW1432" s="14" t="s">
        <v>35</v>
      </c>
      <c r="AX1432" s="14" t="s">
        <v>74</v>
      </c>
      <c r="AY1432" s="250" t="s">
        <v>378</v>
      </c>
    </row>
    <row r="1433" s="13" customFormat="1">
      <c r="A1433" s="13"/>
      <c r="B1433" s="229"/>
      <c r="C1433" s="230"/>
      <c r="D1433" s="231" t="s">
        <v>397</v>
      </c>
      <c r="E1433" s="232" t="s">
        <v>28</v>
      </c>
      <c r="F1433" s="233" t="s">
        <v>807</v>
      </c>
      <c r="G1433" s="230"/>
      <c r="H1433" s="232" t="s">
        <v>28</v>
      </c>
      <c r="I1433" s="234"/>
      <c r="J1433" s="230"/>
      <c r="K1433" s="230"/>
      <c r="L1433" s="235"/>
      <c r="M1433" s="236"/>
      <c r="N1433" s="237"/>
      <c r="O1433" s="237"/>
      <c r="P1433" s="237"/>
      <c r="Q1433" s="237"/>
      <c r="R1433" s="237"/>
      <c r="S1433" s="237"/>
      <c r="T1433" s="238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39" t="s">
        <v>397</v>
      </c>
      <c r="AU1433" s="239" t="s">
        <v>84</v>
      </c>
      <c r="AV1433" s="13" t="s">
        <v>82</v>
      </c>
      <c r="AW1433" s="13" t="s">
        <v>35</v>
      </c>
      <c r="AX1433" s="13" t="s">
        <v>74</v>
      </c>
      <c r="AY1433" s="239" t="s">
        <v>378</v>
      </c>
    </row>
    <row r="1434" s="14" customFormat="1">
      <c r="A1434" s="14"/>
      <c r="B1434" s="240"/>
      <c r="C1434" s="241"/>
      <c r="D1434" s="231" t="s">
        <v>397</v>
      </c>
      <c r="E1434" s="242" t="s">
        <v>28</v>
      </c>
      <c r="F1434" s="243" t="s">
        <v>1673</v>
      </c>
      <c r="G1434" s="241"/>
      <c r="H1434" s="244">
        <v>572.79999999999995</v>
      </c>
      <c r="I1434" s="245"/>
      <c r="J1434" s="241"/>
      <c r="K1434" s="241"/>
      <c r="L1434" s="246"/>
      <c r="M1434" s="247"/>
      <c r="N1434" s="248"/>
      <c r="O1434" s="248"/>
      <c r="P1434" s="248"/>
      <c r="Q1434" s="248"/>
      <c r="R1434" s="248"/>
      <c r="S1434" s="248"/>
      <c r="T1434" s="249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0" t="s">
        <v>397</v>
      </c>
      <c r="AU1434" s="250" t="s">
        <v>84</v>
      </c>
      <c r="AV1434" s="14" t="s">
        <v>84</v>
      </c>
      <c r="AW1434" s="14" t="s">
        <v>35</v>
      </c>
      <c r="AX1434" s="14" t="s">
        <v>74</v>
      </c>
      <c r="AY1434" s="250" t="s">
        <v>378</v>
      </c>
    </row>
    <row r="1435" s="15" customFormat="1">
      <c r="A1435" s="15"/>
      <c r="B1435" s="251"/>
      <c r="C1435" s="252"/>
      <c r="D1435" s="231" t="s">
        <v>397</v>
      </c>
      <c r="E1435" s="253" t="s">
        <v>277</v>
      </c>
      <c r="F1435" s="254" t="s">
        <v>416</v>
      </c>
      <c r="G1435" s="252"/>
      <c r="H1435" s="255">
        <v>1600.4500000000001</v>
      </c>
      <c r="I1435" s="256"/>
      <c r="J1435" s="252"/>
      <c r="K1435" s="252"/>
      <c r="L1435" s="257"/>
      <c r="M1435" s="258"/>
      <c r="N1435" s="259"/>
      <c r="O1435" s="259"/>
      <c r="P1435" s="259"/>
      <c r="Q1435" s="259"/>
      <c r="R1435" s="259"/>
      <c r="S1435" s="259"/>
      <c r="T1435" s="260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261" t="s">
        <v>397</v>
      </c>
      <c r="AU1435" s="261" t="s">
        <v>84</v>
      </c>
      <c r="AV1435" s="15" t="s">
        <v>390</v>
      </c>
      <c r="AW1435" s="15" t="s">
        <v>35</v>
      </c>
      <c r="AX1435" s="15" t="s">
        <v>82</v>
      </c>
      <c r="AY1435" s="261" t="s">
        <v>378</v>
      </c>
    </row>
    <row r="1436" s="2" customFormat="1" ht="16.5" customHeight="1">
      <c r="A1436" s="41"/>
      <c r="B1436" s="42"/>
      <c r="C1436" s="273" t="s">
        <v>1674</v>
      </c>
      <c r="D1436" s="273" t="s">
        <v>875</v>
      </c>
      <c r="E1436" s="274" t="s">
        <v>1675</v>
      </c>
      <c r="F1436" s="275" t="s">
        <v>1676</v>
      </c>
      <c r="G1436" s="276" t="s">
        <v>972</v>
      </c>
      <c r="H1436" s="277">
        <v>840.23599999999999</v>
      </c>
      <c r="I1436" s="278"/>
      <c r="J1436" s="279">
        <f>ROUND(I1436*H1436,2)</f>
        <v>0</v>
      </c>
      <c r="K1436" s="275" t="s">
        <v>28</v>
      </c>
      <c r="L1436" s="280"/>
      <c r="M1436" s="281" t="s">
        <v>28</v>
      </c>
      <c r="N1436" s="282" t="s">
        <v>45</v>
      </c>
      <c r="O1436" s="87"/>
      <c r="P1436" s="220">
        <f>O1436*H1436</f>
        <v>0</v>
      </c>
      <c r="Q1436" s="220">
        <v>0.00029999999999999997</v>
      </c>
      <c r="R1436" s="220">
        <f>Q1436*H1436</f>
        <v>0.25207079999999998</v>
      </c>
      <c r="S1436" s="220">
        <v>0</v>
      </c>
      <c r="T1436" s="221">
        <f>S1436*H1436</f>
        <v>0</v>
      </c>
      <c r="U1436" s="41"/>
      <c r="V1436" s="41"/>
      <c r="W1436" s="41"/>
      <c r="X1436" s="41"/>
      <c r="Y1436" s="41"/>
      <c r="Z1436" s="41"/>
      <c r="AA1436" s="41"/>
      <c r="AB1436" s="41"/>
      <c r="AC1436" s="41"/>
      <c r="AD1436" s="41"/>
      <c r="AE1436" s="41"/>
      <c r="AR1436" s="222" t="s">
        <v>540</v>
      </c>
      <c r="AT1436" s="222" t="s">
        <v>875</v>
      </c>
      <c r="AU1436" s="222" t="s">
        <v>84</v>
      </c>
      <c r="AY1436" s="20" t="s">
        <v>378</v>
      </c>
      <c r="BE1436" s="223">
        <f>IF(N1436="základní",J1436,0)</f>
        <v>0</v>
      </c>
      <c r="BF1436" s="223">
        <f>IF(N1436="snížená",J1436,0)</f>
        <v>0</v>
      </c>
      <c r="BG1436" s="223">
        <f>IF(N1436="zákl. přenesená",J1436,0)</f>
        <v>0</v>
      </c>
      <c r="BH1436" s="223">
        <f>IF(N1436="sníž. přenesená",J1436,0)</f>
        <v>0</v>
      </c>
      <c r="BI1436" s="223">
        <f>IF(N1436="nulová",J1436,0)</f>
        <v>0</v>
      </c>
      <c r="BJ1436" s="20" t="s">
        <v>82</v>
      </c>
      <c r="BK1436" s="223">
        <f>ROUND(I1436*H1436,2)</f>
        <v>0</v>
      </c>
      <c r="BL1436" s="20" t="s">
        <v>390</v>
      </c>
      <c r="BM1436" s="222" t="s">
        <v>1677</v>
      </c>
    </row>
    <row r="1437" s="14" customFormat="1">
      <c r="A1437" s="14"/>
      <c r="B1437" s="240"/>
      <c r="C1437" s="241"/>
      <c r="D1437" s="231" t="s">
        <v>397</v>
      </c>
      <c r="E1437" s="242" t="s">
        <v>28</v>
      </c>
      <c r="F1437" s="243" t="s">
        <v>1678</v>
      </c>
      <c r="G1437" s="241"/>
      <c r="H1437" s="244">
        <v>840.23599999999999</v>
      </c>
      <c r="I1437" s="245"/>
      <c r="J1437" s="241"/>
      <c r="K1437" s="241"/>
      <c r="L1437" s="246"/>
      <c r="M1437" s="247"/>
      <c r="N1437" s="248"/>
      <c r="O1437" s="248"/>
      <c r="P1437" s="248"/>
      <c r="Q1437" s="248"/>
      <c r="R1437" s="248"/>
      <c r="S1437" s="248"/>
      <c r="T1437" s="249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50" t="s">
        <v>397</v>
      </c>
      <c r="AU1437" s="250" t="s">
        <v>84</v>
      </c>
      <c r="AV1437" s="14" t="s">
        <v>84</v>
      </c>
      <c r="AW1437" s="14" t="s">
        <v>35</v>
      </c>
      <c r="AX1437" s="14" t="s">
        <v>82</v>
      </c>
      <c r="AY1437" s="250" t="s">
        <v>378</v>
      </c>
    </row>
    <row r="1438" s="2" customFormat="1" ht="16.5" customHeight="1">
      <c r="A1438" s="41"/>
      <c r="B1438" s="42"/>
      <c r="C1438" s="273" t="s">
        <v>1679</v>
      </c>
      <c r="D1438" s="273" t="s">
        <v>875</v>
      </c>
      <c r="E1438" s="274" t="s">
        <v>1680</v>
      </c>
      <c r="F1438" s="275" t="s">
        <v>1681</v>
      </c>
      <c r="G1438" s="276" t="s">
        <v>972</v>
      </c>
      <c r="H1438" s="277">
        <v>840.23599999999999</v>
      </c>
      <c r="I1438" s="278"/>
      <c r="J1438" s="279">
        <f>ROUND(I1438*H1438,2)</f>
        <v>0</v>
      </c>
      <c r="K1438" s="275" t="s">
        <v>28</v>
      </c>
      <c r="L1438" s="280"/>
      <c r="M1438" s="281" t="s">
        <v>28</v>
      </c>
      <c r="N1438" s="282" t="s">
        <v>45</v>
      </c>
      <c r="O1438" s="87"/>
      <c r="P1438" s="220">
        <f>O1438*H1438</f>
        <v>0</v>
      </c>
      <c r="Q1438" s="220">
        <v>0.00029999999999999997</v>
      </c>
      <c r="R1438" s="220">
        <f>Q1438*H1438</f>
        <v>0.25207079999999998</v>
      </c>
      <c r="S1438" s="220">
        <v>0</v>
      </c>
      <c r="T1438" s="221">
        <f>S1438*H1438</f>
        <v>0</v>
      </c>
      <c r="U1438" s="41"/>
      <c r="V1438" s="41"/>
      <c r="W1438" s="41"/>
      <c r="X1438" s="41"/>
      <c r="Y1438" s="41"/>
      <c r="Z1438" s="41"/>
      <c r="AA1438" s="41"/>
      <c r="AB1438" s="41"/>
      <c r="AC1438" s="41"/>
      <c r="AD1438" s="41"/>
      <c r="AE1438" s="41"/>
      <c r="AR1438" s="222" t="s">
        <v>540</v>
      </c>
      <c r="AT1438" s="222" t="s">
        <v>875</v>
      </c>
      <c r="AU1438" s="222" t="s">
        <v>84</v>
      </c>
      <c r="AY1438" s="20" t="s">
        <v>378</v>
      </c>
      <c r="BE1438" s="223">
        <f>IF(N1438="základní",J1438,0)</f>
        <v>0</v>
      </c>
      <c r="BF1438" s="223">
        <f>IF(N1438="snížená",J1438,0)</f>
        <v>0</v>
      </c>
      <c r="BG1438" s="223">
        <f>IF(N1438="zákl. přenesená",J1438,0)</f>
        <v>0</v>
      </c>
      <c r="BH1438" s="223">
        <f>IF(N1438="sníž. přenesená",J1438,0)</f>
        <v>0</v>
      </c>
      <c r="BI1438" s="223">
        <f>IF(N1438="nulová",J1438,0)</f>
        <v>0</v>
      </c>
      <c r="BJ1438" s="20" t="s">
        <v>82</v>
      </c>
      <c r="BK1438" s="223">
        <f>ROUND(I1438*H1438,2)</f>
        <v>0</v>
      </c>
      <c r="BL1438" s="20" t="s">
        <v>390</v>
      </c>
      <c r="BM1438" s="222" t="s">
        <v>1682</v>
      </c>
    </row>
    <row r="1439" s="14" customFormat="1">
      <c r="A1439" s="14"/>
      <c r="B1439" s="240"/>
      <c r="C1439" s="241"/>
      <c r="D1439" s="231" t="s">
        <v>397</v>
      </c>
      <c r="E1439" s="242" t="s">
        <v>28</v>
      </c>
      <c r="F1439" s="243" t="s">
        <v>1678</v>
      </c>
      <c r="G1439" s="241"/>
      <c r="H1439" s="244">
        <v>840.23599999999999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397</v>
      </c>
      <c r="AU1439" s="250" t="s">
        <v>84</v>
      </c>
      <c r="AV1439" s="14" t="s">
        <v>84</v>
      </c>
      <c r="AW1439" s="14" t="s">
        <v>35</v>
      </c>
      <c r="AX1439" s="14" t="s">
        <v>82</v>
      </c>
      <c r="AY1439" s="250" t="s">
        <v>378</v>
      </c>
    </row>
    <row r="1440" s="2" customFormat="1" ht="24.15" customHeight="1">
      <c r="A1440" s="41"/>
      <c r="B1440" s="42"/>
      <c r="C1440" s="211" t="s">
        <v>1683</v>
      </c>
      <c r="D1440" s="211" t="s">
        <v>385</v>
      </c>
      <c r="E1440" s="212" t="s">
        <v>1684</v>
      </c>
      <c r="F1440" s="213" t="s">
        <v>1685</v>
      </c>
      <c r="G1440" s="214" t="s">
        <v>972</v>
      </c>
      <c r="H1440" s="215">
        <v>125.56999999999999</v>
      </c>
      <c r="I1440" s="216"/>
      <c r="J1440" s="217">
        <f>ROUND(I1440*H1440,2)</f>
        <v>0</v>
      </c>
      <c r="K1440" s="213" t="s">
        <v>389</v>
      </c>
      <c r="L1440" s="47"/>
      <c r="M1440" s="218" t="s">
        <v>28</v>
      </c>
      <c r="N1440" s="219" t="s">
        <v>45</v>
      </c>
      <c r="O1440" s="87"/>
      <c r="P1440" s="220">
        <f>O1440*H1440</f>
        <v>0</v>
      </c>
      <c r="Q1440" s="220">
        <v>0.00010000000000000001</v>
      </c>
      <c r="R1440" s="220">
        <f>Q1440*H1440</f>
        <v>0.012557000000000001</v>
      </c>
      <c r="S1440" s="220">
        <v>0</v>
      </c>
      <c r="T1440" s="221">
        <f>S1440*H1440</f>
        <v>0</v>
      </c>
      <c r="U1440" s="41"/>
      <c r="V1440" s="41"/>
      <c r="W1440" s="41"/>
      <c r="X1440" s="41"/>
      <c r="Y1440" s="41"/>
      <c r="Z1440" s="41"/>
      <c r="AA1440" s="41"/>
      <c r="AB1440" s="41"/>
      <c r="AC1440" s="41"/>
      <c r="AD1440" s="41"/>
      <c r="AE1440" s="41"/>
      <c r="AR1440" s="222" t="s">
        <v>390</v>
      </c>
      <c r="AT1440" s="222" t="s">
        <v>385</v>
      </c>
      <c r="AU1440" s="222" t="s">
        <v>84</v>
      </c>
      <c r="AY1440" s="20" t="s">
        <v>378</v>
      </c>
      <c r="BE1440" s="223">
        <f>IF(N1440="základní",J1440,0)</f>
        <v>0</v>
      </c>
      <c r="BF1440" s="223">
        <f>IF(N1440="snížená",J1440,0)</f>
        <v>0</v>
      </c>
      <c r="BG1440" s="223">
        <f>IF(N1440="zákl. přenesená",J1440,0)</f>
        <v>0</v>
      </c>
      <c r="BH1440" s="223">
        <f>IF(N1440="sníž. přenesená",J1440,0)</f>
        <v>0</v>
      </c>
      <c r="BI1440" s="223">
        <f>IF(N1440="nulová",J1440,0)</f>
        <v>0</v>
      </c>
      <c r="BJ1440" s="20" t="s">
        <v>82</v>
      </c>
      <c r="BK1440" s="223">
        <f>ROUND(I1440*H1440,2)</f>
        <v>0</v>
      </c>
      <c r="BL1440" s="20" t="s">
        <v>390</v>
      </c>
      <c r="BM1440" s="222" t="s">
        <v>1686</v>
      </c>
    </row>
    <row r="1441" s="2" customFormat="1">
      <c r="A1441" s="41"/>
      <c r="B1441" s="42"/>
      <c r="C1441" s="43"/>
      <c r="D1441" s="224" t="s">
        <v>394</v>
      </c>
      <c r="E1441" s="43"/>
      <c r="F1441" s="225" t="s">
        <v>1687</v>
      </c>
      <c r="G1441" s="43"/>
      <c r="H1441" s="43"/>
      <c r="I1441" s="226"/>
      <c r="J1441" s="43"/>
      <c r="K1441" s="43"/>
      <c r="L1441" s="47"/>
      <c r="M1441" s="227"/>
      <c r="N1441" s="228"/>
      <c r="O1441" s="87"/>
      <c r="P1441" s="87"/>
      <c r="Q1441" s="87"/>
      <c r="R1441" s="87"/>
      <c r="S1441" s="87"/>
      <c r="T1441" s="88"/>
      <c r="U1441" s="41"/>
      <c r="V1441" s="41"/>
      <c r="W1441" s="41"/>
      <c r="X1441" s="41"/>
      <c r="Y1441" s="41"/>
      <c r="Z1441" s="41"/>
      <c r="AA1441" s="41"/>
      <c r="AB1441" s="41"/>
      <c r="AC1441" s="41"/>
      <c r="AD1441" s="41"/>
      <c r="AE1441" s="41"/>
      <c r="AT1441" s="20" t="s">
        <v>394</v>
      </c>
      <c r="AU1441" s="20" t="s">
        <v>84</v>
      </c>
    </row>
    <row r="1442" s="14" customFormat="1">
      <c r="A1442" s="14"/>
      <c r="B1442" s="240"/>
      <c r="C1442" s="241"/>
      <c r="D1442" s="231" t="s">
        <v>397</v>
      </c>
      <c r="E1442" s="242" t="s">
        <v>28</v>
      </c>
      <c r="F1442" s="243" t="s">
        <v>1688</v>
      </c>
      <c r="G1442" s="241"/>
      <c r="H1442" s="244">
        <v>94.859999999999999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0" t="s">
        <v>397</v>
      </c>
      <c r="AU1442" s="250" t="s">
        <v>84</v>
      </c>
      <c r="AV1442" s="14" t="s">
        <v>84</v>
      </c>
      <c r="AW1442" s="14" t="s">
        <v>35</v>
      </c>
      <c r="AX1442" s="14" t="s">
        <v>74</v>
      </c>
      <c r="AY1442" s="250" t="s">
        <v>378</v>
      </c>
    </row>
    <row r="1443" s="14" customFormat="1">
      <c r="A1443" s="14"/>
      <c r="B1443" s="240"/>
      <c r="C1443" s="241"/>
      <c r="D1443" s="231" t="s">
        <v>397</v>
      </c>
      <c r="E1443" s="242" t="s">
        <v>28</v>
      </c>
      <c r="F1443" s="243" t="s">
        <v>1689</v>
      </c>
      <c r="G1443" s="241"/>
      <c r="H1443" s="244">
        <v>30.710000000000001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397</v>
      </c>
      <c r="AU1443" s="250" t="s">
        <v>84</v>
      </c>
      <c r="AV1443" s="14" t="s">
        <v>84</v>
      </c>
      <c r="AW1443" s="14" t="s">
        <v>35</v>
      </c>
      <c r="AX1443" s="14" t="s">
        <v>74</v>
      </c>
      <c r="AY1443" s="250" t="s">
        <v>378</v>
      </c>
    </row>
    <row r="1444" s="15" customFormat="1">
      <c r="A1444" s="15"/>
      <c r="B1444" s="251"/>
      <c r="C1444" s="252"/>
      <c r="D1444" s="231" t="s">
        <v>397</v>
      </c>
      <c r="E1444" s="253" t="s">
        <v>167</v>
      </c>
      <c r="F1444" s="254" t="s">
        <v>416</v>
      </c>
      <c r="G1444" s="252"/>
      <c r="H1444" s="255">
        <v>125.56999999999999</v>
      </c>
      <c r="I1444" s="256"/>
      <c r="J1444" s="252"/>
      <c r="K1444" s="252"/>
      <c r="L1444" s="257"/>
      <c r="M1444" s="258"/>
      <c r="N1444" s="259"/>
      <c r="O1444" s="259"/>
      <c r="P1444" s="259"/>
      <c r="Q1444" s="259"/>
      <c r="R1444" s="259"/>
      <c r="S1444" s="259"/>
      <c r="T1444" s="260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15"/>
      <c r="AT1444" s="261" t="s">
        <v>397</v>
      </c>
      <c r="AU1444" s="261" t="s">
        <v>84</v>
      </c>
      <c r="AV1444" s="15" t="s">
        <v>390</v>
      </c>
      <c r="AW1444" s="15" t="s">
        <v>35</v>
      </c>
      <c r="AX1444" s="15" t="s">
        <v>82</v>
      </c>
      <c r="AY1444" s="261" t="s">
        <v>378</v>
      </c>
    </row>
    <row r="1445" s="2" customFormat="1" ht="24.15" customHeight="1">
      <c r="A1445" s="41"/>
      <c r="B1445" s="42"/>
      <c r="C1445" s="273" t="s">
        <v>1690</v>
      </c>
      <c r="D1445" s="273" t="s">
        <v>875</v>
      </c>
      <c r="E1445" s="274" t="s">
        <v>1691</v>
      </c>
      <c r="F1445" s="275" t="s">
        <v>1692</v>
      </c>
      <c r="G1445" s="276" t="s">
        <v>972</v>
      </c>
      <c r="H1445" s="277">
        <v>131.84899999999999</v>
      </c>
      <c r="I1445" s="278"/>
      <c r="J1445" s="279">
        <f>ROUND(I1445*H1445,2)</f>
        <v>0</v>
      </c>
      <c r="K1445" s="275" t="s">
        <v>389</v>
      </c>
      <c r="L1445" s="280"/>
      <c r="M1445" s="281" t="s">
        <v>28</v>
      </c>
      <c r="N1445" s="282" t="s">
        <v>45</v>
      </c>
      <c r="O1445" s="87"/>
      <c r="P1445" s="220">
        <f>O1445*H1445</f>
        <v>0</v>
      </c>
      <c r="Q1445" s="220">
        <v>0.00032000000000000003</v>
      </c>
      <c r="R1445" s="220">
        <f>Q1445*H1445</f>
        <v>0.042191680000000002</v>
      </c>
      <c r="S1445" s="220">
        <v>0</v>
      </c>
      <c r="T1445" s="221">
        <f>S1445*H1445</f>
        <v>0</v>
      </c>
      <c r="U1445" s="41"/>
      <c r="V1445" s="41"/>
      <c r="W1445" s="41"/>
      <c r="X1445" s="41"/>
      <c r="Y1445" s="41"/>
      <c r="Z1445" s="41"/>
      <c r="AA1445" s="41"/>
      <c r="AB1445" s="41"/>
      <c r="AC1445" s="41"/>
      <c r="AD1445" s="41"/>
      <c r="AE1445" s="41"/>
      <c r="AR1445" s="222" t="s">
        <v>540</v>
      </c>
      <c r="AT1445" s="222" t="s">
        <v>875</v>
      </c>
      <c r="AU1445" s="222" t="s">
        <v>84</v>
      </c>
      <c r="AY1445" s="20" t="s">
        <v>378</v>
      </c>
      <c r="BE1445" s="223">
        <f>IF(N1445="základní",J1445,0)</f>
        <v>0</v>
      </c>
      <c r="BF1445" s="223">
        <f>IF(N1445="snížená",J1445,0)</f>
        <v>0</v>
      </c>
      <c r="BG1445" s="223">
        <f>IF(N1445="zákl. přenesená",J1445,0)</f>
        <v>0</v>
      </c>
      <c r="BH1445" s="223">
        <f>IF(N1445="sníž. přenesená",J1445,0)</f>
        <v>0</v>
      </c>
      <c r="BI1445" s="223">
        <f>IF(N1445="nulová",J1445,0)</f>
        <v>0</v>
      </c>
      <c r="BJ1445" s="20" t="s">
        <v>82</v>
      </c>
      <c r="BK1445" s="223">
        <f>ROUND(I1445*H1445,2)</f>
        <v>0</v>
      </c>
      <c r="BL1445" s="20" t="s">
        <v>390</v>
      </c>
      <c r="BM1445" s="222" t="s">
        <v>1693</v>
      </c>
    </row>
    <row r="1446" s="14" customFormat="1">
      <c r="A1446" s="14"/>
      <c r="B1446" s="240"/>
      <c r="C1446" s="241"/>
      <c r="D1446" s="231" t="s">
        <v>397</v>
      </c>
      <c r="E1446" s="242" t="s">
        <v>28</v>
      </c>
      <c r="F1446" s="243" t="s">
        <v>1694</v>
      </c>
      <c r="G1446" s="241"/>
      <c r="H1446" s="244">
        <v>131.84899999999999</v>
      </c>
      <c r="I1446" s="245"/>
      <c r="J1446" s="241"/>
      <c r="K1446" s="241"/>
      <c r="L1446" s="246"/>
      <c r="M1446" s="247"/>
      <c r="N1446" s="248"/>
      <c r="O1446" s="248"/>
      <c r="P1446" s="248"/>
      <c r="Q1446" s="248"/>
      <c r="R1446" s="248"/>
      <c r="S1446" s="248"/>
      <c r="T1446" s="249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50" t="s">
        <v>397</v>
      </c>
      <c r="AU1446" s="250" t="s">
        <v>84</v>
      </c>
      <c r="AV1446" s="14" t="s">
        <v>84</v>
      </c>
      <c r="AW1446" s="14" t="s">
        <v>35</v>
      </c>
      <c r="AX1446" s="14" t="s">
        <v>82</v>
      </c>
      <c r="AY1446" s="250" t="s">
        <v>378</v>
      </c>
    </row>
    <row r="1447" s="2" customFormat="1" ht="24.15" customHeight="1">
      <c r="A1447" s="41"/>
      <c r="B1447" s="42"/>
      <c r="C1447" s="211" t="s">
        <v>1695</v>
      </c>
      <c r="D1447" s="211" t="s">
        <v>385</v>
      </c>
      <c r="E1447" s="212" t="s">
        <v>1696</v>
      </c>
      <c r="F1447" s="213" t="s">
        <v>1697</v>
      </c>
      <c r="G1447" s="214" t="s">
        <v>972</v>
      </c>
      <c r="H1447" s="215">
        <v>19.25</v>
      </c>
      <c r="I1447" s="216"/>
      <c r="J1447" s="217">
        <f>ROUND(I1447*H1447,2)</f>
        <v>0</v>
      </c>
      <c r="K1447" s="213" t="s">
        <v>389</v>
      </c>
      <c r="L1447" s="47"/>
      <c r="M1447" s="218" t="s">
        <v>28</v>
      </c>
      <c r="N1447" s="219" t="s">
        <v>45</v>
      </c>
      <c r="O1447" s="87"/>
      <c r="P1447" s="220">
        <f>O1447*H1447</f>
        <v>0</v>
      </c>
      <c r="Q1447" s="220">
        <v>0</v>
      </c>
      <c r="R1447" s="220">
        <f>Q1447*H1447</f>
        <v>0</v>
      </c>
      <c r="S1447" s="220">
        <v>0</v>
      </c>
      <c r="T1447" s="221">
        <f>S1447*H1447</f>
        <v>0</v>
      </c>
      <c r="U1447" s="41"/>
      <c r="V1447" s="41"/>
      <c r="W1447" s="41"/>
      <c r="X1447" s="41"/>
      <c r="Y1447" s="41"/>
      <c r="Z1447" s="41"/>
      <c r="AA1447" s="41"/>
      <c r="AB1447" s="41"/>
      <c r="AC1447" s="41"/>
      <c r="AD1447" s="41"/>
      <c r="AE1447" s="41"/>
      <c r="AR1447" s="222" t="s">
        <v>390</v>
      </c>
      <c r="AT1447" s="222" t="s">
        <v>385</v>
      </c>
      <c r="AU1447" s="222" t="s">
        <v>84</v>
      </c>
      <c r="AY1447" s="20" t="s">
        <v>378</v>
      </c>
      <c r="BE1447" s="223">
        <f>IF(N1447="základní",J1447,0)</f>
        <v>0</v>
      </c>
      <c r="BF1447" s="223">
        <f>IF(N1447="snížená",J1447,0)</f>
        <v>0</v>
      </c>
      <c r="BG1447" s="223">
        <f>IF(N1447="zákl. přenesená",J1447,0)</f>
        <v>0</v>
      </c>
      <c r="BH1447" s="223">
        <f>IF(N1447="sníž. přenesená",J1447,0)</f>
        <v>0</v>
      </c>
      <c r="BI1447" s="223">
        <f>IF(N1447="nulová",J1447,0)</f>
        <v>0</v>
      </c>
      <c r="BJ1447" s="20" t="s">
        <v>82</v>
      </c>
      <c r="BK1447" s="223">
        <f>ROUND(I1447*H1447,2)</f>
        <v>0</v>
      </c>
      <c r="BL1447" s="20" t="s">
        <v>390</v>
      </c>
      <c r="BM1447" s="222" t="s">
        <v>1698</v>
      </c>
    </row>
    <row r="1448" s="2" customFormat="1">
      <c r="A1448" s="41"/>
      <c r="B1448" s="42"/>
      <c r="C1448" s="43"/>
      <c r="D1448" s="224" t="s">
        <v>394</v>
      </c>
      <c r="E1448" s="43"/>
      <c r="F1448" s="225" t="s">
        <v>1699</v>
      </c>
      <c r="G1448" s="43"/>
      <c r="H1448" s="43"/>
      <c r="I1448" s="226"/>
      <c r="J1448" s="43"/>
      <c r="K1448" s="43"/>
      <c r="L1448" s="47"/>
      <c r="M1448" s="227"/>
      <c r="N1448" s="228"/>
      <c r="O1448" s="87"/>
      <c r="P1448" s="87"/>
      <c r="Q1448" s="87"/>
      <c r="R1448" s="87"/>
      <c r="S1448" s="87"/>
      <c r="T1448" s="88"/>
      <c r="U1448" s="41"/>
      <c r="V1448" s="41"/>
      <c r="W1448" s="41"/>
      <c r="X1448" s="41"/>
      <c r="Y1448" s="41"/>
      <c r="Z1448" s="41"/>
      <c r="AA1448" s="41"/>
      <c r="AB1448" s="41"/>
      <c r="AC1448" s="41"/>
      <c r="AD1448" s="41"/>
      <c r="AE1448" s="41"/>
      <c r="AT1448" s="20" t="s">
        <v>394</v>
      </c>
      <c r="AU1448" s="20" t="s">
        <v>84</v>
      </c>
    </row>
    <row r="1449" s="13" customFormat="1">
      <c r="A1449" s="13"/>
      <c r="B1449" s="229"/>
      <c r="C1449" s="230"/>
      <c r="D1449" s="231" t="s">
        <v>397</v>
      </c>
      <c r="E1449" s="232" t="s">
        <v>28</v>
      </c>
      <c r="F1449" s="233" t="s">
        <v>1614</v>
      </c>
      <c r="G1449" s="230"/>
      <c r="H1449" s="232" t="s">
        <v>28</v>
      </c>
      <c r="I1449" s="234"/>
      <c r="J1449" s="230"/>
      <c r="K1449" s="230"/>
      <c r="L1449" s="235"/>
      <c r="M1449" s="236"/>
      <c r="N1449" s="237"/>
      <c r="O1449" s="237"/>
      <c r="P1449" s="237"/>
      <c r="Q1449" s="237"/>
      <c r="R1449" s="237"/>
      <c r="S1449" s="237"/>
      <c r="T1449" s="238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9" t="s">
        <v>397</v>
      </c>
      <c r="AU1449" s="239" t="s">
        <v>84</v>
      </c>
      <c r="AV1449" s="13" t="s">
        <v>82</v>
      </c>
      <c r="AW1449" s="13" t="s">
        <v>35</v>
      </c>
      <c r="AX1449" s="13" t="s">
        <v>74</v>
      </c>
      <c r="AY1449" s="239" t="s">
        <v>378</v>
      </c>
    </row>
    <row r="1450" s="13" customFormat="1">
      <c r="A1450" s="13"/>
      <c r="B1450" s="229"/>
      <c r="C1450" s="230"/>
      <c r="D1450" s="231" t="s">
        <v>397</v>
      </c>
      <c r="E1450" s="232" t="s">
        <v>28</v>
      </c>
      <c r="F1450" s="233" t="s">
        <v>1615</v>
      </c>
      <c r="G1450" s="230"/>
      <c r="H1450" s="232" t="s">
        <v>28</v>
      </c>
      <c r="I1450" s="234"/>
      <c r="J1450" s="230"/>
      <c r="K1450" s="230"/>
      <c r="L1450" s="235"/>
      <c r="M1450" s="236"/>
      <c r="N1450" s="237"/>
      <c r="O1450" s="237"/>
      <c r="P1450" s="237"/>
      <c r="Q1450" s="237"/>
      <c r="R1450" s="237"/>
      <c r="S1450" s="237"/>
      <c r="T1450" s="238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9" t="s">
        <v>397</v>
      </c>
      <c r="AU1450" s="239" t="s">
        <v>84</v>
      </c>
      <c r="AV1450" s="13" t="s">
        <v>82</v>
      </c>
      <c r="AW1450" s="13" t="s">
        <v>35</v>
      </c>
      <c r="AX1450" s="13" t="s">
        <v>74</v>
      </c>
      <c r="AY1450" s="239" t="s">
        <v>378</v>
      </c>
    </row>
    <row r="1451" s="14" customFormat="1">
      <c r="A1451" s="14"/>
      <c r="B1451" s="240"/>
      <c r="C1451" s="241"/>
      <c r="D1451" s="231" t="s">
        <v>397</v>
      </c>
      <c r="E1451" s="242" t="s">
        <v>28</v>
      </c>
      <c r="F1451" s="243" t="s">
        <v>1700</v>
      </c>
      <c r="G1451" s="241"/>
      <c r="H1451" s="244">
        <v>19.25</v>
      </c>
      <c r="I1451" s="245"/>
      <c r="J1451" s="241"/>
      <c r="K1451" s="241"/>
      <c r="L1451" s="246"/>
      <c r="M1451" s="247"/>
      <c r="N1451" s="248"/>
      <c r="O1451" s="248"/>
      <c r="P1451" s="248"/>
      <c r="Q1451" s="248"/>
      <c r="R1451" s="248"/>
      <c r="S1451" s="248"/>
      <c r="T1451" s="249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0" t="s">
        <v>397</v>
      </c>
      <c r="AU1451" s="250" t="s">
        <v>84</v>
      </c>
      <c r="AV1451" s="14" t="s">
        <v>84</v>
      </c>
      <c r="AW1451" s="14" t="s">
        <v>35</v>
      </c>
      <c r="AX1451" s="14" t="s">
        <v>74</v>
      </c>
      <c r="AY1451" s="250" t="s">
        <v>378</v>
      </c>
    </row>
    <row r="1452" s="15" customFormat="1">
      <c r="A1452" s="15"/>
      <c r="B1452" s="251"/>
      <c r="C1452" s="252"/>
      <c r="D1452" s="231" t="s">
        <v>397</v>
      </c>
      <c r="E1452" s="253" t="s">
        <v>169</v>
      </c>
      <c r="F1452" s="254" t="s">
        <v>416</v>
      </c>
      <c r="G1452" s="252"/>
      <c r="H1452" s="255">
        <v>19.25</v>
      </c>
      <c r="I1452" s="256"/>
      <c r="J1452" s="252"/>
      <c r="K1452" s="252"/>
      <c r="L1452" s="257"/>
      <c r="M1452" s="258"/>
      <c r="N1452" s="259"/>
      <c r="O1452" s="259"/>
      <c r="P1452" s="259"/>
      <c r="Q1452" s="259"/>
      <c r="R1452" s="259"/>
      <c r="S1452" s="259"/>
      <c r="T1452" s="260"/>
      <c r="U1452" s="15"/>
      <c r="V1452" s="15"/>
      <c r="W1452" s="15"/>
      <c r="X1452" s="15"/>
      <c r="Y1452" s="15"/>
      <c r="Z1452" s="15"/>
      <c r="AA1452" s="15"/>
      <c r="AB1452" s="15"/>
      <c r="AC1452" s="15"/>
      <c r="AD1452" s="15"/>
      <c r="AE1452" s="15"/>
      <c r="AT1452" s="261" t="s">
        <v>397</v>
      </c>
      <c r="AU1452" s="261" t="s">
        <v>84</v>
      </c>
      <c r="AV1452" s="15" t="s">
        <v>390</v>
      </c>
      <c r="AW1452" s="15" t="s">
        <v>35</v>
      </c>
      <c r="AX1452" s="15" t="s">
        <v>82</v>
      </c>
      <c r="AY1452" s="261" t="s">
        <v>378</v>
      </c>
    </row>
    <row r="1453" s="2" customFormat="1" ht="16.5" customHeight="1">
      <c r="A1453" s="41"/>
      <c r="B1453" s="42"/>
      <c r="C1453" s="273" t="s">
        <v>1701</v>
      </c>
      <c r="D1453" s="273" t="s">
        <v>875</v>
      </c>
      <c r="E1453" s="274" t="s">
        <v>1702</v>
      </c>
      <c r="F1453" s="275" t="s">
        <v>1703</v>
      </c>
      <c r="G1453" s="276" t="s">
        <v>972</v>
      </c>
      <c r="H1453" s="277">
        <v>20.213000000000001</v>
      </c>
      <c r="I1453" s="278"/>
      <c r="J1453" s="279">
        <f>ROUND(I1453*H1453,2)</f>
        <v>0</v>
      </c>
      <c r="K1453" s="275" t="s">
        <v>28</v>
      </c>
      <c r="L1453" s="280"/>
      <c r="M1453" s="281" t="s">
        <v>28</v>
      </c>
      <c r="N1453" s="282" t="s">
        <v>45</v>
      </c>
      <c r="O1453" s="87"/>
      <c r="P1453" s="220">
        <f>O1453*H1453</f>
        <v>0</v>
      </c>
      <c r="Q1453" s="220">
        <v>0.00010000000000000001</v>
      </c>
      <c r="R1453" s="220">
        <f>Q1453*H1453</f>
        <v>0.0020213000000000002</v>
      </c>
      <c r="S1453" s="220">
        <v>0</v>
      </c>
      <c r="T1453" s="221">
        <f>S1453*H1453</f>
        <v>0</v>
      </c>
      <c r="U1453" s="41"/>
      <c r="V1453" s="41"/>
      <c r="W1453" s="41"/>
      <c r="X1453" s="41"/>
      <c r="Y1453" s="41"/>
      <c r="Z1453" s="41"/>
      <c r="AA1453" s="41"/>
      <c r="AB1453" s="41"/>
      <c r="AC1453" s="41"/>
      <c r="AD1453" s="41"/>
      <c r="AE1453" s="41"/>
      <c r="AR1453" s="222" t="s">
        <v>540</v>
      </c>
      <c r="AT1453" s="222" t="s">
        <v>875</v>
      </c>
      <c r="AU1453" s="222" t="s">
        <v>84</v>
      </c>
      <c r="AY1453" s="20" t="s">
        <v>378</v>
      </c>
      <c r="BE1453" s="223">
        <f>IF(N1453="základní",J1453,0)</f>
        <v>0</v>
      </c>
      <c r="BF1453" s="223">
        <f>IF(N1453="snížená",J1453,0)</f>
        <v>0</v>
      </c>
      <c r="BG1453" s="223">
        <f>IF(N1453="zákl. přenesená",J1453,0)</f>
        <v>0</v>
      </c>
      <c r="BH1453" s="223">
        <f>IF(N1453="sníž. přenesená",J1453,0)</f>
        <v>0</v>
      </c>
      <c r="BI1453" s="223">
        <f>IF(N1453="nulová",J1453,0)</f>
        <v>0</v>
      </c>
      <c r="BJ1453" s="20" t="s">
        <v>82</v>
      </c>
      <c r="BK1453" s="223">
        <f>ROUND(I1453*H1453,2)</f>
        <v>0</v>
      </c>
      <c r="BL1453" s="20" t="s">
        <v>390</v>
      </c>
      <c r="BM1453" s="222" t="s">
        <v>1704</v>
      </c>
    </row>
    <row r="1454" s="14" customFormat="1">
      <c r="A1454" s="14"/>
      <c r="B1454" s="240"/>
      <c r="C1454" s="241"/>
      <c r="D1454" s="231" t="s">
        <v>397</v>
      </c>
      <c r="E1454" s="242" t="s">
        <v>28</v>
      </c>
      <c r="F1454" s="243" t="s">
        <v>1705</v>
      </c>
      <c r="G1454" s="241"/>
      <c r="H1454" s="244">
        <v>20.213000000000001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397</v>
      </c>
      <c r="AU1454" s="250" t="s">
        <v>84</v>
      </c>
      <c r="AV1454" s="14" t="s">
        <v>84</v>
      </c>
      <c r="AW1454" s="14" t="s">
        <v>35</v>
      </c>
      <c r="AX1454" s="14" t="s">
        <v>82</v>
      </c>
      <c r="AY1454" s="250" t="s">
        <v>378</v>
      </c>
    </row>
    <row r="1455" s="2" customFormat="1" ht="37.8" customHeight="1">
      <c r="A1455" s="41"/>
      <c r="B1455" s="42"/>
      <c r="C1455" s="211" t="s">
        <v>1706</v>
      </c>
      <c r="D1455" s="211" t="s">
        <v>385</v>
      </c>
      <c r="E1455" s="212" t="s">
        <v>1707</v>
      </c>
      <c r="F1455" s="213" t="s">
        <v>1708</v>
      </c>
      <c r="G1455" s="214" t="s">
        <v>572</v>
      </c>
      <c r="H1455" s="215">
        <v>219.74799999999999</v>
      </c>
      <c r="I1455" s="216"/>
      <c r="J1455" s="217">
        <f>ROUND(I1455*H1455,2)</f>
        <v>0</v>
      </c>
      <c r="K1455" s="213" t="s">
        <v>389</v>
      </c>
      <c r="L1455" s="47"/>
      <c r="M1455" s="218" t="s">
        <v>28</v>
      </c>
      <c r="N1455" s="219" t="s">
        <v>45</v>
      </c>
      <c r="O1455" s="87"/>
      <c r="P1455" s="220">
        <f>O1455*H1455</f>
        <v>0</v>
      </c>
      <c r="Q1455" s="220">
        <v>0.023630000000000002</v>
      </c>
      <c r="R1455" s="220">
        <f>Q1455*H1455</f>
        <v>5.1926452400000001</v>
      </c>
      <c r="S1455" s="220">
        <v>0</v>
      </c>
      <c r="T1455" s="221">
        <f>S1455*H1455</f>
        <v>0</v>
      </c>
      <c r="U1455" s="41"/>
      <c r="V1455" s="41"/>
      <c r="W1455" s="41"/>
      <c r="X1455" s="41"/>
      <c r="Y1455" s="41"/>
      <c r="Z1455" s="41"/>
      <c r="AA1455" s="41"/>
      <c r="AB1455" s="41"/>
      <c r="AC1455" s="41"/>
      <c r="AD1455" s="41"/>
      <c r="AE1455" s="41"/>
      <c r="AR1455" s="222" t="s">
        <v>390</v>
      </c>
      <c r="AT1455" s="222" t="s">
        <v>385</v>
      </c>
      <c r="AU1455" s="222" t="s">
        <v>84</v>
      </c>
      <c r="AY1455" s="20" t="s">
        <v>378</v>
      </c>
      <c r="BE1455" s="223">
        <f>IF(N1455="základní",J1455,0)</f>
        <v>0</v>
      </c>
      <c r="BF1455" s="223">
        <f>IF(N1455="snížená",J1455,0)</f>
        <v>0</v>
      </c>
      <c r="BG1455" s="223">
        <f>IF(N1455="zákl. přenesená",J1455,0)</f>
        <v>0</v>
      </c>
      <c r="BH1455" s="223">
        <f>IF(N1455="sníž. přenesená",J1455,0)</f>
        <v>0</v>
      </c>
      <c r="BI1455" s="223">
        <f>IF(N1455="nulová",J1455,0)</f>
        <v>0</v>
      </c>
      <c r="BJ1455" s="20" t="s">
        <v>82</v>
      </c>
      <c r="BK1455" s="223">
        <f>ROUND(I1455*H1455,2)</f>
        <v>0</v>
      </c>
      <c r="BL1455" s="20" t="s">
        <v>390</v>
      </c>
      <c r="BM1455" s="222" t="s">
        <v>1709</v>
      </c>
    </row>
    <row r="1456" s="2" customFormat="1">
      <c r="A1456" s="41"/>
      <c r="B1456" s="42"/>
      <c r="C1456" s="43"/>
      <c r="D1456" s="224" t="s">
        <v>394</v>
      </c>
      <c r="E1456" s="43"/>
      <c r="F1456" s="225" t="s">
        <v>1710</v>
      </c>
      <c r="G1456" s="43"/>
      <c r="H1456" s="43"/>
      <c r="I1456" s="226"/>
      <c r="J1456" s="43"/>
      <c r="K1456" s="43"/>
      <c r="L1456" s="47"/>
      <c r="M1456" s="227"/>
      <c r="N1456" s="228"/>
      <c r="O1456" s="87"/>
      <c r="P1456" s="87"/>
      <c r="Q1456" s="87"/>
      <c r="R1456" s="87"/>
      <c r="S1456" s="87"/>
      <c r="T1456" s="88"/>
      <c r="U1456" s="41"/>
      <c r="V1456" s="41"/>
      <c r="W1456" s="41"/>
      <c r="X1456" s="41"/>
      <c r="Y1456" s="41"/>
      <c r="Z1456" s="41"/>
      <c r="AA1456" s="41"/>
      <c r="AB1456" s="41"/>
      <c r="AC1456" s="41"/>
      <c r="AD1456" s="41"/>
      <c r="AE1456" s="41"/>
      <c r="AT1456" s="20" t="s">
        <v>394</v>
      </c>
      <c r="AU1456" s="20" t="s">
        <v>84</v>
      </c>
    </row>
    <row r="1457" s="14" customFormat="1">
      <c r="A1457" s="14"/>
      <c r="B1457" s="240"/>
      <c r="C1457" s="241"/>
      <c r="D1457" s="231" t="s">
        <v>397</v>
      </c>
      <c r="E1457" s="242" t="s">
        <v>28</v>
      </c>
      <c r="F1457" s="243" t="s">
        <v>165</v>
      </c>
      <c r="G1457" s="241"/>
      <c r="H1457" s="244">
        <v>219.74799999999999</v>
      </c>
      <c r="I1457" s="245"/>
      <c r="J1457" s="241"/>
      <c r="K1457" s="241"/>
      <c r="L1457" s="246"/>
      <c r="M1457" s="247"/>
      <c r="N1457" s="248"/>
      <c r="O1457" s="248"/>
      <c r="P1457" s="248"/>
      <c r="Q1457" s="248"/>
      <c r="R1457" s="248"/>
      <c r="S1457" s="248"/>
      <c r="T1457" s="24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0" t="s">
        <v>397</v>
      </c>
      <c r="AU1457" s="250" t="s">
        <v>84</v>
      </c>
      <c r="AV1457" s="14" t="s">
        <v>84</v>
      </c>
      <c r="AW1457" s="14" t="s">
        <v>35</v>
      </c>
      <c r="AX1457" s="14" t="s">
        <v>82</v>
      </c>
      <c r="AY1457" s="250" t="s">
        <v>378</v>
      </c>
    </row>
    <row r="1458" s="2" customFormat="1" ht="44.25" customHeight="1">
      <c r="A1458" s="41"/>
      <c r="B1458" s="42"/>
      <c r="C1458" s="211" t="s">
        <v>1711</v>
      </c>
      <c r="D1458" s="211" t="s">
        <v>385</v>
      </c>
      <c r="E1458" s="212" t="s">
        <v>1712</v>
      </c>
      <c r="F1458" s="213" t="s">
        <v>1713</v>
      </c>
      <c r="G1458" s="214" t="s">
        <v>572</v>
      </c>
      <c r="H1458" s="215">
        <v>1014.314</v>
      </c>
      <c r="I1458" s="216"/>
      <c r="J1458" s="217">
        <f>ROUND(I1458*H1458,2)</f>
        <v>0</v>
      </c>
      <c r="K1458" s="213" t="s">
        <v>389</v>
      </c>
      <c r="L1458" s="47"/>
      <c r="M1458" s="218" t="s">
        <v>28</v>
      </c>
      <c r="N1458" s="219" t="s">
        <v>45</v>
      </c>
      <c r="O1458" s="87"/>
      <c r="P1458" s="220">
        <f>O1458*H1458</f>
        <v>0</v>
      </c>
      <c r="Q1458" s="220">
        <v>0.026360000000000001</v>
      </c>
      <c r="R1458" s="220">
        <f>Q1458*H1458</f>
        <v>26.737317040000001</v>
      </c>
      <c r="S1458" s="220">
        <v>0</v>
      </c>
      <c r="T1458" s="221">
        <f>S1458*H1458</f>
        <v>0</v>
      </c>
      <c r="U1458" s="41"/>
      <c r="V1458" s="41"/>
      <c r="W1458" s="41"/>
      <c r="X1458" s="41"/>
      <c r="Y1458" s="41"/>
      <c r="Z1458" s="41"/>
      <c r="AA1458" s="41"/>
      <c r="AB1458" s="41"/>
      <c r="AC1458" s="41"/>
      <c r="AD1458" s="41"/>
      <c r="AE1458" s="41"/>
      <c r="AR1458" s="222" t="s">
        <v>390</v>
      </c>
      <c r="AT1458" s="222" t="s">
        <v>385</v>
      </c>
      <c r="AU1458" s="222" t="s">
        <v>84</v>
      </c>
      <c r="AY1458" s="20" t="s">
        <v>378</v>
      </c>
      <c r="BE1458" s="223">
        <f>IF(N1458="základní",J1458,0)</f>
        <v>0</v>
      </c>
      <c r="BF1458" s="223">
        <f>IF(N1458="snížená",J1458,0)</f>
        <v>0</v>
      </c>
      <c r="BG1458" s="223">
        <f>IF(N1458="zákl. přenesená",J1458,0)</f>
        <v>0</v>
      </c>
      <c r="BH1458" s="223">
        <f>IF(N1458="sníž. přenesená",J1458,0)</f>
        <v>0</v>
      </c>
      <c r="BI1458" s="223">
        <f>IF(N1458="nulová",J1458,0)</f>
        <v>0</v>
      </c>
      <c r="BJ1458" s="20" t="s">
        <v>82</v>
      </c>
      <c r="BK1458" s="223">
        <f>ROUND(I1458*H1458,2)</f>
        <v>0</v>
      </c>
      <c r="BL1458" s="20" t="s">
        <v>390</v>
      </c>
      <c r="BM1458" s="222" t="s">
        <v>1714</v>
      </c>
    </row>
    <row r="1459" s="2" customFormat="1">
      <c r="A1459" s="41"/>
      <c r="B1459" s="42"/>
      <c r="C1459" s="43"/>
      <c r="D1459" s="224" t="s">
        <v>394</v>
      </c>
      <c r="E1459" s="43"/>
      <c r="F1459" s="225" t="s">
        <v>1715</v>
      </c>
      <c r="G1459" s="43"/>
      <c r="H1459" s="43"/>
      <c r="I1459" s="226"/>
      <c r="J1459" s="43"/>
      <c r="K1459" s="43"/>
      <c r="L1459" s="47"/>
      <c r="M1459" s="227"/>
      <c r="N1459" s="228"/>
      <c r="O1459" s="87"/>
      <c r="P1459" s="87"/>
      <c r="Q1459" s="87"/>
      <c r="R1459" s="87"/>
      <c r="S1459" s="87"/>
      <c r="T1459" s="88"/>
      <c r="U1459" s="41"/>
      <c r="V1459" s="41"/>
      <c r="W1459" s="41"/>
      <c r="X1459" s="41"/>
      <c r="Y1459" s="41"/>
      <c r="Z1459" s="41"/>
      <c r="AA1459" s="41"/>
      <c r="AB1459" s="41"/>
      <c r="AC1459" s="41"/>
      <c r="AD1459" s="41"/>
      <c r="AE1459" s="41"/>
      <c r="AT1459" s="20" t="s">
        <v>394</v>
      </c>
      <c r="AU1459" s="20" t="s">
        <v>84</v>
      </c>
    </row>
    <row r="1460" s="14" customFormat="1">
      <c r="A1460" s="14"/>
      <c r="B1460" s="240"/>
      <c r="C1460" s="241"/>
      <c r="D1460" s="231" t="s">
        <v>397</v>
      </c>
      <c r="E1460" s="242" t="s">
        <v>28</v>
      </c>
      <c r="F1460" s="243" t="s">
        <v>165</v>
      </c>
      <c r="G1460" s="241"/>
      <c r="H1460" s="244">
        <v>219.74799999999999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397</v>
      </c>
      <c r="AU1460" s="250" t="s">
        <v>84</v>
      </c>
      <c r="AV1460" s="14" t="s">
        <v>84</v>
      </c>
      <c r="AW1460" s="14" t="s">
        <v>35</v>
      </c>
      <c r="AX1460" s="14" t="s">
        <v>74</v>
      </c>
      <c r="AY1460" s="250" t="s">
        <v>378</v>
      </c>
    </row>
    <row r="1461" s="14" customFormat="1">
      <c r="A1461" s="14"/>
      <c r="B1461" s="240"/>
      <c r="C1461" s="241"/>
      <c r="D1461" s="231" t="s">
        <v>397</v>
      </c>
      <c r="E1461" s="242" t="s">
        <v>28</v>
      </c>
      <c r="F1461" s="243" t="s">
        <v>304</v>
      </c>
      <c r="G1461" s="241"/>
      <c r="H1461" s="244">
        <v>794.56600000000003</v>
      </c>
      <c r="I1461" s="245"/>
      <c r="J1461" s="241"/>
      <c r="K1461" s="241"/>
      <c r="L1461" s="246"/>
      <c r="M1461" s="247"/>
      <c r="N1461" s="248"/>
      <c r="O1461" s="248"/>
      <c r="P1461" s="248"/>
      <c r="Q1461" s="248"/>
      <c r="R1461" s="248"/>
      <c r="S1461" s="248"/>
      <c r="T1461" s="249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0" t="s">
        <v>397</v>
      </c>
      <c r="AU1461" s="250" t="s">
        <v>84</v>
      </c>
      <c r="AV1461" s="14" t="s">
        <v>84</v>
      </c>
      <c r="AW1461" s="14" t="s">
        <v>35</v>
      </c>
      <c r="AX1461" s="14" t="s">
        <v>74</v>
      </c>
      <c r="AY1461" s="250" t="s">
        <v>378</v>
      </c>
    </row>
    <row r="1462" s="15" customFormat="1">
      <c r="A1462" s="15"/>
      <c r="B1462" s="251"/>
      <c r="C1462" s="252"/>
      <c r="D1462" s="231" t="s">
        <v>397</v>
      </c>
      <c r="E1462" s="253" t="s">
        <v>307</v>
      </c>
      <c r="F1462" s="254" t="s">
        <v>416</v>
      </c>
      <c r="G1462" s="252"/>
      <c r="H1462" s="255">
        <v>1014.314</v>
      </c>
      <c r="I1462" s="256"/>
      <c r="J1462" s="252"/>
      <c r="K1462" s="252"/>
      <c r="L1462" s="257"/>
      <c r="M1462" s="258"/>
      <c r="N1462" s="259"/>
      <c r="O1462" s="259"/>
      <c r="P1462" s="259"/>
      <c r="Q1462" s="259"/>
      <c r="R1462" s="259"/>
      <c r="S1462" s="259"/>
      <c r="T1462" s="260"/>
      <c r="U1462" s="15"/>
      <c r="V1462" s="15"/>
      <c r="W1462" s="15"/>
      <c r="X1462" s="15"/>
      <c r="Y1462" s="15"/>
      <c r="Z1462" s="15"/>
      <c r="AA1462" s="15"/>
      <c r="AB1462" s="15"/>
      <c r="AC1462" s="15"/>
      <c r="AD1462" s="15"/>
      <c r="AE1462" s="15"/>
      <c r="AT1462" s="261" t="s">
        <v>397</v>
      </c>
      <c r="AU1462" s="261" t="s">
        <v>84</v>
      </c>
      <c r="AV1462" s="15" t="s">
        <v>390</v>
      </c>
      <c r="AW1462" s="15" t="s">
        <v>35</v>
      </c>
      <c r="AX1462" s="15" t="s">
        <v>82</v>
      </c>
      <c r="AY1462" s="261" t="s">
        <v>378</v>
      </c>
    </row>
    <row r="1463" s="2" customFormat="1" ht="44.25" customHeight="1">
      <c r="A1463" s="41"/>
      <c r="B1463" s="42"/>
      <c r="C1463" s="211" t="s">
        <v>1716</v>
      </c>
      <c r="D1463" s="211" t="s">
        <v>385</v>
      </c>
      <c r="E1463" s="212" t="s">
        <v>1717</v>
      </c>
      <c r="F1463" s="213" t="s">
        <v>1718</v>
      </c>
      <c r="G1463" s="214" t="s">
        <v>572</v>
      </c>
      <c r="H1463" s="215">
        <v>2028.6279999999999</v>
      </c>
      <c r="I1463" s="216"/>
      <c r="J1463" s="217">
        <f>ROUND(I1463*H1463,2)</f>
        <v>0</v>
      </c>
      <c r="K1463" s="213" t="s">
        <v>389</v>
      </c>
      <c r="L1463" s="47"/>
      <c r="M1463" s="218" t="s">
        <v>28</v>
      </c>
      <c r="N1463" s="219" t="s">
        <v>45</v>
      </c>
      <c r="O1463" s="87"/>
      <c r="P1463" s="220">
        <f>O1463*H1463</f>
        <v>0</v>
      </c>
      <c r="Q1463" s="220">
        <v>0.0079000000000000008</v>
      </c>
      <c r="R1463" s="220">
        <f>Q1463*H1463</f>
        <v>16.026161200000001</v>
      </c>
      <c r="S1463" s="220">
        <v>0</v>
      </c>
      <c r="T1463" s="221">
        <f>S1463*H1463</f>
        <v>0</v>
      </c>
      <c r="U1463" s="41"/>
      <c r="V1463" s="41"/>
      <c r="W1463" s="41"/>
      <c r="X1463" s="41"/>
      <c r="Y1463" s="41"/>
      <c r="Z1463" s="41"/>
      <c r="AA1463" s="41"/>
      <c r="AB1463" s="41"/>
      <c r="AC1463" s="41"/>
      <c r="AD1463" s="41"/>
      <c r="AE1463" s="41"/>
      <c r="AR1463" s="222" t="s">
        <v>390</v>
      </c>
      <c r="AT1463" s="222" t="s">
        <v>385</v>
      </c>
      <c r="AU1463" s="222" t="s">
        <v>84</v>
      </c>
      <c r="AY1463" s="20" t="s">
        <v>378</v>
      </c>
      <c r="BE1463" s="223">
        <f>IF(N1463="základní",J1463,0)</f>
        <v>0</v>
      </c>
      <c r="BF1463" s="223">
        <f>IF(N1463="snížená",J1463,0)</f>
        <v>0</v>
      </c>
      <c r="BG1463" s="223">
        <f>IF(N1463="zákl. přenesená",J1463,0)</f>
        <v>0</v>
      </c>
      <c r="BH1463" s="223">
        <f>IF(N1463="sníž. přenesená",J1463,0)</f>
        <v>0</v>
      </c>
      <c r="BI1463" s="223">
        <f>IF(N1463="nulová",J1463,0)</f>
        <v>0</v>
      </c>
      <c r="BJ1463" s="20" t="s">
        <v>82</v>
      </c>
      <c r="BK1463" s="223">
        <f>ROUND(I1463*H1463,2)</f>
        <v>0</v>
      </c>
      <c r="BL1463" s="20" t="s">
        <v>390</v>
      </c>
      <c r="BM1463" s="222" t="s">
        <v>1719</v>
      </c>
    </row>
    <row r="1464" s="2" customFormat="1">
      <c r="A1464" s="41"/>
      <c r="B1464" s="42"/>
      <c r="C1464" s="43"/>
      <c r="D1464" s="224" t="s">
        <v>394</v>
      </c>
      <c r="E1464" s="43"/>
      <c r="F1464" s="225" t="s">
        <v>1720</v>
      </c>
      <c r="G1464" s="43"/>
      <c r="H1464" s="43"/>
      <c r="I1464" s="226"/>
      <c r="J1464" s="43"/>
      <c r="K1464" s="43"/>
      <c r="L1464" s="47"/>
      <c r="M1464" s="227"/>
      <c r="N1464" s="228"/>
      <c r="O1464" s="87"/>
      <c r="P1464" s="87"/>
      <c r="Q1464" s="87"/>
      <c r="R1464" s="87"/>
      <c r="S1464" s="87"/>
      <c r="T1464" s="88"/>
      <c r="U1464" s="41"/>
      <c r="V1464" s="41"/>
      <c r="W1464" s="41"/>
      <c r="X1464" s="41"/>
      <c r="Y1464" s="41"/>
      <c r="Z1464" s="41"/>
      <c r="AA1464" s="41"/>
      <c r="AB1464" s="41"/>
      <c r="AC1464" s="41"/>
      <c r="AD1464" s="41"/>
      <c r="AE1464" s="41"/>
      <c r="AT1464" s="20" t="s">
        <v>394</v>
      </c>
      <c r="AU1464" s="20" t="s">
        <v>84</v>
      </c>
    </row>
    <row r="1465" s="14" customFormat="1">
      <c r="A1465" s="14"/>
      <c r="B1465" s="240"/>
      <c r="C1465" s="241"/>
      <c r="D1465" s="231" t="s">
        <v>397</v>
      </c>
      <c r="E1465" s="242" t="s">
        <v>28</v>
      </c>
      <c r="F1465" s="243" t="s">
        <v>1721</v>
      </c>
      <c r="G1465" s="241"/>
      <c r="H1465" s="244">
        <v>2028.6279999999999</v>
      </c>
      <c r="I1465" s="245"/>
      <c r="J1465" s="241"/>
      <c r="K1465" s="241"/>
      <c r="L1465" s="246"/>
      <c r="M1465" s="247"/>
      <c r="N1465" s="248"/>
      <c r="O1465" s="248"/>
      <c r="P1465" s="248"/>
      <c r="Q1465" s="248"/>
      <c r="R1465" s="248"/>
      <c r="S1465" s="248"/>
      <c r="T1465" s="249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0" t="s">
        <v>397</v>
      </c>
      <c r="AU1465" s="250" t="s">
        <v>84</v>
      </c>
      <c r="AV1465" s="14" t="s">
        <v>84</v>
      </c>
      <c r="AW1465" s="14" t="s">
        <v>35</v>
      </c>
      <c r="AX1465" s="14" t="s">
        <v>82</v>
      </c>
      <c r="AY1465" s="250" t="s">
        <v>378</v>
      </c>
    </row>
    <row r="1466" s="2" customFormat="1" ht="33" customHeight="1">
      <c r="A1466" s="41"/>
      <c r="B1466" s="42"/>
      <c r="C1466" s="211" t="s">
        <v>1722</v>
      </c>
      <c r="D1466" s="211" t="s">
        <v>385</v>
      </c>
      <c r="E1466" s="212" t="s">
        <v>1723</v>
      </c>
      <c r="F1466" s="213" t="s">
        <v>1724</v>
      </c>
      <c r="G1466" s="214" t="s">
        <v>572</v>
      </c>
      <c r="H1466" s="215">
        <v>1105.194</v>
      </c>
      <c r="I1466" s="216"/>
      <c r="J1466" s="217">
        <f>ROUND(I1466*H1466,2)</f>
        <v>0</v>
      </c>
      <c r="K1466" s="213" t="s">
        <v>28</v>
      </c>
      <c r="L1466" s="47"/>
      <c r="M1466" s="218" t="s">
        <v>28</v>
      </c>
      <c r="N1466" s="219" t="s">
        <v>45</v>
      </c>
      <c r="O1466" s="87"/>
      <c r="P1466" s="220">
        <f>O1466*H1466</f>
        <v>0</v>
      </c>
      <c r="Q1466" s="220">
        <v>0.012500000000000001</v>
      </c>
      <c r="R1466" s="220">
        <f>Q1466*H1466</f>
        <v>13.814925000000001</v>
      </c>
      <c r="S1466" s="220">
        <v>0</v>
      </c>
      <c r="T1466" s="221">
        <f>S1466*H1466</f>
        <v>0</v>
      </c>
      <c r="U1466" s="41"/>
      <c r="V1466" s="41"/>
      <c r="W1466" s="41"/>
      <c r="X1466" s="41"/>
      <c r="Y1466" s="41"/>
      <c r="Z1466" s="41"/>
      <c r="AA1466" s="41"/>
      <c r="AB1466" s="41"/>
      <c r="AC1466" s="41"/>
      <c r="AD1466" s="41"/>
      <c r="AE1466" s="41"/>
      <c r="AR1466" s="222" t="s">
        <v>390</v>
      </c>
      <c r="AT1466" s="222" t="s">
        <v>385</v>
      </c>
      <c r="AU1466" s="222" t="s">
        <v>84</v>
      </c>
      <c r="AY1466" s="20" t="s">
        <v>378</v>
      </c>
      <c r="BE1466" s="223">
        <f>IF(N1466="základní",J1466,0)</f>
        <v>0</v>
      </c>
      <c r="BF1466" s="223">
        <f>IF(N1466="snížená",J1466,0)</f>
        <v>0</v>
      </c>
      <c r="BG1466" s="223">
        <f>IF(N1466="zákl. přenesená",J1466,0)</f>
        <v>0</v>
      </c>
      <c r="BH1466" s="223">
        <f>IF(N1466="sníž. přenesená",J1466,0)</f>
        <v>0</v>
      </c>
      <c r="BI1466" s="223">
        <f>IF(N1466="nulová",J1466,0)</f>
        <v>0</v>
      </c>
      <c r="BJ1466" s="20" t="s">
        <v>82</v>
      </c>
      <c r="BK1466" s="223">
        <f>ROUND(I1466*H1466,2)</f>
        <v>0</v>
      </c>
      <c r="BL1466" s="20" t="s">
        <v>390</v>
      </c>
      <c r="BM1466" s="222" t="s">
        <v>1725</v>
      </c>
    </row>
    <row r="1467" s="14" customFormat="1">
      <c r="A1467" s="14"/>
      <c r="B1467" s="240"/>
      <c r="C1467" s="241"/>
      <c r="D1467" s="231" t="s">
        <v>397</v>
      </c>
      <c r="E1467" s="242" t="s">
        <v>28</v>
      </c>
      <c r="F1467" s="243" t="s">
        <v>307</v>
      </c>
      <c r="G1467" s="241"/>
      <c r="H1467" s="244">
        <v>1014.314</v>
      </c>
      <c r="I1467" s="245"/>
      <c r="J1467" s="241"/>
      <c r="K1467" s="241"/>
      <c r="L1467" s="246"/>
      <c r="M1467" s="247"/>
      <c r="N1467" s="248"/>
      <c r="O1467" s="248"/>
      <c r="P1467" s="248"/>
      <c r="Q1467" s="248"/>
      <c r="R1467" s="248"/>
      <c r="S1467" s="248"/>
      <c r="T1467" s="249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50" t="s">
        <v>397</v>
      </c>
      <c r="AU1467" s="250" t="s">
        <v>84</v>
      </c>
      <c r="AV1467" s="14" t="s">
        <v>84</v>
      </c>
      <c r="AW1467" s="14" t="s">
        <v>35</v>
      </c>
      <c r="AX1467" s="14" t="s">
        <v>74</v>
      </c>
      <c r="AY1467" s="250" t="s">
        <v>378</v>
      </c>
    </row>
    <row r="1468" s="14" customFormat="1">
      <c r="A1468" s="14"/>
      <c r="B1468" s="240"/>
      <c r="C1468" s="241"/>
      <c r="D1468" s="231" t="s">
        <v>397</v>
      </c>
      <c r="E1468" s="242" t="s">
        <v>28</v>
      </c>
      <c r="F1468" s="243" t="s">
        <v>1726</v>
      </c>
      <c r="G1468" s="241"/>
      <c r="H1468" s="244">
        <v>90.879999999999995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397</v>
      </c>
      <c r="AU1468" s="250" t="s">
        <v>84</v>
      </c>
      <c r="AV1468" s="14" t="s">
        <v>84</v>
      </c>
      <c r="AW1468" s="14" t="s">
        <v>35</v>
      </c>
      <c r="AX1468" s="14" t="s">
        <v>74</v>
      </c>
      <c r="AY1468" s="250" t="s">
        <v>378</v>
      </c>
    </row>
    <row r="1469" s="15" customFormat="1">
      <c r="A1469" s="15"/>
      <c r="B1469" s="251"/>
      <c r="C1469" s="252"/>
      <c r="D1469" s="231" t="s">
        <v>397</v>
      </c>
      <c r="E1469" s="253" t="s">
        <v>28</v>
      </c>
      <c r="F1469" s="254" t="s">
        <v>416</v>
      </c>
      <c r="G1469" s="252"/>
      <c r="H1469" s="255">
        <v>1105.194</v>
      </c>
      <c r="I1469" s="256"/>
      <c r="J1469" s="252"/>
      <c r="K1469" s="252"/>
      <c r="L1469" s="257"/>
      <c r="M1469" s="258"/>
      <c r="N1469" s="259"/>
      <c r="O1469" s="259"/>
      <c r="P1469" s="259"/>
      <c r="Q1469" s="259"/>
      <c r="R1469" s="259"/>
      <c r="S1469" s="259"/>
      <c r="T1469" s="260"/>
      <c r="U1469" s="15"/>
      <c r="V1469" s="15"/>
      <c r="W1469" s="15"/>
      <c r="X1469" s="15"/>
      <c r="Y1469" s="15"/>
      <c r="Z1469" s="15"/>
      <c r="AA1469" s="15"/>
      <c r="AB1469" s="15"/>
      <c r="AC1469" s="15"/>
      <c r="AD1469" s="15"/>
      <c r="AE1469" s="15"/>
      <c r="AT1469" s="261" t="s">
        <v>397</v>
      </c>
      <c r="AU1469" s="261" t="s">
        <v>84</v>
      </c>
      <c r="AV1469" s="15" t="s">
        <v>390</v>
      </c>
      <c r="AW1469" s="15" t="s">
        <v>35</v>
      </c>
      <c r="AX1469" s="15" t="s">
        <v>82</v>
      </c>
      <c r="AY1469" s="261" t="s">
        <v>378</v>
      </c>
    </row>
    <row r="1470" s="2" customFormat="1" ht="33" customHeight="1">
      <c r="A1470" s="41"/>
      <c r="B1470" s="42"/>
      <c r="C1470" s="211" t="s">
        <v>1727</v>
      </c>
      <c r="D1470" s="211" t="s">
        <v>385</v>
      </c>
      <c r="E1470" s="212" t="s">
        <v>1728</v>
      </c>
      <c r="F1470" s="213" t="s">
        <v>1729</v>
      </c>
      <c r="G1470" s="214" t="s">
        <v>572</v>
      </c>
      <c r="H1470" s="215">
        <v>125.71899999999999</v>
      </c>
      <c r="I1470" s="216"/>
      <c r="J1470" s="217">
        <f>ROUND(I1470*H1470,2)</f>
        <v>0</v>
      </c>
      <c r="K1470" s="213" t="s">
        <v>389</v>
      </c>
      <c r="L1470" s="47"/>
      <c r="M1470" s="218" t="s">
        <v>28</v>
      </c>
      <c r="N1470" s="219" t="s">
        <v>45</v>
      </c>
      <c r="O1470" s="87"/>
      <c r="P1470" s="220">
        <f>O1470*H1470</f>
        <v>0</v>
      </c>
      <c r="Q1470" s="220">
        <v>0.0315</v>
      </c>
      <c r="R1470" s="220">
        <f>Q1470*H1470</f>
        <v>3.9601484999999998</v>
      </c>
      <c r="S1470" s="220">
        <v>0</v>
      </c>
      <c r="T1470" s="221">
        <f>S1470*H1470</f>
        <v>0</v>
      </c>
      <c r="U1470" s="41"/>
      <c r="V1470" s="41"/>
      <c r="W1470" s="41"/>
      <c r="X1470" s="41"/>
      <c r="Y1470" s="41"/>
      <c r="Z1470" s="41"/>
      <c r="AA1470" s="41"/>
      <c r="AB1470" s="41"/>
      <c r="AC1470" s="41"/>
      <c r="AD1470" s="41"/>
      <c r="AE1470" s="41"/>
      <c r="AR1470" s="222" t="s">
        <v>390</v>
      </c>
      <c r="AT1470" s="222" t="s">
        <v>385</v>
      </c>
      <c r="AU1470" s="222" t="s">
        <v>84</v>
      </c>
      <c r="AY1470" s="20" t="s">
        <v>378</v>
      </c>
      <c r="BE1470" s="223">
        <f>IF(N1470="základní",J1470,0)</f>
        <v>0</v>
      </c>
      <c r="BF1470" s="223">
        <f>IF(N1470="snížená",J1470,0)</f>
        <v>0</v>
      </c>
      <c r="BG1470" s="223">
        <f>IF(N1470="zákl. přenesená",J1470,0)</f>
        <v>0</v>
      </c>
      <c r="BH1470" s="223">
        <f>IF(N1470="sníž. přenesená",J1470,0)</f>
        <v>0</v>
      </c>
      <c r="BI1470" s="223">
        <f>IF(N1470="nulová",J1470,0)</f>
        <v>0</v>
      </c>
      <c r="BJ1470" s="20" t="s">
        <v>82</v>
      </c>
      <c r="BK1470" s="223">
        <f>ROUND(I1470*H1470,2)</f>
        <v>0</v>
      </c>
      <c r="BL1470" s="20" t="s">
        <v>390</v>
      </c>
      <c r="BM1470" s="222" t="s">
        <v>1730</v>
      </c>
    </row>
    <row r="1471" s="2" customFormat="1">
      <c r="A1471" s="41"/>
      <c r="B1471" s="42"/>
      <c r="C1471" s="43"/>
      <c r="D1471" s="224" t="s">
        <v>394</v>
      </c>
      <c r="E1471" s="43"/>
      <c r="F1471" s="225" t="s">
        <v>1731</v>
      </c>
      <c r="G1471" s="43"/>
      <c r="H1471" s="43"/>
      <c r="I1471" s="226"/>
      <c r="J1471" s="43"/>
      <c r="K1471" s="43"/>
      <c r="L1471" s="47"/>
      <c r="M1471" s="227"/>
      <c r="N1471" s="228"/>
      <c r="O1471" s="87"/>
      <c r="P1471" s="87"/>
      <c r="Q1471" s="87"/>
      <c r="R1471" s="87"/>
      <c r="S1471" s="87"/>
      <c r="T1471" s="88"/>
      <c r="U1471" s="41"/>
      <c r="V1471" s="41"/>
      <c r="W1471" s="41"/>
      <c r="X1471" s="41"/>
      <c r="Y1471" s="41"/>
      <c r="Z1471" s="41"/>
      <c r="AA1471" s="41"/>
      <c r="AB1471" s="41"/>
      <c r="AC1471" s="41"/>
      <c r="AD1471" s="41"/>
      <c r="AE1471" s="41"/>
      <c r="AT1471" s="20" t="s">
        <v>394</v>
      </c>
      <c r="AU1471" s="20" t="s">
        <v>84</v>
      </c>
    </row>
    <row r="1472" s="13" customFormat="1">
      <c r="A1472" s="13"/>
      <c r="B1472" s="229"/>
      <c r="C1472" s="230"/>
      <c r="D1472" s="231" t="s">
        <v>397</v>
      </c>
      <c r="E1472" s="232" t="s">
        <v>28</v>
      </c>
      <c r="F1472" s="233" t="s">
        <v>797</v>
      </c>
      <c r="G1472" s="230"/>
      <c r="H1472" s="232" t="s">
        <v>28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397</v>
      </c>
      <c r="AU1472" s="239" t="s">
        <v>84</v>
      </c>
      <c r="AV1472" s="13" t="s">
        <v>82</v>
      </c>
      <c r="AW1472" s="13" t="s">
        <v>35</v>
      </c>
      <c r="AX1472" s="13" t="s">
        <v>74</v>
      </c>
      <c r="AY1472" s="239" t="s">
        <v>378</v>
      </c>
    </row>
    <row r="1473" s="14" customFormat="1">
      <c r="A1473" s="14"/>
      <c r="B1473" s="240"/>
      <c r="C1473" s="241"/>
      <c r="D1473" s="231" t="s">
        <v>397</v>
      </c>
      <c r="E1473" s="242" t="s">
        <v>28</v>
      </c>
      <c r="F1473" s="243" t="s">
        <v>1732</v>
      </c>
      <c r="G1473" s="241"/>
      <c r="H1473" s="244">
        <v>10.66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397</v>
      </c>
      <c r="AU1473" s="250" t="s">
        <v>84</v>
      </c>
      <c r="AV1473" s="14" t="s">
        <v>84</v>
      </c>
      <c r="AW1473" s="14" t="s">
        <v>35</v>
      </c>
      <c r="AX1473" s="14" t="s">
        <v>74</v>
      </c>
      <c r="AY1473" s="250" t="s">
        <v>378</v>
      </c>
    </row>
    <row r="1474" s="16" customFormat="1">
      <c r="A1474" s="16"/>
      <c r="B1474" s="262"/>
      <c r="C1474" s="263"/>
      <c r="D1474" s="231" t="s">
        <v>397</v>
      </c>
      <c r="E1474" s="264" t="s">
        <v>1733</v>
      </c>
      <c r="F1474" s="265" t="s">
        <v>618</v>
      </c>
      <c r="G1474" s="263"/>
      <c r="H1474" s="266">
        <v>10.66</v>
      </c>
      <c r="I1474" s="267"/>
      <c r="J1474" s="263"/>
      <c r="K1474" s="263"/>
      <c r="L1474" s="268"/>
      <c r="M1474" s="269"/>
      <c r="N1474" s="270"/>
      <c r="O1474" s="270"/>
      <c r="P1474" s="270"/>
      <c r="Q1474" s="270"/>
      <c r="R1474" s="270"/>
      <c r="S1474" s="270"/>
      <c r="T1474" s="271"/>
      <c r="U1474" s="16"/>
      <c r="V1474" s="16"/>
      <c r="W1474" s="16"/>
      <c r="X1474" s="16"/>
      <c r="Y1474" s="16"/>
      <c r="Z1474" s="16"/>
      <c r="AA1474" s="16"/>
      <c r="AB1474" s="16"/>
      <c r="AC1474" s="16"/>
      <c r="AD1474" s="16"/>
      <c r="AE1474" s="16"/>
      <c r="AT1474" s="272" t="s">
        <v>397</v>
      </c>
      <c r="AU1474" s="272" t="s">
        <v>84</v>
      </c>
      <c r="AV1474" s="16" t="s">
        <v>432</v>
      </c>
      <c r="AW1474" s="16" t="s">
        <v>35</v>
      </c>
      <c r="AX1474" s="16" t="s">
        <v>74</v>
      </c>
      <c r="AY1474" s="272" t="s">
        <v>378</v>
      </c>
    </row>
    <row r="1475" s="14" customFormat="1">
      <c r="A1475" s="14"/>
      <c r="B1475" s="240"/>
      <c r="C1475" s="241"/>
      <c r="D1475" s="231" t="s">
        <v>397</v>
      </c>
      <c r="E1475" s="242" t="s">
        <v>28</v>
      </c>
      <c r="F1475" s="243" t="s">
        <v>1734</v>
      </c>
      <c r="G1475" s="241"/>
      <c r="H1475" s="244">
        <v>44.338999999999999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397</v>
      </c>
      <c r="AU1475" s="250" t="s">
        <v>84</v>
      </c>
      <c r="AV1475" s="14" t="s">
        <v>84</v>
      </c>
      <c r="AW1475" s="14" t="s">
        <v>35</v>
      </c>
      <c r="AX1475" s="14" t="s">
        <v>74</v>
      </c>
      <c r="AY1475" s="250" t="s">
        <v>378</v>
      </c>
    </row>
    <row r="1476" s="14" customFormat="1">
      <c r="A1476" s="14"/>
      <c r="B1476" s="240"/>
      <c r="C1476" s="241"/>
      <c r="D1476" s="231" t="s">
        <v>397</v>
      </c>
      <c r="E1476" s="242" t="s">
        <v>28</v>
      </c>
      <c r="F1476" s="243" t="s">
        <v>1735</v>
      </c>
      <c r="G1476" s="241"/>
      <c r="H1476" s="244">
        <v>16.042999999999999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0" t="s">
        <v>397</v>
      </c>
      <c r="AU1476" s="250" t="s">
        <v>84</v>
      </c>
      <c r="AV1476" s="14" t="s">
        <v>84</v>
      </c>
      <c r="AW1476" s="14" t="s">
        <v>35</v>
      </c>
      <c r="AX1476" s="14" t="s">
        <v>74</v>
      </c>
      <c r="AY1476" s="250" t="s">
        <v>378</v>
      </c>
    </row>
    <row r="1477" s="14" customFormat="1">
      <c r="A1477" s="14"/>
      <c r="B1477" s="240"/>
      <c r="C1477" s="241"/>
      <c r="D1477" s="231" t="s">
        <v>397</v>
      </c>
      <c r="E1477" s="242" t="s">
        <v>28</v>
      </c>
      <c r="F1477" s="243" t="s">
        <v>1736</v>
      </c>
      <c r="G1477" s="241"/>
      <c r="H1477" s="244">
        <v>51.076999999999998</v>
      </c>
      <c r="I1477" s="245"/>
      <c r="J1477" s="241"/>
      <c r="K1477" s="241"/>
      <c r="L1477" s="246"/>
      <c r="M1477" s="247"/>
      <c r="N1477" s="248"/>
      <c r="O1477" s="248"/>
      <c r="P1477" s="248"/>
      <c r="Q1477" s="248"/>
      <c r="R1477" s="248"/>
      <c r="S1477" s="248"/>
      <c r="T1477" s="24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0" t="s">
        <v>397</v>
      </c>
      <c r="AU1477" s="250" t="s">
        <v>84</v>
      </c>
      <c r="AV1477" s="14" t="s">
        <v>84</v>
      </c>
      <c r="AW1477" s="14" t="s">
        <v>35</v>
      </c>
      <c r="AX1477" s="14" t="s">
        <v>74</v>
      </c>
      <c r="AY1477" s="250" t="s">
        <v>378</v>
      </c>
    </row>
    <row r="1478" s="14" customFormat="1">
      <c r="A1478" s="14"/>
      <c r="B1478" s="240"/>
      <c r="C1478" s="241"/>
      <c r="D1478" s="231" t="s">
        <v>397</v>
      </c>
      <c r="E1478" s="242" t="s">
        <v>28</v>
      </c>
      <c r="F1478" s="243" t="s">
        <v>1737</v>
      </c>
      <c r="G1478" s="241"/>
      <c r="H1478" s="244">
        <v>3.6000000000000001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397</v>
      </c>
      <c r="AU1478" s="250" t="s">
        <v>84</v>
      </c>
      <c r="AV1478" s="14" t="s">
        <v>84</v>
      </c>
      <c r="AW1478" s="14" t="s">
        <v>35</v>
      </c>
      <c r="AX1478" s="14" t="s">
        <v>74</v>
      </c>
      <c r="AY1478" s="250" t="s">
        <v>378</v>
      </c>
    </row>
    <row r="1479" s="16" customFormat="1">
      <c r="A1479" s="16"/>
      <c r="B1479" s="262"/>
      <c r="C1479" s="263"/>
      <c r="D1479" s="231" t="s">
        <v>397</v>
      </c>
      <c r="E1479" s="264" t="s">
        <v>215</v>
      </c>
      <c r="F1479" s="265" t="s">
        <v>618</v>
      </c>
      <c r="G1479" s="263"/>
      <c r="H1479" s="266">
        <v>115.059</v>
      </c>
      <c r="I1479" s="267"/>
      <c r="J1479" s="263"/>
      <c r="K1479" s="263"/>
      <c r="L1479" s="268"/>
      <c r="M1479" s="269"/>
      <c r="N1479" s="270"/>
      <c r="O1479" s="270"/>
      <c r="P1479" s="270"/>
      <c r="Q1479" s="270"/>
      <c r="R1479" s="270"/>
      <c r="S1479" s="270"/>
      <c r="T1479" s="271"/>
      <c r="U1479" s="16"/>
      <c r="V1479" s="16"/>
      <c r="W1479" s="16"/>
      <c r="X1479" s="16"/>
      <c r="Y1479" s="16"/>
      <c r="Z1479" s="16"/>
      <c r="AA1479" s="16"/>
      <c r="AB1479" s="16"/>
      <c r="AC1479" s="16"/>
      <c r="AD1479" s="16"/>
      <c r="AE1479" s="16"/>
      <c r="AT1479" s="272" t="s">
        <v>397</v>
      </c>
      <c r="AU1479" s="272" t="s">
        <v>84</v>
      </c>
      <c r="AV1479" s="16" t="s">
        <v>432</v>
      </c>
      <c r="AW1479" s="16" t="s">
        <v>35</v>
      </c>
      <c r="AX1479" s="16" t="s">
        <v>74</v>
      </c>
      <c r="AY1479" s="272" t="s">
        <v>378</v>
      </c>
    </row>
    <row r="1480" s="15" customFormat="1">
      <c r="A1480" s="15"/>
      <c r="B1480" s="251"/>
      <c r="C1480" s="252"/>
      <c r="D1480" s="231" t="s">
        <v>397</v>
      </c>
      <c r="E1480" s="253" t="s">
        <v>1738</v>
      </c>
      <c r="F1480" s="254" t="s">
        <v>416</v>
      </c>
      <c r="G1480" s="252"/>
      <c r="H1480" s="255">
        <v>125.71899999999999</v>
      </c>
      <c r="I1480" s="256"/>
      <c r="J1480" s="252"/>
      <c r="K1480" s="252"/>
      <c r="L1480" s="257"/>
      <c r="M1480" s="258"/>
      <c r="N1480" s="259"/>
      <c r="O1480" s="259"/>
      <c r="P1480" s="259"/>
      <c r="Q1480" s="259"/>
      <c r="R1480" s="259"/>
      <c r="S1480" s="259"/>
      <c r="T1480" s="260"/>
      <c r="U1480" s="15"/>
      <c r="V1480" s="15"/>
      <c r="W1480" s="15"/>
      <c r="X1480" s="15"/>
      <c r="Y1480" s="15"/>
      <c r="Z1480" s="15"/>
      <c r="AA1480" s="15"/>
      <c r="AB1480" s="15"/>
      <c r="AC1480" s="15"/>
      <c r="AD1480" s="15"/>
      <c r="AE1480" s="15"/>
      <c r="AT1480" s="261" t="s">
        <v>397</v>
      </c>
      <c r="AU1480" s="261" t="s">
        <v>84</v>
      </c>
      <c r="AV1480" s="15" t="s">
        <v>390</v>
      </c>
      <c r="AW1480" s="15" t="s">
        <v>35</v>
      </c>
      <c r="AX1480" s="15" t="s">
        <v>82</v>
      </c>
      <c r="AY1480" s="261" t="s">
        <v>378</v>
      </c>
    </row>
    <row r="1481" s="2" customFormat="1" ht="33" customHeight="1">
      <c r="A1481" s="41"/>
      <c r="B1481" s="42"/>
      <c r="C1481" s="211" t="s">
        <v>1739</v>
      </c>
      <c r="D1481" s="211" t="s">
        <v>385</v>
      </c>
      <c r="E1481" s="212" t="s">
        <v>1740</v>
      </c>
      <c r="F1481" s="213" t="s">
        <v>1741</v>
      </c>
      <c r="G1481" s="214" t="s">
        <v>572</v>
      </c>
      <c r="H1481" s="215">
        <v>1014.314</v>
      </c>
      <c r="I1481" s="216"/>
      <c r="J1481" s="217">
        <f>ROUND(I1481*H1481,2)</f>
        <v>0</v>
      </c>
      <c r="K1481" s="213" t="s">
        <v>389</v>
      </c>
      <c r="L1481" s="47"/>
      <c r="M1481" s="218" t="s">
        <v>28</v>
      </c>
      <c r="N1481" s="219" t="s">
        <v>45</v>
      </c>
      <c r="O1481" s="87"/>
      <c r="P1481" s="220">
        <f>O1481*H1481</f>
        <v>0</v>
      </c>
      <c r="Q1481" s="220">
        <v>0.025000000000000001</v>
      </c>
      <c r="R1481" s="220">
        <f>Q1481*H1481</f>
        <v>25.357849999999999</v>
      </c>
      <c r="S1481" s="220">
        <v>0</v>
      </c>
      <c r="T1481" s="221">
        <f>S1481*H1481</f>
        <v>0</v>
      </c>
      <c r="U1481" s="41"/>
      <c r="V1481" s="41"/>
      <c r="W1481" s="41"/>
      <c r="X1481" s="41"/>
      <c r="Y1481" s="41"/>
      <c r="Z1481" s="41"/>
      <c r="AA1481" s="41"/>
      <c r="AB1481" s="41"/>
      <c r="AC1481" s="41"/>
      <c r="AD1481" s="41"/>
      <c r="AE1481" s="41"/>
      <c r="AR1481" s="222" t="s">
        <v>390</v>
      </c>
      <c r="AT1481" s="222" t="s">
        <v>385</v>
      </c>
      <c r="AU1481" s="222" t="s">
        <v>84</v>
      </c>
      <c r="AY1481" s="20" t="s">
        <v>378</v>
      </c>
      <c r="BE1481" s="223">
        <f>IF(N1481="základní",J1481,0)</f>
        <v>0</v>
      </c>
      <c r="BF1481" s="223">
        <f>IF(N1481="snížená",J1481,0)</f>
        <v>0</v>
      </c>
      <c r="BG1481" s="223">
        <f>IF(N1481="zákl. přenesená",J1481,0)</f>
        <v>0</v>
      </c>
      <c r="BH1481" s="223">
        <f>IF(N1481="sníž. přenesená",J1481,0)</f>
        <v>0</v>
      </c>
      <c r="BI1481" s="223">
        <f>IF(N1481="nulová",J1481,0)</f>
        <v>0</v>
      </c>
      <c r="BJ1481" s="20" t="s">
        <v>82</v>
      </c>
      <c r="BK1481" s="223">
        <f>ROUND(I1481*H1481,2)</f>
        <v>0</v>
      </c>
      <c r="BL1481" s="20" t="s">
        <v>390</v>
      </c>
      <c r="BM1481" s="222" t="s">
        <v>1742</v>
      </c>
    </row>
    <row r="1482" s="2" customFormat="1">
      <c r="A1482" s="41"/>
      <c r="B1482" s="42"/>
      <c r="C1482" s="43"/>
      <c r="D1482" s="224" t="s">
        <v>394</v>
      </c>
      <c r="E1482" s="43"/>
      <c r="F1482" s="225" t="s">
        <v>1743</v>
      </c>
      <c r="G1482" s="43"/>
      <c r="H1482" s="43"/>
      <c r="I1482" s="226"/>
      <c r="J1482" s="43"/>
      <c r="K1482" s="43"/>
      <c r="L1482" s="47"/>
      <c r="M1482" s="227"/>
      <c r="N1482" s="228"/>
      <c r="O1482" s="87"/>
      <c r="P1482" s="87"/>
      <c r="Q1482" s="87"/>
      <c r="R1482" s="87"/>
      <c r="S1482" s="87"/>
      <c r="T1482" s="88"/>
      <c r="U1482" s="41"/>
      <c r="V1482" s="41"/>
      <c r="W1482" s="41"/>
      <c r="X1482" s="41"/>
      <c r="Y1482" s="41"/>
      <c r="Z1482" s="41"/>
      <c r="AA1482" s="41"/>
      <c r="AB1482" s="41"/>
      <c r="AC1482" s="41"/>
      <c r="AD1482" s="41"/>
      <c r="AE1482" s="41"/>
      <c r="AT1482" s="20" t="s">
        <v>394</v>
      </c>
      <c r="AU1482" s="20" t="s">
        <v>84</v>
      </c>
    </row>
    <row r="1483" s="14" customFormat="1">
      <c r="A1483" s="14"/>
      <c r="B1483" s="240"/>
      <c r="C1483" s="241"/>
      <c r="D1483" s="231" t="s">
        <v>397</v>
      </c>
      <c r="E1483" s="242" t="s">
        <v>28</v>
      </c>
      <c r="F1483" s="243" t="s">
        <v>307</v>
      </c>
      <c r="G1483" s="241"/>
      <c r="H1483" s="244">
        <v>1014.314</v>
      </c>
      <c r="I1483" s="245"/>
      <c r="J1483" s="241"/>
      <c r="K1483" s="241"/>
      <c r="L1483" s="246"/>
      <c r="M1483" s="247"/>
      <c r="N1483" s="248"/>
      <c r="O1483" s="248"/>
      <c r="P1483" s="248"/>
      <c r="Q1483" s="248"/>
      <c r="R1483" s="248"/>
      <c r="S1483" s="248"/>
      <c r="T1483" s="249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0" t="s">
        <v>397</v>
      </c>
      <c r="AU1483" s="250" t="s">
        <v>84</v>
      </c>
      <c r="AV1483" s="14" t="s">
        <v>84</v>
      </c>
      <c r="AW1483" s="14" t="s">
        <v>35</v>
      </c>
      <c r="AX1483" s="14" t="s">
        <v>82</v>
      </c>
      <c r="AY1483" s="250" t="s">
        <v>378</v>
      </c>
    </row>
    <row r="1484" s="2" customFormat="1" ht="24.15" customHeight="1">
      <c r="A1484" s="41"/>
      <c r="B1484" s="42"/>
      <c r="C1484" s="211" t="s">
        <v>1744</v>
      </c>
      <c r="D1484" s="211" t="s">
        <v>385</v>
      </c>
      <c r="E1484" s="212" t="s">
        <v>1745</v>
      </c>
      <c r="F1484" s="213" t="s">
        <v>1746</v>
      </c>
      <c r="G1484" s="214" t="s">
        <v>972</v>
      </c>
      <c r="H1484" s="215">
        <v>3</v>
      </c>
      <c r="I1484" s="216"/>
      <c r="J1484" s="217">
        <f>ROUND(I1484*H1484,2)</f>
        <v>0</v>
      </c>
      <c r="K1484" s="213" t="s">
        <v>389</v>
      </c>
      <c r="L1484" s="47"/>
      <c r="M1484" s="218" t="s">
        <v>28</v>
      </c>
      <c r="N1484" s="219" t="s">
        <v>45</v>
      </c>
      <c r="O1484" s="87"/>
      <c r="P1484" s="220">
        <f>O1484*H1484</f>
        <v>0</v>
      </c>
      <c r="Q1484" s="220">
        <v>0.010319999999999999</v>
      </c>
      <c r="R1484" s="220">
        <f>Q1484*H1484</f>
        <v>0.030959999999999998</v>
      </c>
      <c r="S1484" s="220">
        <v>0</v>
      </c>
      <c r="T1484" s="221">
        <f>S1484*H1484</f>
        <v>0</v>
      </c>
      <c r="U1484" s="41"/>
      <c r="V1484" s="41"/>
      <c r="W1484" s="41"/>
      <c r="X1484" s="41"/>
      <c r="Y1484" s="41"/>
      <c r="Z1484" s="41"/>
      <c r="AA1484" s="41"/>
      <c r="AB1484" s="41"/>
      <c r="AC1484" s="41"/>
      <c r="AD1484" s="41"/>
      <c r="AE1484" s="41"/>
      <c r="AR1484" s="222" t="s">
        <v>390</v>
      </c>
      <c r="AT1484" s="222" t="s">
        <v>385</v>
      </c>
      <c r="AU1484" s="222" t="s">
        <v>84</v>
      </c>
      <c r="AY1484" s="20" t="s">
        <v>378</v>
      </c>
      <c r="BE1484" s="223">
        <f>IF(N1484="základní",J1484,0)</f>
        <v>0</v>
      </c>
      <c r="BF1484" s="223">
        <f>IF(N1484="snížená",J1484,0)</f>
        <v>0</v>
      </c>
      <c r="BG1484" s="223">
        <f>IF(N1484="zákl. přenesená",J1484,0)</f>
        <v>0</v>
      </c>
      <c r="BH1484" s="223">
        <f>IF(N1484="sníž. přenesená",J1484,0)</f>
        <v>0</v>
      </c>
      <c r="BI1484" s="223">
        <f>IF(N1484="nulová",J1484,0)</f>
        <v>0</v>
      </c>
      <c r="BJ1484" s="20" t="s">
        <v>82</v>
      </c>
      <c r="BK1484" s="223">
        <f>ROUND(I1484*H1484,2)</f>
        <v>0</v>
      </c>
      <c r="BL1484" s="20" t="s">
        <v>390</v>
      </c>
      <c r="BM1484" s="222" t="s">
        <v>1747</v>
      </c>
    </row>
    <row r="1485" s="2" customFormat="1">
      <c r="A1485" s="41"/>
      <c r="B1485" s="42"/>
      <c r="C1485" s="43"/>
      <c r="D1485" s="224" t="s">
        <v>394</v>
      </c>
      <c r="E1485" s="43"/>
      <c r="F1485" s="225" t="s">
        <v>1748</v>
      </c>
      <c r="G1485" s="43"/>
      <c r="H1485" s="43"/>
      <c r="I1485" s="226"/>
      <c r="J1485" s="43"/>
      <c r="K1485" s="43"/>
      <c r="L1485" s="47"/>
      <c r="M1485" s="227"/>
      <c r="N1485" s="228"/>
      <c r="O1485" s="87"/>
      <c r="P1485" s="87"/>
      <c r="Q1485" s="87"/>
      <c r="R1485" s="87"/>
      <c r="S1485" s="87"/>
      <c r="T1485" s="88"/>
      <c r="U1485" s="41"/>
      <c r="V1485" s="41"/>
      <c r="W1485" s="41"/>
      <c r="X1485" s="41"/>
      <c r="Y1485" s="41"/>
      <c r="Z1485" s="41"/>
      <c r="AA1485" s="41"/>
      <c r="AB1485" s="41"/>
      <c r="AC1485" s="41"/>
      <c r="AD1485" s="41"/>
      <c r="AE1485" s="41"/>
      <c r="AT1485" s="20" t="s">
        <v>394</v>
      </c>
      <c r="AU1485" s="20" t="s">
        <v>84</v>
      </c>
    </row>
    <row r="1486" s="13" customFormat="1">
      <c r="A1486" s="13"/>
      <c r="B1486" s="229"/>
      <c r="C1486" s="230"/>
      <c r="D1486" s="231" t="s">
        <v>397</v>
      </c>
      <c r="E1486" s="232" t="s">
        <v>28</v>
      </c>
      <c r="F1486" s="233" t="s">
        <v>797</v>
      </c>
      <c r="G1486" s="230"/>
      <c r="H1486" s="232" t="s">
        <v>28</v>
      </c>
      <c r="I1486" s="234"/>
      <c r="J1486" s="230"/>
      <c r="K1486" s="230"/>
      <c r="L1486" s="235"/>
      <c r="M1486" s="236"/>
      <c r="N1486" s="237"/>
      <c r="O1486" s="237"/>
      <c r="P1486" s="237"/>
      <c r="Q1486" s="237"/>
      <c r="R1486" s="237"/>
      <c r="S1486" s="237"/>
      <c r="T1486" s="238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9" t="s">
        <v>397</v>
      </c>
      <c r="AU1486" s="239" t="s">
        <v>84</v>
      </c>
      <c r="AV1486" s="13" t="s">
        <v>82</v>
      </c>
      <c r="AW1486" s="13" t="s">
        <v>35</v>
      </c>
      <c r="AX1486" s="13" t="s">
        <v>74</v>
      </c>
      <c r="AY1486" s="239" t="s">
        <v>378</v>
      </c>
    </row>
    <row r="1487" s="14" customFormat="1">
      <c r="A1487" s="14"/>
      <c r="B1487" s="240"/>
      <c r="C1487" s="241"/>
      <c r="D1487" s="231" t="s">
        <v>397</v>
      </c>
      <c r="E1487" s="242" t="s">
        <v>28</v>
      </c>
      <c r="F1487" s="243" t="s">
        <v>1749</v>
      </c>
      <c r="G1487" s="241"/>
      <c r="H1487" s="244">
        <v>3</v>
      </c>
      <c r="I1487" s="245"/>
      <c r="J1487" s="241"/>
      <c r="K1487" s="241"/>
      <c r="L1487" s="246"/>
      <c r="M1487" s="247"/>
      <c r="N1487" s="248"/>
      <c r="O1487" s="248"/>
      <c r="P1487" s="248"/>
      <c r="Q1487" s="248"/>
      <c r="R1487" s="248"/>
      <c r="S1487" s="248"/>
      <c r="T1487" s="249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0" t="s">
        <v>397</v>
      </c>
      <c r="AU1487" s="250" t="s">
        <v>84</v>
      </c>
      <c r="AV1487" s="14" t="s">
        <v>84</v>
      </c>
      <c r="AW1487" s="14" t="s">
        <v>35</v>
      </c>
      <c r="AX1487" s="14" t="s">
        <v>82</v>
      </c>
      <c r="AY1487" s="250" t="s">
        <v>378</v>
      </c>
    </row>
    <row r="1488" s="2" customFormat="1" ht="24.15" customHeight="1">
      <c r="A1488" s="41"/>
      <c r="B1488" s="42"/>
      <c r="C1488" s="211" t="s">
        <v>1750</v>
      </c>
      <c r="D1488" s="211" t="s">
        <v>385</v>
      </c>
      <c r="E1488" s="212" t="s">
        <v>1751</v>
      </c>
      <c r="F1488" s="213" t="s">
        <v>1752</v>
      </c>
      <c r="G1488" s="214" t="s">
        <v>972</v>
      </c>
      <c r="H1488" s="215">
        <v>3</v>
      </c>
      <c r="I1488" s="216"/>
      <c r="J1488" s="217">
        <f>ROUND(I1488*H1488,2)</f>
        <v>0</v>
      </c>
      <c r="K1488" s="213" t="s">
        <v>389</v>
      </c>
      <c r="L1488" s="47"/>
      <c r="M1488" s="218" t="s">
        <v>28</v>
      </c>
      <c r="N1488" s="219" t="s">
        <v>45</v>
      </c>
      <c r="O1488" s="87"/>
      <c r="P1488" s="220">
        <f>O1488*H1488</f>
        <v>0</v>
      </c>
      <c r="Q1488" s="220">
        <v>0.020650000000000002</v>
      </c>
      <c r="R1488" s="220">
        <f>Q1488*H1488</f>
        <v>0.061950000000000005</v>
      </c>
      <c r="S1488" s="220">
        <v>0</v>
      </c>
      <c r="T1488" s="221">
        <f>S1488*H1488</f>
        <v>0</v>
      </c>
      <c r="U1488" s="41"/>
      <c r="V1488" s="41"/>
      <c r="W1488" s="41"/>
      <c r="X1488" s="41"/>
      <c r="Y1488" s="41"/>
      <c r="Z1488" s="41"/>
      <c r="AA1488" s="41"/>
      <c r="AB1488" s="41"/>
      <c r="AC1488" s="41"/>
      <c r="AD1488" s="41"/>
      <c r="AE1488" s="41"/>
      <c r="AR1488" s="222" t="s">
        <v>390</v>
      </c>
      <c r="AT1488" s="222" t="s">
        <v>385</v>
      </c>
      <c r="AU1488" s="222" t="s">
        <v>84</v>
      </c>
      <c r="AY1488" s="20" t="s">
        <v>378</v>
      </c>
      <c r="BE1488" s="223">
        <f>IF(N1488="základní",J1488,0)</f>
        <v>0</v>
      </c>
      <c r="BF1488" s="223">
        <f>IF(N1488="snížená",J1488,0)</f>
        <v>0</v>
      </c>
      <c r="BG1488" s="223">
        <f>IF(N1488="zákl. přenesená",J1488,0)</f>
        <v>0</v>
      </c>
      <c r="BH1488" s="223">
        <f>IF(N1488="sníž. přenesená",J1488,0)</f>
        <v>0</v>
      </c>
      <c r="BI1488" s="223">
        <f>IF(N1488="nulová",J1488,0)</f>
        <v>0</v>
      </c>
      <c r="BJ1488" s="20" t="s">
        <v>82</v>
      </c>
      <c r="BK1488" s="223">
        <f>ROUND(I1488*H1488,2)</f>
        <v>0</v>
      </c>
      <c r="BL1488" s="20" t="s">
        <v>390</v>
      </c>
      <c r="BM1488" s="222" t="s">
        <v>1753</v>
      </c>
    </row>
    <row r="1489" s="2" customFormat="1">
      <c r="A1489" s="41"/>
      <c r="B1489" s="42"/>
      <c r="C1489" s="43"/>
      <c r="D1489" s="224" t="s">
        <v>394</v>
      </c>
      <c r="E1489" s="43"/>
      <c r="F1489" s="225" t="s">
        <v>1754</v>
      </c>
      <c r="G1489" s="43"/>
      <c r="H1489" s="43"/>
      <c r="I1489" s="226"/>
      <c r="J1489" s="43"/>
      <c r="K1489" s="43"/>
      <c r="L1489" s="47"/>
      <c r="M1489" s="227"/>
      <c r="N1489" s="228"/>
      <c r="O1489" s="87"/>
      <c r="P1489" s="87"/>
      <c r="Q1489" s="87"/>
      <c r="R1489" s="87"/>
      <c r="S1489" s="87"/>
      <c r="T1489" s="88"/>
      <c r="U1489" s="41"/>
      <c r="V1489" s="41"/>
      <c r="W1489" s="41"/>
      <c r="X1489" s="41"/>
      <c r="Y1489" s="41"/>
      <c r="Z1489" s="41"/>
      <c r="AA1489" s="41"/>
      <c r="AB1489" s="41"/>
      <c r="AC1489" s="41"/>
      <c r="AD1489" s="41"/>
      <c r="AE1489" s="41"/>
      <c r="AT1489" s="20" t="s">
        <v>394</v>
      </c>
      <c r="AU1489" s="20" t="s">
        <v>84</v>
      </c>
    </row>
    <row r="1490" s="13" customFormat="1">
      <c r="A1490" s="13"/>
      <c r="B1490" s="229"/>
      <c r="C1490" s="230"/>
      <c r="D1490" s="231" t="s">
        <v>397</v>
      </c>
      <c r="E1490" s="232" t="s">
        <v>28</v>
      </c>
      <c r="F1490" s="233" t="s">
        <v>797</v>
      </c>
      <c r="G1490" s="230"/>
      <c r="H1490" s="232" t="s">
        <v>28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397</v>
      </c>
      <c r="AU1490" s="239" t="s">
        <v>84</v>
      </c>
      <c r="AV1490" s="13" t="s">
        <v>82</v>
      </c>
      <c r="AW1490" s="13" t="s">
        <v>35</v>
      </c>
      <c r="AX1490" s="13" t="s">
        <v>74</v>
      </c>
      <c r="AY1490" s="239" t="s">
        <v>378</v>
      </c>
    </row>
    <row r="1491" s="14" customFormat="1">
      <c r="A1491" s="14"/>
      <c r="B1491" s="240"/>
      <c r="C1491" s="241"/>
      <c r="D1491" s="231" t="s">
        <v>397</v>
      </c>
      <c r="E1491" s="242" t="s">
        <v>28</v>
      </c>
      <c r="F1491" s="243" t="s">
        <v>1749</v>
      </c>
      <c r="G1491" s="241"/>
      <c r="H1491" s="244">
        <v>3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397</v>
      </c>
      <c r="AU1491" s="250" t="s">
        <v>84</v>
      </c>
      <c r="AV1491" s="14" t="s">
        <v>84</v>
      </c>
      <c r="AW1491" s="14" t="s">
        <v>35</v>
      </c>
      <c r="AX1491" s="14" t="s">
        <v>82</v>
      </c>
      <c r="AY1491" s="250" t="s">
        <v>378</v>
      </c>
    </row>
    <row r="1492" s="2" customFormat="1" ht="37.8" customHeight="1">
      <c r="A1492" s="41"/>
      <c r="B1492" s="42"/>
      <c r="C1492" s="211" t="s">
        <v>1755</v>
      </c>
      <c r="D1492" s="211" t="s">
        <v>385</v>
      </c>
      <c r="E1492" s="212" t="s">
        <v>1756</v>
      </c>
      <c r="F1492" s="213" t="s">
        <v>1757</v>
      </c>
      <c r="G1492" s="214" t="s">
        <v>572</v>
      </c>
      <c r="H1492" s="215">
        <v>12.300000000000001</v>
      </c>
      <c r="I1492" s="216"/>
      <c r="J1492" s="217">
        <f>ROUND(I1492*H1492,2)</f>
        <v>0</v>
      </c>
      <c r="K1492" s="213" t="s">
        <v>389</v>
      </c>
      <c r="L1492" s="47"/>
      <c r="M1492" s="218" t="s">
        <v>28</v>
      </c>
      <c r="N1492" s="219" t="s">
        <v>45</v>
      </c>
      <c r="O1492" s="87"/>
      <c r="P1492" s="220">
        <f>O1492*H1492</f>
        <v>0</v>
      </c>
      <c r="Q1492" s="220">
        <v>2.0000000000000002E-05</v>
      </c>
      <c r="R1492" s="220">
        <f>Q1492*H1492</f>
        <v>0.00024600000000000002</v>
      </c>
      <c r="S1492" s="220">
        <v>6.0000000000000002E-05</v>
      </c>
      <c r="T1492" s="221">
        <f>S1492*H1492</f>
        <v>0.00073800000000000005</v>
      </c>
      <c r="U1492" s="41"/>
      <c r="V1492" s="41"/>
      <c r="W1492" s="41"/>
      <c r="X1492" s="41"/>
      <c r="Y1492" s="41"/>
      <c r="Z1492" s="41"/>
      <c r="AA1492" s="41"/>
      <c r="AB1492" s="41"/>
      <c r="AC1492" s="41"/>
      <c r="AD1492" s="41"/>
      <c r="AE1492" s="41"/>
      <c r="AR1492" s="222" t="s">
        <v>390</v>
      </c>
      <c r="AT1492" s="222" t="s">
        <v>385</v>
      </c>
      <c r="AU1492" s="222" t="s">
        <v>84</v>
      </c>
      <c r="AY1492" s="20" t="s">
        <v>378</v>
      </c>
      <c r="BE1492" s="223">
        <f>IF(N1492="základní",J1492,0)</f>
        <v>0</v>
      </c>
      <c r="BF1492" s="223">
        <f>IF(N1492="snížená",J1492,0)</f>
        <v>0</v>
      </c>
      <c r="BG1492" s="223">
        <f>IF(N1492="zákl. přenesená",J1492,0)</f>
        <v>0</v>
      </c>
      <c r="BH1492" s="223">
        <f>IF(N1492="sníž. přenesená",J1492,0)</f>
        <v>0</v>
      </c>
      <c r="BI1492" s="223">
        <f>IF(N1492="nulová",J1492,0)</f>
        <v>0</v>
      </c>
      <c r="BJ1492" s="20" t="s">
        <v>82</v>
      </c>
      <c r="BK1492" s="223">
        <f>ROUND(I1492*H1492,2)</f>
        <v>0</v>
      </c>
      <c r="BL1492" s="20" t="s">
        <v>390</v>
      </c>
      <c r="BM1492" s="222" t="s">
        <v>1758</v>
      </c>
    </row>
    <row r="1493" s="2" customFormat="1">
      <c r="A1493" s="41"/>
      <c r="B1493" s="42"/>
      <c r="C1493" s="43"/>
      <c r="D1493" s="224" t="s">
        <v>394</v>
      </c>
      <c r="E1493" s="43"/>
      <c r="F1493" s="225" t="s">
        <v>1759</v>
      </c>
      <c r="G1493" s="43"/>
      <c r="H1493" s="43"/>
      <c r="I1493" s="226"/>
      <c r="J1493" s="43"/>
      <c r="K1493" s="43"/>
      <c r="L1493" s="47"/>
      <c r="M1493" s="227"/>
      <c r="N1493" s="228"/>
      <c r="O1493" s="87"/>
      <c r="P1493" s="87"/>
      <c r="Q1493" s="87"/>
      <c r="R1493" s="87"/>
      <c r="S1493" s="87"/>
      <c r="T1493" s="88"/>
      <c r="U1493" s="41"/>
      <c r="V1493" s="41"/>
      <c r="W1493" s="41"/>
      <c r="X1493" s="41"/>
      <c r="Y1493" s="41"/>
      <c r="Z1493" s="41"/>
      <c r="AA1493" s="41"/>
      <c r="AB1493" s="41"/>
      <c r="AC1493" s="41"/>
      <c r="AD1493" s="41"/>
      <c r="AE1493" s="41"/>
      <c r="AT1493" s="20" t="s">
        <v>394</v>
      </c>
      <c r="AU1493" s="20" t="s">
        <v>84</v>
      </c>
    </row>
    <row r="1494" s="13" customFormat="1">
      <c r="A1494" s="13"/>
      <c r="B1494" s="229"/>
      <c r="C1494" s="230"/>
      <c r="D1494" s="231" t="s">
        <v>397</v>
      </c>
      <c r="E1494" s="232" t="s">
        <v>28</v>
      </c>
      <c r="F1494" s="233" t="s">
        <v>1760</v>
      </c>
      <c r="G1494" s="230"/>
      <c r="H1494" s="232" t="s">
        <v>28</v>
      </c>
      <c r="I1494" s="234"/>
      <c r="J1494" s="230"/>
      <c r="K1494" s="230"/>
      <c r="L1494" s="235"/>
      <c r="M1494" s="236"/>
      <c r="N1494" s="237"/>
      <c r="O1494" s="237"/>
      <c r="P1494" s="237"/>
      <c r="Q1494" s="237"/>
      <c r="R1494" s="237"/>
      <c r="S1494" s="237"/>
      <c r="T1494" s="238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39" t="s">
        <v>397</v>
      </c>
      <c r="AU1494" s="239" t="s">
        <v>84</v>
      </c>
      <c r="AV1494" s="13" t="s">
        <v>82</v>
      </c>
      <c r="AW1494" s="13" t="s">
        <v>35</v>
      </c>
      <c r="AX1494" s="13" t="s">
        <v>74</v>
      </c>
      <c r="AY1494" s="239" t="s">
        <v>378</v>
      </c>
    </row>
    <row r="1495" s="14" customFormat="1">
      <c r="A1495" s="14"/>
      <c r="B1495" s="240"/>
      <c r="C1495" s="241"/>
      <c r="D1495" s="231" t="s">
        <v>397</v>
      </c>
      <c r="E1495" s="242" t="s">
        <v>28</v>
      </c>
      <c r="F1495" s="243" t="s">
        <v>1761</v>
      </c>
      <c r="G1495" s="241"/>
      <c r="H1495" s="244">
        <v>12.300000000000001</v>
      </c>
      <c r="I1495" s="245"/>
      <c r="J1495" s="241"/>
      <c r="K1495" s="241"/>
      <c r="L1495" s="246"/>
      <c r="M1495" s="247"/>
      <c r="N1495" s="248"/>
      <c r="O1495" s="248"/>
      <c r="P1495" s="248"/>
      <c r="Q1495" s="248"/>
      <c r="R1495" s="248"/>
      <c r="S1495" s="248"/>
      <c r="T1495" s="249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0" t="s">
        <v>397</v>
      </c>
      <c r="AU1495" s="250" t="s">
        <v>84</v>
      </c>
      <c r="AV1495" s="14" t="s">
        <v>84</v>
      </c>
      <c r="AW1495" s="14" t="s">
        <v>35</v>
      </c>
      <c r="AX1495" s="14" t="s">
        <v>82</v>
      </c>
      <c r="AY1495" s="250" t="s">
        <v>378</v>
      </c>
    </row>
    <row r="1496" s="2" customFormat="1" ht="37.8" customHeight="1">
      <c r="A1496" s="41"/>
      <c r="B1496" s="42"/>
      <c r="C1496" s="211" t="s">
        <v>1762</v>
      </c>
      <c r="D1496" s="211" t="s">
        <v>385</v>
      </c>
      <c r="E1496" s="212" t="s">
        <v>1763</v>
      </c>
      <c r="F1496" s="213" t="s">
        <v>1764</v>
      </c>
      <c r="G1496" s="214" t="s">
        <v>572</v>
      </c>
      <c r="H1496" s="215">
        <v>656.48000000000002</v>
      </c>
      <c r="I1496" s="216"/>
      <c r="J1496" s="217">
        <f>ROUND(I1496*H1496,2)</f>
        <v>0</v>
      </c>
      <c r="K1496" s="213" t="s">
        <v>389</v>
      </c>
      <c r="L1496" s="47"/>
      <c r="M1496" s="218" t="s">
        <v>28</v>
      </c>
      <c r="N1496" s="219" t="s">
        <v>45</v>
      </c>
      <c r="O1496" s="87"/>
      <c r="P1496" s="220">
        <f>O1496*H1496</f>
        <v>0</v>
      </c>
      <c r="Q1496" s="220">
        <v>2.0000000000000002E-05</v>
      </c>
      <c r="R1496" s="220">
        <f>Q1496*H1496</f>
        <v>0.013129600000000002</v>
      </c>
      <c r="S1496" s="220">
        <v>1.0000000000000001E-05</v>
      </c>
      <c r="T1496" s="221">
        <f>S1496*H1496</f>
        <v>0.0065648000000000008</v>
      </c>
      <c r="U1496" s="41"/>
      <c r="V1496" s="41"/>
      <c r="W1496" s="41"/>
      <c r="X1496" s="41"/>
      <c r="Y1496" s="41"/>
      <c r="Z1496" s="41"/>
      <c r="AA1496" s="41"/>
      <c r="AB1496" s="41"/>
      <c r="AC1496" s="41"/>
      <c r="AD1496" s="41"/>
      <c r="AE1496" s="41"/>
      <c r="AR1496" s="222" t="s">
        <v>390</v>
      </c>
      <c r="AT1496" s="222" t="s">
        <v>385</v>
      </c>
      <c r="AU1496" s="222" t="s">
        <v>84</v>
      </c>
      <c r="AY1496" s="20" t="s">
        <v>378</v>
      </c>
      <c r="BE1496" s="223">
        <f>IF(N1496="základní",J1496,0)</f>
        <v>0</v>
      </c>
      <c r="BF1496" s="223">
        <f>IF(N1496="snížená",J1496,0)</f>
        <v>0</v>
      </c>
      <c r="BG1496" s="223">
        <f>IF(N1496="zákl. přenesená",J1496,0)</f>
        <v>0</v>
      </c>
      <c r="BH1496" s="223">
        <f>IF(N1496="sníž. přenesená",J1496,0)</f>
        <v>0</v>
      </c>
      <c r="BI1496" s="223">
        <f>IF(N1496="nulová",J1496,0)</f>
        <v>0</v>
      </c>
      <c r="BJ1496" s="20" t="s">
        <v>82</v>
      </c>
      <c r="BK1496" s="223">
        <f>ROUND(I1496*H1496,2)</f>
        <v>0</v>
      </c>
      <c r="BL1496" s="20" t="s">
        <v>390</v>
      </c>
      <c r="BM1496" s="222" t="s">
        <v>1765</v>
      </c>
    </row>
    <row r="1497" s="2" customFormat="1">
      <c r="A1497" s="41"/>
      <c r="B1497" s="42"/>
      <c r="C1497" s="43"/>
      <c r="D1497" s="224" t="s">
        <v>394</v>
      </c>
      <c r="E1497" s="43"/>
      <c r="F1497" s="225" t="s">
        <v>1766</v>
      </c>
      <c r="G1497" s="43"/>
      <c r="H1497" s="43"/>
      <c r="I1497" s="226"/>
      <c r="J1497" s="43"/>
      <c r="K1497" s="43"/>
      <c r="L1497" s="47"/>
      <c r="M1497" s="227"/>
      <c r="N1497" s="228"/>
      <c r="O1497" s="87"/>
      <c r="P1497" s="87"/>
      <c r="Q1497" s="87"/>
      <c r="R1497" s="87"/>
      <c r="S1497" s="87"/>
      <c r="T1497" s="88"/>
      <c r="U1497" s="41"/>
      <c r="V1497" s="41"/>
      <c r="W1497" s="41"/>
      <c r="X1497" s="41"/>
      <c r="Y1497" s="41"/>
      <c r="Z1497" s="41"/>
      <c r="AA1497" s="41"/>
      <c r="AB1497" s="41"/>
      <c r="AC1497" s="41"/>
      <c r="AD1497" s="41"/>
      <c r="AE1497" s="41"/>
      <c r="AT1497" s="20" t="s">
        <v>394</v>
      </c>
      <c r="AU1497" s="20" t="s">
        <v>84</v>
      </c>
    </row>
    <row r="1498" s="13" customFormat="1">
      <c r="A1498" s="13"/>
      <c r="B1498" s="229"/>
      <c r="C1498" s="230"/>
      <c r="D1498" s="231" t="s">
        <v>397</v>
      </c>
      <c r="E1498" s="232" t="s">
        <v>28</v>
      </c>
      <c r="F1498" s="233" t="s">
        <v>797</v>
      </c>
      <c r="G1498" s="230"/>
      <c r="H1498" s="232" t="s">
        <v>28</v>
      </c>
      <c r="I1498" s="234"/>
      <c r="J1498" s="230"/>
      <c r="K1498" s="230"/>
      <c r="L1498" s="235"/>
      <c r="M1498" s="236"/>
      <c r="N1498" s="237"/>
      <c r="O1498" s="237"/>
      <c r="P1498" s="237"/>
      <c r="Q1498" s="237"/>
      <c r="R1498" s="237"/>
      <c r="S1498" s="237"/>
      <c r="T1498" s="238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39" t="s">
        <v>397</v>
      </c>
      <c r="AU1498" s="239" t="s">
        <v>84</v>
      </c>
      <c r="AV1498" s="13" t="s">
        <v>82</v>
      </c>
      <c r="AW1498" s="13" t="s">
        <v>35</v>
      </c>
      <c r="AX1498" s="13" t="s">
        <v>74</v>
      </c>
      <c r="AY1498" s="239" t="s">
        <v>378</v>
      </c>
    </row>
    <row r="1499" s="14" customFormat="1">
      <c r="A1499" s="14"/>
      <c r="B1499" s="240"/>
      <c r="C1499" s="241"/>
      <c r="D1499" s="231" t="s">
        <v>397</v>
      </c>
      <c r="E1499" s="242" t="s">
        <v>28</v>
      </c>
      <c r="F1499" s="243" t="s">
        <v>1767</v>
      </c>
      <c r="G1499" s="241"/>
      <c r="H1499" s="244">
        <v>22.399999999999999</v>
      </c>
      <c r="I1499" s="245"/>
      <c r="J1499" s="241"/>
      <c r="K1499" s="241"/>
      <c r="L1499" s="246"/>
      <c r="M1499" s="247"/>
      <c r="N1499" s="248"/>
      <c r="O1499" s="248"/>
      <c r="P1499" s="248"/>
      <c r="Q1499" s="248"/>
      <c r="R1499" s="248"/>
      <c r="S1499" s="248"/>
      <c r="T1499" s="249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0" t="s">
        <v>397</v>
      </c>
      <c r="AU1499" s="250" t="s">
        <v>84</v>
      </c>
      <c r="AV1499" s="14" t="s">
        <v>84</v>
      </c>
      <c r="AW1499" s="14" t="s">
        <v>35</v>
      </c>
      <c r="AX1499" s="14" t="s">
        <v>74</v>
      </c>
      <c r="AY1499" s="250" t="s">
        <v>378</v>
      </c>
    </row>
    <row r="1500" s="13" customFormat="1">
      <c r="A1500" s="13"/>
      <c r="B1500" s="229"/>
      <c r="C1500" s="230"/>
      <c r="D1500" s="231" t="s">
        <v>397</v>
      </c>
      <c r="E1500" s="232" t="s">
        <v>28</v>
      </c>
      <c r="F1500" s="233" t="s">
        <v>800</v>
      </c>
      <c r="G1500" s="230"/>
      <c r="H1500" s="232" t="s">
        <v>28</v>
      </c>
      <c r="I1500" s="234"/>
      <c r="J1500" s="230"/>
      <c r="K1500" s="230"/>
      <c r="L1500" s="235"/>
      <c r="M1500" s="236"/>
      <c r="N1500" s="237"/>
      <c r="O1500" s="237"/>
      <c r="P1500" s="237"/>
      <c r="Q1500" s="237"/>
      <c r="R1500" s="237"/>
      <c r="S1500" s="237"/>
      <c r="T1500" s="238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9" t="s">
        <v>397</v>
      </c>
      <c r="AU1500" s="239" t="s">
        <v>84</v>
      </c>
      <c r="AV1500" s="13" t="s">
        <v>82</v>
      </c>
      <c r="AW1500" s="13" t="s">
        <v>35</v>
      </c>
      <c r="AX1500" s="13" t="s">
        <v>74</v>
      </c>
      <c r="AY1500" s="239" t="s">
        <v>378</v>
      </c>
    </row>
    <row r="1501" s="14" customFormat="1">
      <c r="A1501" s="14"/>
      <c r="B1501" s="240"/>
      <c r="C1501" s="241"/>
      <c r="D1501" s="231" t="s">
        <v>397</v>
      </c>
      <c r="E1501" s="242" t="s">
        <v>28</v>
      </c>
      <c r="F1501" s="243" t="s">
        <v>1768</v>
      </c>
      <c r="G1501" s="241"/>
      <c r="H1501" s="244">
        <v>30.800000000000001</v>
      </c>
      <c r="I1501" s="245"/>
      <c r="J1501" s="241"/>
      <c r="K1501" s="241"/>
      <c r="L1501" s="246"/>
      <c r="M1501" s="247"/>
      <c r="N1501" s="248"/>
      <c r="O1501" s="248"/>
      <c r="P1501" s="248"/>
      <c r="Q1501" s="248"/>
      <c r="R1501" s="248"/>
      <c r="S1501" s="248"/>
      <c r="T1501" s="24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0" t="s">
        <v>397</v>
      </c>
      <c r="AU1501" s="250" t="s">
        <v>84</v>
      </c>
      <c r="AV1501" s="14" t="s">
        <v>84</v>
      </c>
      <c r="AW1501" s="14" t="s">
        <v>35</v>
      </c>
      <c r="AX1501" s="14" t="s">
        <v>74</v>
      </c>
      <c r="AY1501" s="250" t="s">
        <v>378</v>
      </c>
    </row>
    <row r="1502" s="13" customFormat="1">
      <c r="A1502" s="13"/>
      <c r="B1502" s="229"/>
      <c r="C1502" s="230"/>
      <c r="D1502" s="231" t="s">
        <v>397</v>
      </c>
      <c r="E1502" s="232" t="s">
        <v>28</v>
      </c>
      <c r="F1502" s="233" t="s">
        <v>802</v>
      </c>
      <c r="G1502" s="230"/>
      <c r="H1502" s="232" t="s">
        <v>28</v>
      </c>
      <c r="I1502" s="234"/>
      <c r="J1502" s="230"/>
      <c r="K1502" s="230"/>
      <c r="L1502" s="235"/>
      <c r="M1502" s="236"/>
      <c r="N1502" s="237"/>
      <c r="O1502" s="237"/>
      <c r="P1502" s="237"/>
      <c r="Q1502" s="237"/>
      <c r="R1502" s="237"/>
      <c r="S1502" s="237"/>
      <c r="T1502" s="238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39" t="s">
        <v>397</v>
      </c>
      <c r="AU1502" s="239" t="s">
        <v>84</v>
      </c>
      <c r="AV1502" s="13" t="s">
        <v>82</v>
      </c>
      <c r="AW1502" s="13" t="s">
        <v>35</v>
      </c>
      <c r="AX1502" s="13" t="s">
        <v>74</v>
      </c>
      <c r="AY1502" s="239" t="s">
        <v>378</v>
      </c>
    </row>
    <row r="1503" s="14" customFormat="1">
      <c r="A1503" s="14"/>
      <c r="B1503" s="240"/>
      <c r="C1503" s="241"/>
      <c r="D1503" s="231" t="s">
        <v>397</v>
      </c>
      <c r="E1503" s="242" t="s">
        <v>28</v>
      </c>
      <c r="F1503" s="243" t="s">
        <v>1768</v>
      </c>
      <c r="G1503" s="241"/>
      <c r="H1503" s="244">
        <v>30.800000000000001</v>
      </c>
      <c r="I1503" s="245"/>
      <c r="J1503" s="241"/>
      <c r="K1503" s="241"/>
      <c r="L1503" s="246"/>
      <c r="M1503" s="247"/>
      <c r="N1503" s="248"/>
      <c r="O1503" s="248"/>
      <c r="P1503" s="248"/>
      <c r="Q1503" s="248"/>
      <c r="R1503" s="248"/>
      <c r="S1503" s="248"/>
      <c r="T1503" s="249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0" t="s">
        <v>397</v>
      </c>
      <c r="AU1503" s="250" t="s">
        <v>84</v>
      </c>
      <c r="AV1503" s="14" t="s">
        <v>84</v>
      </c>
      <c r="AW1503" s="14" t="s">
        <v>35</v>
      </c>
      <c r="AX1503" s="14" t="s">
        <v>74</v>
      </c>
      <c r="AY1503" s="250" t="s">
        <v>378</v>
      </c>
    </row>
    <row r="1504" s="13" customFormat="1">
      <c r="A1504" s="13"/>
      <c r="B1504" s="229"/>
      <c r="C1504" s="230"/>
      <c r="D1504" s="231" t="s">
        <v>397</v>
      </c>
      <c r="E1504" s="232" t="s">
        <v>28</v>
      </c>
      <c r="F1504" s="233" t="s">
        <v>804</v>
      </c>
      <c r="G1504" s="230"/>
      <c r="H1504" s="232" t="s">
        <v>28</v>
      </c>
      <c r="I1504" s="234"/>
      <c r="J1504" s="230"/>
      <c r="K1504" s="230"/>
      <c r="L1504" s="235"/>
      <c r="M1504" s="236"/>
      <c r="N1504" s="237"/>
      <c r="O1504" s="237"/>
      <c r="P1504" s="237"/>
      <c r="Q1504" s="237"/>
      <c r="R1504" s="237"/>
      <c r="S1504" s="237"/>
      <c r="T1504" s="238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39" t="s">
        <v>397</v>
      </c>
      <c r="AU1504" s="239" t="s">
        <v>84</v>
      </c>
      <c r="AV1504" s="13" t="s">
        <v>82</v>
      </c>
      <c r="AW1504" s="13" t="s">
        <v>35</v>
      </c>
      <c r="AX1504" s="13" t="s">
        <v>74</v>
      </c>
      <c r="AY1504" s="239" t="s">
        <v>378</v>
      </c>
    </row>
    <row r="1505" s="14" customFormat="1">
      <c r="A1505" s="14"/>
      <c r="B1505" s="240"/>
      <c r="C1505" s="241"/>
      <c r="D1505" s="231" t="s">
        <v>397</v>
      </c>
      <c r="E1505" s="242" t="s">
        <v>28</v>
      </c>
      <c r="F1505" s="243" t="s">
        <v>1769</v>
      </c>
      <c r="G1505" s="241"/>
      <c r="H1505" s="244">
        <v>245.31999999999999</v>
      </c>
      <c r="I1505" s="245"/>
      <c r="J1505" s="241"/>
      <c r="K1505" s="241"/>
      <c r="L1505" s="246"/>
      <c r="M1505" s="247"/>
      <c r="N1505" s="248"/>
      <c r="O1505" s="248"/>
      <c r="P1505" s="248"/>
      <c r="Q1505" s="248"/>
      <c r="R1505" s="248"/>
      <c r="S1505" s="248"/>
      <c r="T1505" s="249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0" t="s">
        <v>397</v>
      </c>
      <c r="AU1505" s="250" t="s">
        <v>84</v>
      </c>
      <c r="AV1505" s="14" t="s">
        <v>84</v>
      </c>
      <c r="AW1505" s="14" t="s">
        <v>35</v>
      </c>
      <c r="AX1505" s="14" t="s">
        <v>74</v>
      </c>
      <c r="AY1505" s="250" t="s">
        <v>378</v>
      </c>
    </row>
    <row r="1506" s="13" customFormat="1">
      <c r="A1506" s="13"/>
      <c r="B1506" s="229"/>
      <c r="C1506" s="230"/>
      <c r="D1506" s="231" t="s">
        <v>397</v>
      </c>
      <c r="E1506" s="232" t="s">
        <v>28</v>
      </c>
      <c r="F1506" s="233" t="s">
        <v>807</v>
      </c>
      <c r="G1506" s="230"/>
      <c r="H1506" s="232" t="s">
        <v>28</v>
      </c>
      <c r="I1506" s="234"/>
      <c r="J1506" s="230"/>
      <c r="K1506" s="230"/>
      <c r="L1506" s="235"/>
      <c r="M1506" s="236"/>
      <c r="N1506" s="237"/>
      <c r="O1506" s="237"/>
      <c r="P1506" s="237"/>
      <c r="Q1506" s="237"/>
      <c r="R1506" s="237"/>
      <c r="S1506" s="237"/>
      <c r="T1506" s="238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39" t="s">
        <v>397</v>
      </c>
      <c r="AU1506" s="239" t="s">
        <v>84</v>
      </c>
      <c r="AV1506" s="13" t="s">
        <v>82</v>
      </c>
      <c r="AW1506" s="13" t="s">
        <v>35</v>
      </c>
      <c r="AX1506" s="13" t="s">
        <v>74</v>
      </c>
      <c r="AY1506" s="239" t="s">
        <v>378</v>
      </c>
    </row>
    <row r="1507" s="14" customFormat="1">
      <c r="A1507" s="14"/>
      <c r="B1507" s="240"/>
      <c r="C1507" s="241"/>
      <c r="D1507" s="231" t="s">
        <v>397</v>
      </c>
      <c r="E1507" s="242" t="s">
        <v>28</v>
      </c>
      <c r="F1507" s="243" t="s">
        <v>1770</v>
      </c>
      <c r="G1507" s="241"/>
      <c r="H1507" s="244">
        <v>250</v>
      </c>
      <c r="I1507" s="245"/>
      <c r="J1507" s="241"/>
      <c r="K1507" s="241"/>
      <c r="L1507" s="246"/>
      <c r="M1507" s="247"/>
      <c r="N1507" s="248"/>
      <c r="O1507" s="248"/>
      <c r="P1507" s="248"/>
      <c r="Q1507" s="248"/>
      <c r="R1507" s="248"/>
      <c r="S1507" s="248"/>
      <c r="T1507" s="249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50" t="s">
        <v>397</v>
      </c>
      <c r="AU1507" s="250" t="s">
        <v>84</v>
      </c>
      <c r="AV1507" s="14" t="s">
        <v>84</v>
      </c>
      <c r="AW1507" s="14" t="s">
        <v>35</v>
      </c>
      <c r="AX1507" s="14" t="s">
        <v>74</v>
      </c>
      <c r="AY1507" s="250" t="s">
        <v>378</v>
      </c>
    </row>
    <row r="1508" s="13" customFormat="1">
      <c r="A1508" s="13"/>
      <c r="B1508" s="229"/>
      <c r="C1508" s="230"/>
      <c r="D1508" s="231" t="s">
        <v>397</v>
      </c>
      <c r="E1508" s="232" t="s">
        <v>28</v>
      </c>
      <c r="F1508" s="233" t="s">
        <v>1771</v>
      </c>
      <c r="G1508" s="230"/>
      <c r="H1508" s="232" t="s">
        <v>28</v>
      </c>
      <c r="I1508" s="234"/>
      <c r="J1508" s="230"/>
      <c r="K1508" s="230"/>
      <c r="L1508" s="235"/>
      <c r="M1508" s="236"/>
      <c r="N1508" s="237"/>
      <c r="O1508" s="237"/>
      <c r="P1508" s="237"/>
      <c r="Q1508" s="237"/>
      <c r="R1508" s="237"/>
      <c r="S1508" s="237"/>
      <c r="T1508" s="238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39" t="s">
        <v>397</v>
      </c>
      <c r="AU1508" s="239" t="s">
        <v>84</v>
      </c>
      <c r="AV1508" s="13" t="s">
        <v>82</v>
      </c>
      <c r="AW1508" s="13" t="s">
        <v>35</v>
      </c>
      <c r="AX1508" s="13" t="s">
        <v>74</v>
      </c>
      <c r="AY1508" s="239" t="s">
        <v>378</v>
      </c>
    </row>
    <row r="1509" s="14" customFormat="1">
      <c r="A1509" s="14"/>
      <c r="B1509" s="240"/>
      <c r="C1509" s="241"/>
      <c r="D1509" s="231" t="s">
        <v>397</v>
      </c>
      <c r="E1509" s="242" t="s">
        <v>28</v>
      </c>
      <c r="F1509" s="243" t="s">
        <v>1772</v>
      </c>
      <c r="G1509" s="241"/>
      <c r="H1509" s="244">
        <v>77.159999999999997</v>
      </c>
      <c r="I1509" s="245"/>
      <c r="J1509" s="241"/>
      <c r="K1509" s="241"/>
      <c r="L1509" s="246"/>
      <c r="M1509" s="247"/>
      <c r="N1509" s="248"/>
      <c r="O1509" s="248"/>
      <c r="P1509" s="248"/>
      <c r="Q1509" s="248"/>
      <c r="R1509" s="248"/>
      <c r="S1509" s="248"/>
      <c r="T1509" s="249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50" t="s">
        <v>397</v>
      </c>
      <c r="AU1509" s="250" t="s">
        <v>84</v>
      </c>
      <c r="AV1509" s="14" t="s">
        <v>84</v>
      </c>
      <c r="AW1509" s="14" t="s">
        <v>35</v>
      </c>
      <c r="AX1509" s="14" t="s">
        <v>74</v>
      </c>
      <c r="AY1509" s="250" t="s">
        <v>378</v>
      </c>
    </row>
    <row r="1510" s="15" customFormat="1">
      <c r="A1510" s="15"/>
      <c r="B1510" s="251"/>
      <c r="C1510" s="252"/>
      <c r="D1510" s="231" t="s">
        <v>397</v>
      </c>
      <c r="E1510" s="253" t="s">
        <v>28</v>
      </c>
      <c r="F1510" s="254" t="s">
        <v>416</v>
      </c>
      <c r="G1510" s="252"/>
      <c r="H1510" s="255">
        <v>656.48000000000002</v>
      </c>
      <c r="I1510" s="256"/>
      <c r="J1510" s="252"/>
      <c r="K1510" s="252"/>
      <c r="L1510" s="257"/>
      <c r="M1510" s="258"/>
      <c r="N1510" s="259"/>
      <c r="O1510" s="259"/>
      <c r="P1510" s="259"/>
      <c r="Q1510" s="259"/>
      <c r="R1510" s="259"/>
      <c r="S1510" s="259"/>
      <c r="T1510" s="260"/>
      <c r="U1510" s="15"/>
      <c r="V1510" s="15"/>
      <c r="W1510" s="15"/>
      <c r="X1510" s="15"/>
      <c r="Y1510" s="15"/>
      <c r="Z1510" s="15"/>
      <c r="AA1510" s="15"/>
      <c r="AB1510" s="15"/>
      <c r="AC1510" s="15"/>
      <c r="AD1510" s="15"/>
      <c r="AE1510" s="15"/>
      <c r="AT1510" s="261" t="s">
        <v>397</v>
      </c>
      <c r="AU1510" s="261" t="s">
        <v>84</v>
      </c>
      <c r="AV1510" s="15" t="s">
        <v>390</v>
      </c>
      <c r="AW1510" s="15" t="s">
        <v>35</v>
      </c>
      <c r="AX1510" s="15" t="s">
        <v>82</v>
      </c>
      <c r="AY1510" s="261" t="s">
        <v>378</v>
      </c>
    </row>
    <row r="1511" s="2" customFormat="1" ht="33" customHeight="1">
      <c r="A1511" s="41"/>
      <c r="B1511" s="42"/>
      <c r="C1511" s="211" t="s">
        <v>1773</v>
      </c>
      <c r="D1511" s="211" t="s">
        <v>385</v>
      </c>
      <c r="E1511" s="212" t="s">
        <v>1774</v>
      </c>
      <c r="F1511" s="213" t="s">
        <v>1775</v>
      </c>
      <c r="G1511" s="214" t="s">
        <v>388</v>
      </c>
      <c r="H1511" s="215">
        <v>10.577999999999999</v>
      </c>
      <c r="I1511" s="216"/>
      <c r="J1511" s="217">
        <f>ROUND(I1511*H1511,2)</f>
        <v>0</v>
      </c>
      <c r="K1511" s="213" t="s">
        <v>389</v>
      </c>
      <c r="L1511" s="47"/>
      <c r="M1511" s="218" t="s">
        <v>28</v>
      </c>
      <c r="N1511" s="219" t="s">
        <v>45</v>
      </c>
      <c r="O1511" s="87"/>
      <c r="P1511" s="220">
        <f>O1511*H1511</f>
        <v>0</v>
      </c>
      <c r="Q1511" s="220">
        <v>2.5018699999999998</v>
      </c>
      <c r="R1511" s="220">
        <f>Q1511*H1511</f>
        <v>26.464780859999998</v>
      </c>
      <c r="S1511" s="220">
        <v>0</v>
      </c>
      <c r="T1511" s="221">
        <f>S1511*H1511</f>
        <v>0</v>
      </c>
      <c r="U1511" s="41"/>
      <c r="V1511" s="41"/>
      <c r="W1511" s="41"/>
      <c r="X1511" s="41"/>
      <c r="Y1511" s="41"/>
      <c r="Z1511" s="41"/>
      <c r="AA1511" s="41"/>
      <c r="AB1511" s="41"/>
      <c r="AC1511" s="41"/>
      <c r="AD1511" s="41"/>
      <c r="AE1511" s="41"/>
      <c r="AR1511" s="222" t="s">
        <v>390</v>
      </c>
      <c r="AT1511" s="222" t="s">
        <v>385</v>
      </c>
      <c r="AU1511" s="222" t="s">
        <v>84</v>
      </c>
      <c r="AY1511" s="20" t="s">
        <v>378</v>
      </c>
      <c r="BE1511" s="223">
        <f>IF(N1511="základní",J1511,0)</f>
        <v>0</v>
      </c>
      <c r="BF1511" s="223">
        <f>IF(N1511="snížená",J1511,0)</f>
        <v>0</v>
      </c>
      <c r="BG1511" s="223">
        <f>IF(N1511="zákl. přenesená",J1511,0)</f>
        <v>0</v>
      </c>
      <c r="BH1511" s="223">
        <f>IF(N1511="sníž. přenesená",J1511,0)</f>
        <v>0</v>
      </c>
      <c r="BI1511" s="223">
        <f>IF(N1511="nulová",J1511,0)</f>
        <v>0</v>
      </c>
      <c r="BJ1511" s="20" t="s">
        <v>82</v>
      </c>
      <c r="BK1511" s="223">
        <f>ROUND(I1511*H1511,2)</f>
        <v>0</v>
      </c>
      <c r="BL1511" s="20" t="s">
        <v>390</v>
      </c>
      <c r="BM1511" s="222" t="s">
        <v>1776</v>
      </c>
    </row>
    <row r="1512" s="2" customFormat="1">
      <c r="A1512" s="41"/>
      <c r="B1512" s="42"/>
      <c r="C1512" s="43"/>
      <c r="D1512" s="224" t="s">
        <v>394</v>
      </c>
      <c r="E1512" s="43"/>
      <c r="F1512" s="225" t="s">
        <v>1777</v>
      </c>
      <c r="G1512" s="43"/>
      <c r="H1512" s="43"/>
      <c r="I1512" s="226"/>
      <c r="J1512" s="43"/>
      <c r="K1512" s="43"/>
      <c r="L1512" s="47"/>
      <c r="M1512" s="227"/>
      <c r="N1512" s="228"/>
      <c r="O1512" s="87"/>
      <c r="P1512" s="87"/>
      <c r="Q1512" s="87"/>
      <c r="R1512" s="87"/>
      <c r="S1512" s="87"/>
      <c r="T1512" s="88"/>
      <c r="U1512" s="41"/>
      <c r="V1512" s="41"/>
      <c r="W1512" s="41"/>
      <c r="X1512" s="41"/>
      <c r="Y1512" s="41"/>
      <c r="Z1512" s="41"/>
      <c r="AA1512" s="41"/>
      <c r="AB1512" s="41"/>
      <c r="AC1512" s="41"/>
      <c r="AD1512" s="41"/>
      <c r="AE1512" s="41"/>
      <c r="AT1512" s="20" t="s">
        <v>394</v>
      </c>
      <c r="AU1512" s="20" t="s">
        <v>84</v>
      </c>
    </row>
    <row r="1513" s="13" customFormat="1">
      <c r="A1513" s="13"/>
      <c r="B1513" s="229"/>
      <c r="C1513" s="230"/>
      <c r="D1513" s="231" t="s">
        <v>397</v>
      </c>
      <c r="E1513" s="232" t="s">
        <v>28</v>
      </c>
      <c r="F1513" s="233" t="s">
        <v>797</v>
      </c>
      <c r="G1513" s="230"/>
      <c r="H1513" s="232" t="s">
        <v>28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397</v>
      </c>
      <c r="AU1513" s="239" t="s">
        <v>84</v>
      </c>
      <c r="AV1513" s="13" t="s">
        <v>82</v>
      </c>
      <c r="AW1513" s="13" t="s">
        <v>35</v>
      </c>
      <c r="AX1513" s="13" t="s">
        <v>74</v>
      </c>
      <c r="AY1513" s="239" t="s">
        <v>378</v>
      </c>
    </row>
    <row r="1514" s="14" customFormat="1">
      <c r="A1514" s="14"/>
      <c r="B1514" s="240"/>
      <c r="C1514" s="241"/>
      <c r="D1514" s="231" t="s">
        <v>397</v>
      </c>
      <c r="E1514" s="242" t="s">
        <v>28</v>
      </c>
      <c r="F1514" s="243" t="s">
        <v>1778</v>
      </c>
      <c r="G1514" s="241"/>
      <c r="H1514" s="244">
        <v>8.9399999999999995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397</v>
      </c>
      <c r="AU1514" s="250" t="s">
        <v>84</v>
      </c>
      <c r="AV1514" s="14" t="s">
        <v>84</v>
      </c>
      <c r="AW1514" s="14" t="s">
        <v>35</v>
      </c>
      <c r="AX1514" s="14" t="s">
        <v>74</v>
      </c>
      <c r="AY1514" s="250" t="s">
        <v>378</v>
      </c>
    </row>
    <row r="1515" s="14" customFormat="1">
      <c r="A1515" s="14"/>
      <c r="B1515" s="240"/>
      <c r="C1515" s="241"/>
      <c r="D1515" s="231" t="s">
        <v>397</v>
      </c>
      <c r="E1515" s="242" t="s">
        <v>28</v>
      </c>
      <c r="F1515" s="243" t="s">
        <v>1779</v>
      </c>
      <c r="G1515" s="241"/>
      <c r="H1515" s="244">
        <v>0.29299999999999998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397</v>
      </c>
      <c r="AU1515" s="250" t="s">
        <v>84</v>
      </c>
      <c r="AV1515" s="14" t="s">
        <v>84</v>
      </c>
      <c r="AW1515" s="14" t="s">
        <v>35</v>
      </c>
      <c r="AX1515" s="14" t="s">
        <v>74</v>
      </c>
      <c r="AY1515" s="250" t="s">
        <v>378</v>
      </c>
    </row>
    <row r="1516" s="13" customFormat="1">
      <c r="A1516" s="13"/>
      <c r="B1516" s="229"/>
      <c r="C1516" s="230"/>
      <c r="D1516" s="231" t="s">
        <v>397</v>
      </c>
      <c r="E1516" s="232" t="s">
        <v>28</v>
      </c>
      <c r="F1516" s="233" t="s">
        <v>800</v>
      </c>
      <c r="G1516" s="230"/>
      <c r="H1516" s="232" t="s">
        <v>28</v>
      </c>
      <c r="I1516" s="234"/>
      <c r="J1516" s="230"/>
      <c r="K1516" s="230"/>
      <c r="L1516" s="235"/>
      <c r="M1516" s="236"/>
      <c r="N1516" s="237"/>
      <c r="O1516" s="237"/>
      <c r="P1516" s="237"/>
      <c r="Q1516" s="237"/>
      <c r="R1516" s="237"/>
      <c r="S1516" s="237"/>
      <c r="T1516" s="23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9" t="s">
        <v>397</v>
      </c>
      <c r="AU1516" s="239" t="s">
        <v>84</v>
      </c>
      <c r="AV1516" s="13" t="s">
        <v>82</v>
      </c>
      <c r="AW1516" s="13" t="s">
        <v>35</v>
      </c>
      <c r="AX1516" s="13" t="s">
        <v>74</v>
      </c>
      <c r="AY1516" s="239" t="s">
        <v>378</v>
      </c>
    </row>
    <row r="1517" s="14" customFormat="1">
      <c r="A1517" s="14"/>
      <c r="B1517" s="240"/>
      <c r="C1517" s="241"/>
      <c r="D1517" s="231" t="s">
        <v>397</v>
      </c>
      <c r="E1517" s="242" t="s">
        <v>28</v>
      </c>
      <c r="F1517" s="243" t="s">
        <v>1780</v>
      </c>
      <c r="G1517" s="241"/>
      <c r="H1517" s="244">
        <v>0.44800000000000001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0" t="s">
        <v>397</v>
      </c>
      <c r="AU1517" s="250" t="s">
        <v>84</v>
      </c>
      <c r="AV1517" s="14" t="s">
        <v>84</v>
      </c>
      <c r="AW1517" s="14" t="s">
        <v>35</v>
      </c>
      <c r="AX1517" s="14" t="s">
        <v>74</v>
      </c>
      <c r="AY1517" s="250" t="s">
        <v>378</v>
      </c>
    </row>
    <row r="1518" s="13" customFormat="1">
      <c r="A1518" s="13"/>
      <c r="B1518" s="229"/>
      <c r="C1518" s="230"/>
      <c r="D1518" s="231" t="s">
        <v>397</v>
      </c>
      <c r="E1518" s="232" t="s">
        <v>28</v>
      </c>
      <c r="F1518" s="233" t="s">
        <v>802</v>
      </c>
      <c r="G1518" s="230"/>
      <c r="H1518" s="232" t="s">
        <v>28</v>
      </c>
      <c r="I1518" s="234"/>
      <c r="J1518" s="230"/>
      <c r="K1518" s="230"/>
      <c r="L1518" s="235"/>
      <c r="M1518" s="236"/>
      <c r="N1518" s="237"/>
      <c r="O1518" s="237"/>
      <c r="P1518" s="237"/>
      <c r="Q1518" s="237"/>
      <c r="R1518" s="237"/>
      <c r="S1518" s="237"/>
      <c r="T1518" s="238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9" t="s">
        <v>397</v>
      </c>
      <c r="AU1518" s="239" t="s">
        <v>84</v>
      </c>
      <c r="AV1518" s="13" t="s">
        <v>82</v>
      </c>
      <c r="AW1518" s="13" t="s">
        <v>35</v>
      </c>
      <c r="AX1518" s="13" t="s">
        <v>74</v>
      </c>
      <c r="AY1518" s="239" t="s">
        <v>378</v>
      </c>
    </row>
    <row r="1519" s="14" customFormat="1">
      <c r="A1519" s="14"/>
      <c r="B1519" s="240"/>
      <c r="C1519" s="241"/>
      <c r="D1519" s="231" t="s">
        <v>397</v>
      </c>
      <c r="E1519" s="242" t="s">
        <v>28</v>
      </c>
      <c r="F1519" s="243" t="s">
        <v>1781</v>
      </c>
      <c r="G1519" s="241"/>
      <c r="H1519" s="244">
        <v>0.89700000000000002</v>
      </c>
      <c r="I1519" s="245"/>
      <c r="J1519" s="241"/>
      <c r="K1519" s="241"/>
      <c r="L1519" s="246"/>
      <c r="M1519" s="247"/>
      <c r="N1519" s="248"/>
      <c r="O1519" s="248"/>
      <c r="P1519" s="248"/>
      <c r="Q1519" s="248"/>
      <c r="R1519" s="248"/>
      <c r="S1519" s="248"/>
      <c r="T1519" s="249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0" t="s">
        <v>397</v>
      </c>
      <c r="AU1519" s="250" t="s">
        <v>84</v>
      </c>
      <c r="AV1519" s="14" t="s">
        <v>84</v>
      </c>
      <c r="AW1519" s="14" t="s">
        <v>35</v>
      </c>
      <c r="AX1519" s="14" t="s">
        <v>74</v>
      </c>
      <c r="AY1519" s="250" t="s">
        <v>378</v>
      </c>
    </row>
    <row r="1520" s="15" customFormat="1">
      <c r="A1520" s="15"/>
      <c r="B1520" s="251"/>
      <c r="C1520" s="252"/>
      <c r="D1520" s="231" t="s">
        <v>397</v>
      </c>
      <c r="E1520" s="253" t="s">
        <v>201</v>
      </c>
      <c r="F1520" s="254" t="s">
        <v>416</v>
      </c>
      <c r="G1520" s="252"/>
      <c r="H1520" s="255">
        <v>10.577999999999999</v>
      </c>
      <c r="I1520" s="256"/>
      <c r="J1520" s="252"/>
      <c r="K1520" s="252"/>
      <c r="L1520" s="257"/>
      <c r="M1520" s="258"/>
      <c r="N1520" s="259"/>
      <c r="O1520" s="259"/>
      <c r="P1520" s="259"/>
      <c r="Q1520" s="259"/>
      <c r="R1520" s="259"/>
      <c r="S1520" s="259"/>
      <c r="T1520" s="260"/>
      <c r="U1520" s="15"/>
      <c r="V1520" s="15"/>
      <c r="W1520" s="15"/>
      <c r="X1520" s="15"/>
      <c r="Y1520" s="15"/>
      <c r="Z1520" s="15"/>
      <c r="AA1520" s="15"/>
      <c r="AB1520" s="15"/>
      <c r="AC1520" s="15"/>
      <c r="AD1520" s="15"/>
      <c r="AE1520" s="15"/>
      <c r="AT1520" s="261" t="s">
        <v>397</v>
      </c>
      <c r="AU1520" s="261" t="s">
        <v>84</v>
      </c>
      <c r="AV1520" s="15" t="s">
        <v>390</v>
      </c>
      <c r="AW1520" s="15" t="s">
        <v>35</v>
      </c>
      <c r="AX1520" s="15" t="s">
        <v>82</v>
      </c>
      <c r="AY1520" s="261" t="s">
        <v>378</v>
      </c>
    </row>
    <row r="1521" s="2" customFormat="1" ht="33" customHeight="1">
      <c r="A1521" s="41"/>
      <c r="B1521" s="42"/>
      <c r="C1521" s="211" t="s">
        <v>1782</v>
      </c>
      <c r="D1521" s="211" t="s">
        <v>385</v>
      </c>
      <c r="E1521" s="212" t="s">
        <v>1783</v>
      </c>
      <c r="F1521" s="213" t="s">
        <v>1784</v>
      </c>
      <c r="G1521" s="214" t="s">
        <v>388</v>
      </c>
      <c r="H1521" s="215">
        <v>0.20000000000000001</v>
      </c>
      <c r="I1521" s="216"/>
      <c r="J1521" s="217">
        <f>ROUND(I1521*H1521,2)</f>
        <v>0</v>
      </c>
      <c r="K1521" s="213" t="s">
        <v>389</v>
      </c>
      <c r="L1521" s="47"/>
      <c r="M1521" s="218" t="s">
        <v>28</v>
      </c>
      <c r="N1521" s="219" t="s">
        <v>45</v>
      </c>
      <c r="O1521" s="87"/>
      <c r="P1521" s="220">
        <f>O1521*H1521</f>
        <v>0</v>
      </c>
      <c r="Q1521" s="220">
        <v>2.3010199999999998</v>
      </c>
      <c r="R1521" s="220">
        <f>Q1521*H1521</f>
        <v>0.460204</v>
      </c>
      <c r="S1521" s="220">
        <v>0</v>
      </c>
      <c r="T1521" s="221">
        <f>S1521*H1521</f>
        <v>0</v>
      </c>
      <c r="U1521" s="41"/>
      <c r="V1521" s="41"/>
      <c r="W1521" s="41"/>
      <c r="X1521" s="41"/>
      <c r="Y1521" s="41"/>
      <c r="Z1521" s="41"/>
      <c r="AA1521" s="41"/>
      <c r="AB1521" s="41"/>
      <c r="AC1521" s="41"/>
      <c r="AD1521" s="41"/>
      <c r="AE1521" s="41"/>
      <c r="AR1521" s="222" t="s">
        <v>390</v>
      </c>
      <c r="AT1521" s="222" t="s">
        <v>385</v>
      </c>
      <c r="AU1521" s="222" t="s">
        <v>84</v>
      </c>
      <c r="AY1521" s="20" t="s">
        <v>378</v>
      </c>
      <c r="BE1521" s="223">
        <f>IF(N1521="základní",J1521,0)</f>
        <v>0</v>
      </c>
      <c r="BF1521" s="223">
        <f>IF(N1521="snížená",J1521,0)</f>
        <v>0</v>
      </c>
      <c r="BG1521" s="223">
        <f>IF(N1521="zákl. přenesená",J1521,0)</f>
        <v>0</v>
      </c>
      <c r="BH1521" s="223">
        <f>IF(N1521="sníž. přenesená",J1521,0)</f>
        <v>0</v>
      </c>
      <c r="BI1521" s="223">
        <f>IF(N1521="nulová",J1521,0)</f>
        <v>0</v>
      </c>
      <c r="BJ1521" s="20" t="s">
        <v>82</v>
      </c>
      <c r="BK1521" s="223">
        <f>ROUND(I1521*H1521,2)</f>
        <v>0</v>
      </c>
      <c r="BL1521" s="20" t="s">
        <v>390</v>
      </c>
      <c r="BM1521" s="222" t="s">
        <v>1785</v>
      </c>
    </row>
    <row r="1522" s="2" customFormat="1">
      <c r="A1522" s="41"/>
      <c r="B1522" s="42"/>
      <c r="C1522" s="43"/>
      <c r="D1522" s="224" t="s">
        <v>394</v>
      </c>
      <c r="E1522" s="43"/>
      <c r="F1522" s="225" t="s">
        <v>1786</v>
      </c>
      <c r="G1522" s="43"/>
      <c r="H1522" s="43"/>
      <c r="I1522" s="226"/>
      <c r="J1522" s="43"/>
      <c r="K1522" s="43"/>
      <c r="L1522" s="47"/>
      <c r="M1522" s="227"/>
      <c r="N1522" s="228"/>
      <c r="O1522" s="87"/>
      <c r="P1522" s="87"/>
      <c r="Q1522" s="87"/>
      <c r="R1522" s="87"/>
      <c r="S1522" s="87"/>
      <c r="T1522" s="88"/>
      <c r="U1522" s="41"/>
      <c r="V1522" s="41"/>
      <c r="W1522" s="41"/>
      <c r="X1522" s="41"/>
      <c r="Y1522" s="41"/>
      <c r="Z1522" s="41"/>
      <c r="AA1522" s="41"/>
      <c r="AB1522" s="41"/>
      <c r="AC1522" s="41"/>
      <c r="AD1522" s="41"/>
      <c r="AE1522" s="41"/>
      <c r="AT1522" s="20" t="s">
        <v>394</v>
      </c>
      <c r="AU1522" s="20" t="s">
        <v>84</v>
      </c>
    </row>
    <row r="1523" s="13" customFormat="1">
      <c r="A1523" s="13"/>
      <c r="B1523" s="229"/>
      <c r="C1523" s="230"/>
      <c r="D1523" s="231" t="s">
        <v>397</v>
      </c>
      <c r="E1523" s="232" t="s">
        <v>28</v>
      </c>
      <c r="F1523" s="233" t="s">
        <v>410</v>
      </c>
      <c r="G1523" s="230"/>
      <c r="H1523" s="232" t="s">
        <v>28</v>
      </c>
      <c r="I1523" s="234"/>
      <c r="J1523" s="230"/>
      <c r="K1523" s="230"/>
      <c r="L1523" s="235"/>
      <c r="M1523" s="236"/>
      <c r="N1523" s="237"/>
      <c r="O1523" s="237"/>
      <c r="P1523" s="237"/>
      <c r="Q1523" s="237"/>
      <c r="R1523" s="237"/>
      <c r="S1523" s="237"/>
      <c r="T1523" s="238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9" t="s">
        <v>397</v>
      </c>
      <c r="AU1523" s="239" t="s">
        <v>84</v>
      </c>
      <c r="AV1523" s="13" t="s">
        <v>82</v>
      </c>
      <c r="AW1523" s="13" t="s">
        <v>35</v>
      </c>
      <c r="AX1523" s="13" t="s">
        <v>74</v>
      </c>
      <c r="AY1523" s="239" t="s">
        <v>378</v>
      </c>
    </row>
    <row r="1524" s="14" customFormat="1">
      <c r="A1524" s="14"/>
      <c r="B1524" s="240"/>
      <c r="C1524" s="241"/>
      <c r="D1524" s="231" t="s">
        <v>397</v>
      </c>
      <c r="E1524" s="242" t="s">
        <v>28</v>
      </c>
      <c r="F1524" s="243" t="s">
        <v>1787</v>
      </c>
      <c r="G1524" s="241"/>
      <c r="H1524" s="244">
        <v>0.20000000000000001</v>
      </c>
      <c r="I1524" s="245"/>
      <c r="J1524" s="241"/>
      <c r="K1524" s="241"/>
      <c r="L1524" s="246"/>
      <c r="M1524" s="247"/>
      <c r="N1524" s="248"/>
      <c r="O1524" s="248"/>
      <c r="P1524" s="248"/>
      <c r="Q1524" s="248"/>
      <c r="R1524" s="248"/>
      <c r="S1524" s="248"/>
      <c r="T1524" s="249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0" t="s">
        <v>397</v>
      </c>
      <c r="AU1524" s="250" t="s">
        <v>84</v>
      </c>
      <c r="AV1524" s="14" t="s">
        <v>84</v>
      </c>
      <c r="AW1524" s="14" t="s">
        <v>35</v>
      </c>
      <c r="AX1524" s="14" t="s">
        <v>74</v>
      </c>
      <c r="AY1524" s="250" t="s">
        <v>378</v>
      </c>
    </row>
    <row r="1525" s="16" customFormat="1">
      <c r="A1525" s="16"/>
      <c r="B1525" s="262"/>
      <c r="C1525" s="263"/>
      <c r="D1525" s="231" t="s">
        <v>397</v>
      </c>
      <c r="E1525" s="264" t="s">
        <v>203</v>
      </c>
      <c r="F1525" s="265" t="s">
        <v>618</v>
      </c>
      <c r="G1525" s="263"/>
      <c r="H1525" s="266">
        <v>0.20000000000000001</v>
      </c>
      <c r="I1525" s="267"/>
      <c r="J1525" s="263"/>
      <c r="K1525" s="263"/>
      <c r="L1525" s="268"/>
      <c r="M1525" s="269"/>
      <c r="N1525" s="270"/>
      <c r="O1525" s="270"/>
      <c r="P1525" s="270"/>
      <c r="Q1525" s="270"/>
      <c r="R1525" s="270"/>
      <c r="S1525" s="270"/>
      <c r="T1525" s="271"/>
      <c r="U1525" s="16"/>
      <c r="V1525" s="16"/>
      <c r="W1525" s="16"/>
      <c r="X1525" s="16"/>
      <c r="Y1525" s="16"/>
      <c r="Z1525" s="16"/>
      <c r="AA1525" s="16"/>
      <c r="AB1525" s="16"/>
      <c r="AC1525" s="16"/>
      <c r="AD1525" s="16"/>
      <c r="AE1525" s="16"/>
      <c r="AT1525" s="272" t="s">
        <v>397</v>
      </c>
      <c r="AU1525" s="272" t="s">
        <v>84</v>
      </c>
      <c r="AV1525" s="16" t="s">
        <v>432</v>
      </c>
      <c r="AW1525" s="16" t="s">
        <v>35</v>
      </c>
      <c r="AX1525" s="16" t="s">
        <v>74</v>
      </c>
      <c r="AY1525" s="272" t="s">
        <v>378</v>
      </c>
    </row>
    <row r="1526" s="15" customFormat="1">
      <c r="A1526" s="15"/>
      <c r="B1526" s="251"/>
      <c r="C1526" s="252"/>
      <c r="D1526" s="231" t="s">
        <v>397</v>
      </c>
      <c r="E1526" s="253" t="s">
        <v>28</v>
      </c>
      <c r="F1526" s="254" t="s">
        <v>416</v>
      </c>
      <c r="G1526" s="252"/>
      <c r="H1526" s="255">
        <v>0.20000000000000001</v>
      </c>
      <c r="I1526" s="256"/>
      <c r="J1526" s="252"/>
      <c r="K1526" s="252"/>
      <c r="L1526" s="257"/>
      <c r="M1526" s="258"/>
      <c r="N1526" s="259"/>
      <c r="O1526" s="259"/>
      <c r="P1526" s="259"/>
      <c r="Q1526" s="259"/>
      <c r="R1526" s="259"/>
      <c r="S1526" s="259"/>
      <c r="T1526" s="260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15"/>
      <c r="AT1526" s="261" t="s">
        <v>397</v>
      </c>
      <c r="AU1526" s="261" t="s">
        <v>84</v>
      </c>
      <c r="AV1526" s="15" t="s">
        <v>390</v>
      </c>
      <c r="AW1526" s="15" t="s">
        <v>35</v>
      </c>
      <c r="AX1526" s="15" t="s">
        <v>82</v>
      </c>
      <c r="AY1526" s="261" t="s">
        <v>378</v>
      </c>
    </row>
    <row r="1527" s="2" customFormat="1" ht="33" customHeight="1">
      <c r="A1527" s="41"/>
      <c r="B1527" s="42"/>
      <c r="C1527" s="211" t="s">
        <v>1788</v>
      </c>
      <c r="D1527" s="211" t="s">
        <v>385</v>
      </c>
      <c r="E1527" s="212" t="s">
        <v>1789</v>
      </c>
      <c r="F1527" s="213" t="s">
        <v>1790</v>
      </c>
      <c r="G1527" s="214" t="s">
        <v>388</v>
      </c>
      <c r="H1527" s="215">
        <v>0.48599999999999999</v>
      </c>
      <c r="I1527" s="216"/>
      <c r="J1527" s="217">
        <f>ROUND(I1527*H1527,2)</f>
        <v>0</v>
      </c>
      <c r="K1527" s="213" t="s">
        <v>389</v>
      </c>
      <c r="L1527" s="47"/>
      <c r="M1527" s="218" t="s">
        <v>28</v>
      </c>
      <c r="N1527" s="219" t="s">
        <v>45</v>
      </c>
      <c r="O1527" s="87"/>
      <c r="P1527" s="220">
        <f>O1527*H1527</f>
        <v>0</v>
      </c>
      <c r="Q1527" s="220">
        <v>2.5018699999999998</v>
      </c>
      <c r="R1527" s="220">
        <f>Q1527*H1527</f>
        <v>1.2159088199999999</v>
      </c>
      <c r="S1527" s="220">
        <v>0</v>
      </c>
      <c r="T1527" s="221">
        <f>S1527*H1527</f>
        <v>0</v>
      </c>
      <c r="U1527" s="41"/>
      <c r="V1527" s="41"/>
      <c r="W1527" s="41"/>
      <c r="X1527" s="41"/>
      <c r="Y1527" s="41"/>
      <c r="Z1527" s="41"/>
      <c r="AA1527" s="41"/>
      <c r="AB1527" s="41"/>
      <c r="AC1527" s="41"/>
      <c r="AD1527" s="41"/>
      <c r="AE1527" s="41"/>
      <c r="AR1527" s="222" t="s">
        <v>390</v>
      </c>
      <c r="AT1527" s="222" t="s">
        <v>385</v>
      </c>
      <c r="AU1527" s="222" t="s">
        <v>84</v>
      </c>
      <c r="AY1527" s="20" t="s">
        <v>378</v>
      </c>
      <c r="BE1527" s="223">
        <f>IF(N1527="základní",J1527,0)</f>
        <v>0</v>
      </c>
      <c r="BF1527" s="223">
        <f>IF(N1527="snížená",J1527,0)</f>
        <v>0</v>
      </c>
      <c r="BG1527" s="223">
        <f>IF(N1527="zákl. přenesená",J1527,0)</f>
        <v>0</v>
      </c>
      <c r="BH1527" s="223">
        <f>IF(N1527="sníž. přenesená",J1527,0)</f>
        <v>0</v>
      </c>
      <c r="BI1527" s="223">
        <f>IF(N1527="nulová",J1527,0)</f>
        <v>0</v>
      </c>
      <c r="BJ1527" s="20" t="s">
        <v>82</v>
      </c>
      <c r="BK1527" s="223">
        <f>ROUND(I1527*H1527,2)</f>
        <v>0</v>
      </c>
      <c r="BL1527" s="20" t="s">
        <v>390</v>
      </c>
      <c r="BM1527" s="222" t="s">
        <v>1791</v>
      </c>
    </row>
    <row r="1528" s="2" customFormat="1">
      <c r="A1528" s="41"/>
      <c r="B1528" s="42"/>
      <c r="C1528" s="43"/>
      <c r="D1528" s="224" t="s">
        <v>394</v>
      </c>
      <c r="E1528" s="43"/>
      <c r="F1528" s="225" t="s">
        <v>1792</v>
      </c>
      <c r="G1528" s="43"/>
      <c r="H1528" s="43"/>
      <c r="I1528" s="226"/>
      <c r="J1528" s="43"/>
      <c r="K1528" s="43"/>
      <c r="L1528" s="47"/>
      <c r="M1528" s="227"/>
      <c r="N1528" s="228"/>
      <c r="O1528" s="87"/>
      <c r="P1528" s="87"/>
      <c r="Q1528" s="87"/>
      <c r="R1528" s="87"/>
      <c r="S1528" s="87"/>
      <c r="T1528" s="88"/>
      <c r="U1528" s="41"/>
      <c r="V1528" s="41"/>
      <c r="W1528" s="41"/>
      <c r="X1528" s="41"/>
      <c r="Y1528" s="41"/>
      <c r="Z1528" s="41"/>
      <c r="AA1528" s="41"/>
      <c r="AB1528" s="41"/>
      <c r="AC1528" s="41"/>
      <c r="AD1528" s="41"/>
      <c r="AE1528" s="41"/>
      <c r="AT1528" s="20" t="s">
        <v>394</v>
      </c>
      <c r="AU1528" s="20" t="s">
        <v>84</v>
      </c>
    </row>
    <row r="1529" s="13" customFormat="1">
      <c r="A1529" s="13"/>
      <c r="B1529" s="229"/>
      <c r="C1529" s="230"/>
      <c r="D1529" s="231" t="s">
        <v>397</v>
      </c>
      <c r="E1529" s="232" t="s">
        <v>28</v>
      </c>
      <c r="F1529" s="233" t="s">
        <v>797</v>
      </c>
      <c r="G1529" s="230"/>
      <c r="H1529" s="232" t="s">
        <v>28</v>
      </c>
      <c r="I1529" s="234"/>
      <c r="J1529" s="230"/>
      <c r="K1529" s="230"/>
      <c r="L1529" s="235"/>
      <c r="M1529" s="236"/>
      <c r="N1529" s="237"/>
      <c r="O1529" s="237"/>
      <c r="P1529" s="237"/>
      <c r="Q1529" s="237"/>
      <c r="R1529" s="237"/>
      <c r="S1529" s="237"/>
      <c r="T1529" s="238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39" t="s">
        <v>397</v>
      </c>
      <c r="AU1529" s="239" t="s">
        <v>84</v>
      </c>
      <c r="AV1529" s="13" t="s">
        <v>82</v>
      </c>
      <c r="AW1529" s="13" t="s">
        <v>35</v>
      </c>
      <c r="AX1529" s="13" t="s">
        <v>74</v>
      </c>
      <c r="AY1529" s="239" t="s">
        <v>378</v>
      </c>
    </row>
    <row r="1530" s="14" customFormat="1">
      <c r="A1530" s="14"/>
      <c r="B1530" s="240"/>
      <c r="C1530" s="241"/>
      <c r="D1530" s="231" t="s">
        <v>397</v>
      </c>
      <c r="E1530" s="242" t="s">
        <v>28</v>
      </c>
      <c r="F1530" s="243" t="s">
        <v>1793</v>
      </c>
      <c r="G1530" s="241"/>
      <c r="H1530" s="244">
        <v>0.48599999999999999</v>
      </c>
      <c r="I1530" s="245"/>
      <c r="J1530" s="241"/>
      <c r="K1530" s="241"/>
      <c r="L1530" s="246"/>
      <c r="M1530" s="247"/>
      <c r="N1530" s="248"/>
      <c r="O1530" s="248"/>
      <c r="P1530" s="248"/>
      <c r="Q1530" s="248"/>
      <c r="R1530" s="248"/>
      <c r="S1530" s="248"/>
      <c r="T1530" s="24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0" t="s">
        <v>397</v>
      </c>
      <c r="AU1530" s="250" t="s">
        <v>84</v>
      </c>
      <c r="AV1530" s="14" t="s">
        <v>84</v>
      </c>
      <c r="AW1530" s="14" t="s">
        <v>35</v>
      </c>
      <c r="AX1530" s="14" t="s">
        <v>74</v>
      </c>
      <c r="AY1530" s="250" t="s">
        <v>378</v>
      </c>
    </row>
    <row r="1531" s="15" customFormat="1">
      <c r="A1531" s="15"/>
      <c r="B1531" s="251"/>
      <c r="C1531" s="252"/>
      <c r="D1531" s="231" t="s">
        <v>397</v>
      </c>
      <c r="E1531" s="253" t="s">
        <v>205</v>
      </c>
      <c r="F1531" s="254" t="s">
        <v>416</v>
      </c>
      <c r="G1531" s="252"/>
      <c r="H1531" s="255">
        <v>0.48599999999999999</v>
      </c>
      <c r="I1531" s="256"/>
      <c r="J1531" s="252"/>
      <c r="K1531" s="252"/>
      <c r="L1531" s="257"/>
      <c r="M1531" s="258"/>
      <c r="N1531" s="259"/>
      <c r="O1531" s="259"/>
      <c r="P1531" s="259"/>
      <c r="Q1531" s="259"/>
      <c r="R1531" s="259"/>
      <c r="S1531" s="259"/>
      <c r="T1531" s="260"/>
      <c r="U1531" s="15"/>
      <c r="V1531" s="15"/>
      <c r="W1531" s="15"/>
      <c r="X1531" s="15"/>
      <c r="Y1531" s="15"/>
      <c r="Z1531" s="15"/>
      <c r="AA1531" s="15"/>
      <c r="AB1531" s="15"/>
      <c r="AC1531" s="15"/>
      <c r="AD1531" s="15"/>
      <c r="AE1531" s="15"/>
      <c r="AT1531" s="261" t="s">
        <v>397</v>
      </c>
      <c r="AU1531" s="261" t="s">
        <v>84</v>
      </c>
      <c r="AV1531" s="15" t="s">
        <v>390</v>
      </c>
      <c r="AW1531" s="15" t="s">
        <v>35</v>
      </c>
      <c r="AX1531" s="15" t="s">
        <v>82</v>
      </c>
      <c r="AY1531" s="261" t="s">
        <v>378</v>
      </c>
    </row>
    <row r="1532" s="2" customFormat="1" ht="33" customHeight="1">
      <c r="A1532" s="41"/>
      <c r="B1532" s="42"/>
      <c r="C1532" s="211" t="s">
        <v>1794</v>
      </c>
      <c r="D1532" s="211" t="s">
        <v>385</v>
      </c>
      <c r="E1532" s="212" t="s">
        <v>1795</v>
      </c>
      <c r="F1532" s="213" t="s">
        <v>1796</v>
      </c>
      <c r="G1532" s="214" t="s">
        <v>388</v>
      </c>
      <c r="H1532" s="215">
        <v>37.857999999999997</v>
      </c>
      <c r="I1532" s="216"/>
      <c r="J1532" s="217">
        <f>ROUND(I1532*H1532,2)</f>
        <v>0</v>
      </c>
      <c r="K1532" s="213" t="s">
        <v>389</v>
      </c>
      <c r="L1532" s="47"/>
      <c r="M1532" s="218" t="s">
        <v>28</v>
      </c>
      <c r="N1532" s="219" t="s">
        <v>45</v>
      </c>
      <c r="O1532" s="87"/>
      <c r="P1532" s="220">
        <f>O1532*H1532</f>
        <v>0</v>
      </c>
      <c r="Q1532" s="220">
        <v>2.3010199999999998</v>
      </c>
      <c r="R1532" s="220">
        <f>Q1532*H1532</f>
        <v>87.112015159999984</v>
      </c>
      <c r="S1532" s="220">
        <v>0</v>
      </c>
      <c r="T1532" s="221">
        <f>S1532*H1532</f>
        <v>0</v>
      </c>
      <c r="U1532" s="41"/>
      <c r="V1532" s="41"/>
      <c r="W1532" s="41"/>
      <c r="X1532" s="41"/>
      <c r="Y1532" s="41"/>
      <c r="Z1532" s="41"/>
      <c r="AA1532" s="41"/>
      <c r="AB1532" s="41"/>
      <c r="AC1532" s="41"/>
      <c r="AD1532" s="41"/>
      <c r="AE1532" s="41"/>
      <c r="AR1532" s="222" t="s">
        <v>390</v>
      </c>
      <c r="AT1532" s="222" t="s">
        <v>385</v>
      </c>
      <c r="AU1532" s="222" t="s">
        <v>84</v>
      </c>
      <c r="AY1532" s="20" t="s">
        <v>378</v>
      </c>
      <c r="BE1532" s="223">
        <f>IF(N1532="základní",J1532,0)</f>
        <v>0</v>
      </c>
      <c r="BF1532" s="223">
        <f>IF(N1532="snížená",J1532,0)</f>
        <v>0</v>
      </c>
      <c r="BG1532" s="223">
        <f>IF(N1532="zákl. přenesená",J1532,0)</f>
        <v>0</v>
      </c>
      <c r="BH1532" s="223">
        <f>IF(N1532="sníž. přenesená",J1532,0)</f>
        <v>0</v>
      </c>
      <c r="BI1532" s="223">
        <f>IF(N1532="nulová",J1532,0)</f>
        <v>0</v>
      </c>
      <c r="BJ1532" s="20" t="s">
        <v>82</v>
      </c>
      <c r="BK1532" s="223">
        <f>ROUND(I1532*H1532,2)</f>
        <v>0</v>
      </c>
      <c r="BL1532" s="20" t="s">
        <v>390</v>
      </c>
      <c r="BM1532" s="222" t="s">
        <v>1797</v>
      </c>
    </row>
    <row r="1533" s="2" customFormat="1">
      <c r="A1533" s="41"/>
      <c r="B1533" s="42"/>
      <c r="C1533" s="43"/>
      <c r="D1533" s="224" t="s">
        <v>394</v>
      </c>
      <c r="E1533" s="43"/>
      <c r="F1533" s="225" t="s">
        <v>1798</v>
      </c>
      <c r="G1533" s="43"/>
      <c r="H1533" s="43"/>
      <c r="I1533" s="226"/>
      <c r="J1533" s="43"/>
      <c r="K1533" s="43"/>
      <c r="L1533" s="47"/>
      <c r="M1533" s="227"/>
      <c r="N1533" s="228"/>
      <c r="O1533" s="87"/>
      <c r="P1533" s="87"/>
      <c r="Q1533" s="87"/>
      <c r="R1533" s="87"/>
      <c r="S1533" s="87"/>
      <c r="T1533" s="88"/>
      <c r="U1533" s="41"/>
      <c r="V1533" s="41"/>
      <c r="W1533" s="41"/>
      <c r="X1533" s="41"/>
      <c r="Y1533" s="41"/>
      <c r="Z1533" s="41"/>
      <c r="AA1533" s="41"/>
      <c r="AB1533" s="41"/>
      <c r="AC1533" s="41"/>
      <c r="AD1533" s="41"/>
      <c r="AE1533" s="41"/>
      <c r="AT1533" s="20" t="s">
        <v>394</v>
      </c>
      <c r="AU1533" s="20" t="s">
        <v>84</v>
      </c>
    </row>
    <row r="1534" s="13" customFormat="1">
      <c r="A1534" s="13"/>
      <c r="B1534" s="229"/>
      <c r="C1534" s="230"/>
      <c r="D1534" s="231" t="s">
        <v>397</v>
      </c>
      <c r="E1534" s="232" t="s">
        <v>28</v>
      </c>
      <c r="F1534" s="233" t="s">
        <v>398</v>
      </c>
      <c r="G1534" s="230"/>
      <c r="H1534" s="232" t="s">
        <v>28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397</v>
      </c>
      <c r="AU1534" s="239" t="s">
        <v>84</v>
      </c>
      <c r="AV1534" s="13" t="s">
        <v>82</v>
      </c>
      <c r="AW1534" s="13" t="s">
        <v>35</v>
      </c>
      <c r="AX1534" s="13" t="s">
        <v>74</v>
      </c>
      <c r="AY1534" s="239" t="s">
        <v>378</v>
      </c>
    </row>
    <row r="1535" s="14" customFormat="1">
      <c r="A1535" s="14"/>
      <c r="B1535" s="240"/>
      <c r="C1535" s="241"/>
      <c r="D1535" s="231" t="s">
        <v>397</v>
      </c>
      <c r="E1535" s="242" t="s">
        <v>28</v>
      </c>
      <c r="F1535" s="243" t="s">
        <v>1799</v>
      </c>
      <c r="G1535" s="241"/>
      <c r="H1535" s="244">
        <v>22.190999999999999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397</v>
      </c>
      <c r="AU1535" s="250" t="s">
        <v>84</v>
      </c>
      <c r="AV1535" s="14" t="s">
        <v>84</v>
      </c>
      <c r="AW1535" s="14" t="s">
        <v>35</v>
      </c>
      <c r="AX1535" s="14" t="s">
        <v>74</v>
      </c>
      <c r="AY1535" s="250" t="s">
        <v>378</v>
      </c>
    </row>
    <row r="1536" s="14" customFormat="1">
      <c r="A1536" s="14"/>
      <c r="B1536" s="240"/>
      <c r="C1536" s="241"/>
      <c r="D1536" s="231" t="s">
        <v>397</v>
      </c>
      <c r="E1536" s="242" t="s">
        <v>28</v>
      </c>
      <c r="F1536" s="243" t="s">
        <v>1800</v>
      </c>
      <c r="G1536" s="241"/>
      <c r="H1536" s="244">
        <v>6.9770000000000003</v>
      </c>
      <c r="I1536" s="245"/>
      <c r="J1536" s="241"/>
      <c r="K1536" s="241"/>
      <c r="L1536" s="246"/>
      <c r="M1536" s="247"/>
      <c r="N1536" s="248"/>
      <c r="O1536" s="248"/>
      <c r="P1536" s="248"/>
      <c r="Q1536" s="248"/>
      <c r="R1536" s="248"/>
      <c r="S1536" s="248"/>
      <c r="T1536" s="249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0" t="s">
        <v>397</v>
      </c>
      <c r="AU1536" s="250" t="s">
        <v>84</v>
      </c>
      <c r="AV1536" s="14" t="s">
        <v>84</v>
      </c>
      <c r="AW1536" s="14" t="s">
        <v>35</v>
      </c>
      <c r="AX1536" s="14" t="s">
        <v>74</v>
      </c>
      <c r="AY1536" s="250" t="s">
        <v>378</v>
      </c>
    </row>
    <row r="1537" s="14" customFormat="1">
      <c r="A1537" s="14"/>
      <c r="B1537" s="240"/>
      <c r="C1537" s="241"/>
      <c r="D1537" s="231" t="s">
        <v>397</v>
      </c>
      <c r="E1537" s="242" t="s">
        <v>28</v>
      </c>
      <c r="F1537" s="243" t="s">
        <v>1801</v>
      </c>
      <c r="G1537" s="241"/>
      <c r="H1537" s="244">
        <v>0.64800000000000002</v>
      </c>
      <c r="I1537" s="245"/>
      <c r="J1537" s="241"/>
      <c r="K1537" s="241"/>
      <c r="L1537" s="246"/>
      <c r="M1537" s="247"/>
      <c r="N1537" s="248"/>
      <c r="O1537" s="248"/>
      <c r="P1537" s="248"/>
      <c r="Q1537" s="248"/>
      <c r="R1537" s="248"/>
      <c r="S1537" s="248"/>
      <c r="T1537" s="24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0" t="s">
        <v>397</v>
      </c>
      <c r="AU1537" s="250" t="s">
        <v>84</v>
      </c>
      <c r="AV1537" s="14" t="s">
        <v>84</v>
      </c>
      <c r="AW1537" s="14" t="s">
        <v>35</v>
      </c>
      <c r="AX1537" s="14" t="s">
        <v>74</v>
      </c>
      <c r="AY1537" s="250" t="s">
        <v>378</v>
      </c>
    </row>
    <row r="1538" s="14" customFormat="1">
      <c r="A1538" s="14"/>
      <c r="B1538" s="240"/>
      <c r="C1538" s="241"/>
      <c r="D1538" s="231" t="s">
        <v>397</v>
      </c>
      <c r="E1538" s="242" t="s">
        <v>28</v>
      </c>
      <c r="F1538" s="243" t="s">
        <v>1802</v>
      </c>
      <c r="G1538" s="241"/>
      <c r="H1538" s="244">
        <v>2.1920000000000002</v>
      </c>
      <c r="I1538" s="245"/>
      <c r="J1538" s="241"/>
      <c r="K1538" s="241"/>
      <c r="L1538" s="246"/>
      <c r="M1538" s="247"/>
      <c r="N1538" s="248"/>
      <c r="O1538" s="248"/>
      <c r="P1538" s="248"/>
      <c r="Q1538" s="248"/>
      <c r="R1538" s="248"/>
      <c r="S1538" s="248"/>
      <c r="T1538" s="249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0" t="s">
        <v>397</v>
      </c>
      <c r="AU1538" s="250" t="s">
        <v>84</v>
      </c>
      <c r="AV1538" s="14" t="s">
        <v>84</v>
      </c>
      <c r="AW1538" s="14" t="s">
        <v>35</v>
      </c>
      <c r="AX1538" s="14" t="s">
        <v>74</v>
      </c>
      <c r="AY1538" s="250" t="s">
        <v>378</v>
      </c>
    </row>
    <row r="1539" s="14" customFormat="1">
      <c r="A1539" s="14"/>
      <c r="B1539" s="240"/>
      <c r="C1539" s="241"/>
      <c r="D1539" s="231" t="s">
        <v>397</v>
      </c>
      <c r="E1539" s="242" t="s">
        <v>28</v>
      </c>
      <c r="F1539" s="243" t="s">
        <v>1803</v>
      </c>
      <c r="G1539" s="241"/>
      <c r="H1539" s="244">
        <v>1.53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397</v>
      </c>
      <c r="AU1539" s="250" t="s">
        <v>84</v>
      </c>
      <c r="AV1539" s="14" t="s">
        <v>84</v>
      </c>
      <c r="AW1539" s="14" t="s">
        <v>35</v>
      </c>
      <c r="AX1539" s="14" t="s">
        <v>74</v>
      </c>
      <c r="AY1539" s="250" t="s">
        <v>378</v>
      </c>
    </row>
    <row r="1540" s="16" customFormat="1">
      <c r="A1540" s="16"/>
      <c r="B1540" s="262"/>
      <c r="C1540" s="263"/>
      <c r="D1540" s="231" t="s">
        <v>397</v>
      </c>
      <c r="E1540" s="264" t="s">
        <v>197</v>
      </c>
      <c r="F1540" s="265" t="s">
        <v>618</v>
      </c>
      <c r="G1540" s="263"/>
      <c r="H1540" s="266">
        <v>33.537999999999997</v>
      </c>
      <c r="I1540" s="267"/>
      <c r="J1540" s="263"/>
      <c r="K1540" s="263"/>
      <c r="L1540" s="268"/>
      <c r="M1540" s="269"/>
      <c r="N1540" s="270"/>
      <c r="O1540" s="270"/>
      <c r="P1540" s="270"/>
      <c r="Q1540" s="270"/>
      <c r="R1540" s="270"/>
      <c r="S1540" s="270"/>
      <c r="T1540" s="271"/>
      <c r="U1540" s="16"/>
      <c r="V1540" s="16"/>
      <c r="W1540" s="16"/>
      <c r="X1540" s="16"/>
      <c r="Y1540" s="16"/>
      <c r="Z1540" s="16"/>
      <c r="AA1540" s="16"/>
      <c r="AB1540" s="16"/>
      <c r="AC1540" s="16"/>
      <c r="AD1540" s="16"/>
      <c r="AE1540" s="16"/>
      <c r="AT1540" s="272" t="s">
        <v>397</v>
      </c>
      <c r="AU1540" s="272" t="s">
        <v>84</v>
      </c>
      <c r="AV1540" s="16" t="s">
        <v>432</v>
      </c>
      <c r="AW1540" s="16" t="s">
        <v>35</v>
      </c>
      <c r="AX1540" s="16" t="s">
        <v>74</v>
      </c>
      <c r="AY1540" s="272" t="s">
        <v>378</v>
      </c>
    </row>
    <row r="1541" s="13" customFormat="1">
      <c r="A1541" s="13"/>
      <c r="B1541" s="229"/>
      <c r="C1541" s="230"/>
      <c r="D1541" s="231" t="s">
        <v>397</v>
      </c>
      <c r="E1541" s="232" t="s">
        <v>28</v>
      </c>
      <c r="F1541" s="233" t="s">
        <v>797</v>
      </c>
      <c r="G1541" s="230"/>
      <c r="H1541" s="232" t="s">
        <v>28</v>
      </c>
      <c r="I1541" s="234"/>
      <c r="J1541" s="230"/>
      <c r="K1541" s="230"/>
      <c r="L1541" s="235"/>
      <c r="M1541" s="236"/>
      <c r="N1541" s="237"/>
      <c r="O1541" s="237"/>
      <c r="P1541" s="237"/>
      <c r="Q1541" s="237"/>
      <c r="R1541" s="237"/>
      <c r="S1541" s="237"/>
      <c r="T1541" s="238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9" t="s">
        <v>397</v>
      </c>
      <c r="AU1541" s="239" t="s">
        <v>84</v>
      </c>
      <c r="AV1541" s="13" t="s">
        <v>82</v>
      </c>
      <c r="AW1541" s="13" t="s">
        <v>35</v>
      </c>
      <c r="AX1541" s="13" t="s">
        <v>74</v>
      </c>
      <c r="AY1541" s="239" t="s">
        <v>378</v>
      </c>
    </row>
    <row r="1542" s="14" customFormat="1">
      <c r="A1542" s="14"/>
      <c r="B1542" s="240"/>
      <c r="C1542" s="241"/>
      <c r="D1542" s="231" t="s">
        <v>397</v>
      </c>
      <c r="E1542" s="242" t="s">
        <v>28</v>
      </c>
      <c r="F1542" s="243" t="s">
        <v>1804</v>
      </c>
      <c r="G1542" s="241"/>
      <c r="H1542" s="244">
        <v>0.71999999999999997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0" t="s">
        <v>397</v>
      </c>
      <c r="AU1542" s="250" t="s">
        <v>84</v>
      </c>
      <c r="AV1542" s="14" t="s">
        <v>84</v>
      </c>
      <c r="AW1542" s="14" t="s">
        <v>35</v>
      </c>
      <c r="AX1542" s="14" t="s">
        <v>74</v>
      </c>
      <c r="AY1542" s="250" t="s">
        <v>378</v>
      </c>
    </row>
    <row r="1543" s="13" customFormat="1">
      <c r="A1543" s="13"/>
      <c r="B1543" s="229"/>
      <c r="C1543" s="230"/>
      <c r="D1543" s="231" t="s">
        <v>397</v>
      </c>
      <c r="E1543" s="232" t="s">
        <v>28</v>
      </c>
      <c r="F1543" s="233" t="s">
        <v>800</v>
      </c>
      <c r="G1543" s="230"/>
      <c r="H1543" s="232" t="s">
        <v>28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397</v>
      </c>
      <c r="AU1543" s="239" t="s">
        <v>84</v>
      </c>
      <c r="AV1543" s="13" t="s">
        <v>82</v>
      </c>
      <c r="AW1543" s="13" t="s">
        <v>35</v>
      </c>
      <c r="AX1543" s="13" t="s">
        <v>74</v>
      </c>
      <c r="AY1543" s="239" t="s">
        <v>378</v>
      </c>
    </row>
    <row r="1544" s="14" customFormat="1">
      <c r="A1544" s="14"/>
      <c r="B1544" s="240"/>
      <c r="C1544" s="241"/>
      <c r="D1544" s="231" t="s">
        <v>397</v>
      </c>
      <c r="E1544" s="242" t="s">
        <v>28</v>
      </c>
      <c r="F1544" s="243" t="s">
        <v>1804</v>
      </c>
      <c r="G1544" s="241"/>
      <c r="H1544" s="244">
        <v>0.71999999999999997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397</v>
      </c>
      <c r="AU1544" s="250" t="s">
        <v>84</v>
      </c>
      <c r="AV1544" s="14" t="s">
        <v>84</v>
      </c>
      <c r="AW1544" s="14" t="s">
        <v>35</v>
      </c>
      <c r="AX1544" s="14" t="s">
        <v>74</v>
      </c>
      <c r="AY1544" s="250" t="s">
        <v>378</v>
      </c>
    </row>
    <row r="1545" s="13" customFormat="1">
      <c r="A1545" s="13"/>
      <c r="B1545" s="229"/>
      <c r="C1545" s="230"/>
      <c r="D1545" s="231" t="s">
        <v>397</v>
      </c>
      <c r="E1545" s="232" t="s">
        <v>28</v>
      </c>
      <c r="F1545" s="233" t="s">
        <v>802</v>
      </c>
      <c r="G1545" s="230"/>
      <c r="H1545" s="232" t="s">
        <v>28</v>
      </c>
      <c r="I1545" s="234"/>
      <c r="J1545" s="230"/>
      <c r="K1545" s="230"/>
      <c r="L1545" s="235"/>
      <c r="M1545" s="236"/>
      <c r="N1545" s="237"/>
      <c r="O1545" s="237"/>
      <c r="P1545" s="237"/>
      <c r="Q1545" s="237"/>
      <c r="R1545" s="237"/>
      <c r="S1545" s="237"/>
      <c r="T1545" s="238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9" t="s">
        <v>397</v>
      </c>
      <c r="AU1545" s="239" t="s">
        <v>84</v>
      </c>
      <c r="AV1545" s="13" t="s">
        <v>82</v>
      </c>
      <c r="AW1545" s="13" t="s">
        <v>35</v>
      </c>
      <c r="AX1545" s="13" t="s">
        <v>74</v>
      </c>
      <c r="AY1545" s="239" t="s">
        <v>378</v>
      </c>
    </row>
    <row r="1546" s="14" customFormat="1">
      <c r="A1546" s="14"/>
      <c r="B1546" s="240"/>
      <c r="C1546" s="241"/>
      <c r="D1546" s="231" t="s">
        <v>397</v>
      </c>
      <c r="E1546" s="242" t="s">
        <v>28</v>
      </c>
      <c r="F1546" s="243" t="s">
        <v>1805</v>
      </c>
      <c r="G1546" s="241"/>
      <c r="H1546" s="244">
        <v>1.44</v>
      </c>
      <c r="I1546" s="245"/>
      <c r="J1546" s="241"/>
      <c r="K1546" s="241"/>
      <c r="L1546" s="246"/>
      <c r="M1546" s="247"/>
      <c r="N1546" s="248"/>
      <c r="O1546" s="248"/>
      <c r="P1546" s="248"/>
      <c r="Q1546" s="248"/>
      <c r="R1546" s="248"/>
      <c r="S1546" s="248"/>
      <c r="T1546" s="249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0" t="s">
        <v>397</v>
      </c>
      <c r="AU1546" s="250" t="s">
        <v>84</v>
      </c>
      <c r="AV1546" s="14" t="s">
        <v>84</v>
      </c>
      <c r="AW1546" s="14" t="s">
        <v>35</v>
      </c>
      <c r="AX1546" s="14" t="s">
        <v>74</v>
      </c>
      <c r="AY1546" s="250" t="s">
        <v>378</v>
      </c>
    </row>
    <row r="1547" s="13" customFormat="1">
      <c r="A1547" s="13"/>
      <c r="B1547" s="229"/>
      <c r="C1547" s="230"/>
      <c r="D1547" s="231" t="s">
        <v>397</v>
      </c>
      <c r="E1547" s="232" t="s">
        <v>28</v>
      </c>
      <c r="F1547" s="233" t="s">
        <v>804</v>
      </c>
      <c r="G1547" s="230"/>
      <c r="H1547" s="232" t="s">
        <v>28</v>
      </c>
      <c r="I1547" s="234"/>
      <c r="J1547" s="230"/>
      <c r="K1547" s="230"/>
      <c r="L1547" s="235"/>
      <c r="M1547" s="236"/>
      <c r="N1547" s="237"/>
      <c r="O1547" s="237"/>
      <c r="P1547" s="237"/>
      <c r="Q1547" s="237"/>
      <c r="R1547" s="237"/>
      <c r="S1547" s="237"/>
      <c r="T1547" s="238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39" t="s">
        <v>397</v>
      </c>
      <c r="AU1547" s="239" t="s">
        <v>84</v>
      </c>
      <c r="AV1547" s="13" t="s">
        <v>82</v>
      </c>
      <c r="AW1547" s="13" t="s">
        <v>35</v>
      </c>
      <c r="AX1547" s="13" t="s">
        <v>74</v>
      </c>
      <c r="AY1547" s="239" t="s">
        <v>378</v>
      </c>
    </row>
    <row r="1548" s="14" customFormat="1">
      <c r="A1548" s="14"/>
      <c r="B1548" s="240"/>
      <c r="C1548" s="241"/>
      <c r="D1548" s="231" t="s">
        <v>397</v>
      </c>
      <c r="E1548" s="242" t="s">
        <v>28</v>
      </c>
      <c r="F1548" s="243" t="s">
        <v>1805</v>
      </c>
      <c r="G1548" s="241"/>
      <c r="H1548" s="244">
        <v>1.44</v>
      </c>
      <c r="I1548" s="245"/>
      <c r="J1548" s="241"/>
      <c r="K1548" s="241"/>
      <c r="L1548" s="246"/>
      <c r="M1548" s="247"/>
      <c r="N1548" s="248"/>
      <c r="O1548" s="248"/>
      <c r="P1548" s="248"/>
      <c r="Q1548" s="248"/>
      <c r="R1548" s="248"/>
      <c r="S1548" s="248"/>
      <c r="T1548" s="249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0" t="s">
        <v>397</v>
      </c>
      <c r="AU1548" s="250" t="s">
        <v>84</v>
      </c>
      <c r="AV1548" s="14" t="s">
        <v>84</v>
      </c>
      <c r="AW1548" s="14" t="s">
        <v>35</v>
      </c>
      <c r="AX1548" s="14" t="s">
        <v>74</v>
      </c>
      <c r="AY1548" s="250" t="s">
        <v>378</v>
      </c>
    </row>
    <row r="1549" s="16" customFormat="1">
      <c r="A1549" s="16"/>
      <c r="B1549" s="262"/>
      <c r="C1549" s="263"/>
      <c r="D1549" s="231" t="s">
        <v>397</v>
      </c>
      <c r="E1549" s="264" t="s">
        <v>199</v>
      </c>
      <c r="F1549" s="265" t="s">
        <v>618</v>
      </c>
      <c r="G1549" s="263"/>
      <c r="H1549" s="266">
        <v>4.3200000000000003</v>
      </c>
      <c r="I1549" s="267"/>
      <c r="J1549" s="263"/>
      <c r="K1549" s="263"/>
      <c r="L1549" s="268"/>
      <c r="M1549" s="269"/>
      <c r="N1549" s="270"/>
      <c r="O1549" s="270"/>
      <c r="P1549" s="270"/>
      <c r="Q1549" s="270"/>
      <c r="R1549" s="270"/>
      <c r="S1549" s="270"/>
      <c r="T1549" s="271"/>
      <c r="U1549" s="16"/>
      <c r="V1549" s="16"/>
      <c r="W1549" s="16"/>
      <c r="X1549" s="16"/>
      <c r="Y1549" s="16"/>
      <c r="Z1549" s="16"/>
      <c r="AA1549" s="16"/>
      <c r="AB1549" s="16"/>
      <c r="AC1549" s="16"/>
      <c r="AD1549" s="16"/>
      <c r="AE1549" s="16"/>
      <c r="AT1549" s="272" t="s">
        <v>397</v>
      </c>
      <c r="AU1549" s="272" t="s">
        <v>84</v>
      </c>
      <c r="AV1549" s="16" t="s">
        <v>432</v>
      </c>
      <c r="AW1549" s="16" t="s">
        <v>35</v>
      </c>
      <c r="AX1549" s="16" t="s">
        <v>74</v>
      </c>
      <c r="AY1549" s="272" t="s">
        <v>378</v>
      </c>
    </row>
    <row r="1550" s="15" customFormat="1">
      <c r="A1550" s="15"/>
      <c r="B1550" s="251"/>
      <c r="C1550" s="252"/>
      <c r="D1550" s="231" t="s">
        <v>397</v>
      </c>
      <c r="E1550" s="253" t="s">
        <v>28</v>
      </c>
      <c r="F1550" s="254" t="s">
        <v>416</v>
      </c>
      <c r="G1550" s="252"/>
      <c r="H1550" s="255">
        <v>37.857999999999997</v>
      </c>
      <c r="I1550" s="256"/>
      <c r="J1550" s="252"/>
      <c r="K1550" s="252"/>
      <c r="L1550" s="257"/>
      <c r="M1550" s="258"/>
      <c r="N1550" s="259"/>
      <c r="O1550" s="259"/>
      <c r="P1550" s="259"/>
      <c r="Q1550" s="259"/>
      <c r="R1550" s="259"/>
      <c r="S1550" s="259"/>
      <c r="T1550" s="260"/>
      <c r="U1550" s="15"/>
      <c r="V1550" s="15"/>
      <c r="W1550" s="15"/>
      <c r="X1550" s="15"/>
      <c r="Y1550" s="15"/>
      <c r="Z1550" s="15"/>
      <c r="AA1550" s="15"/>
      <c r="AB1550" s="15"/>
      <c r="AC1550" s="15"/>
      <c r="AD1550" s="15"/>
      <c r="AE1550" s="15"/>
      <c r="AT1550" s="261" t="s">
        <v>397</v>
      </c>
      <c r="AU1550" s="261" t="s">
        <v>84</v>
      </c>
      <c r="AV1550" s="15" t="s">
        <v>390</v>
      </c>
      <c r="AW1550" s="15" t="s">
        <v>35</v>
      </c>
      <c r="AX1550" s="15" t="s">
        <v>82</v>
      </c>
      <c r="AY1550" s="261" t="s">
        <v>378</v>
      </c>
    </row>
    <row r="1551" s="2" customFormat="1" ht="21.75" customHeight="1">
      <c r="A1551" s="41"/>
      <c r="B1551" s="42"/>
      <c r="C1551" s="211" t="s">
        <v>1806</v>
      </c>
      <c r="D1551" s="211" t="s">
        <v>385</v>
      </c>
      <c r="E1551" s="212" t="s">
        <v>1807</v>
      </c>
      <c r="F1551" s="213" t="s">
        <v>1808</v>
      </c>
      <c r="G1551" s="214" t="s">
        <v>388</v>
      </c>
      <c r="H1551" s="215">
        <v>44.195999999999998</v>
      </c>
      <c r="I1551" s="216"/>
      <c r="J1551" s="217">
        <f>ROUND(I1551*H1551,2)</f>
        <v>0</v>
      </c>
      <c r="K1551" s="213" t="s">
        <v>28</v>
      </c>
      <c r="L1551" s="47"/>
      <c r="M1551" s="218" t="s">
        <v>28</v>
      </c>
      <c r="N1551" s="219" t="s">
        <v>45</v>
      </c>
      <c r="O1551" s="87"/>
      <c r="P1551" s="220">
        <f>O1551*H1551</f>
        <v>0</v>
      </c>
      <c r="Q1551" s="220">
        <v>2.5018699999999998</v>
      </c>
      <c r="R1551" s="220">
        <f>Q1551*H1551</f>
        <v>110.57264651999999</v>
      </c>
      <c r="S1551" s="220">
        <v>0</v>
      </c>
      <c r="T1551" s="221">
        <f>S1551*H1551</f>
        <v>0</v>
      </c>
      <c r="U1551" s="41"/>
      <c r="V1551" s="41"/>
      <c r="W1551" s="41"/>
      <c r="X1551" s="41"/>
      <c r="Y1551" s="41"/>
      <c r="Z1551" s="41"/>
      <c r="AA1551" s="41"/>
      <c r="AB1551" s="41"/>
      <c r="AC1551" s="41"/>
      <c r="AD1551" s="41"/>
      <c r="AE1551" s="41"/>
      <c r="AR1551" s="222" t="s">
        <v>390</v>
      </c>
      <c r="AT1551" s="222" t="s">
        <v>385</v>
      </c>
      <c r="AU1551" s="222" t="s">
        <v>84</v>
      </c>
      <c r="AY1551" s="20" t="s">
        <v>378</v>
      </c>
      <c r="BE1551" s="223">
        <f>IF(N1551="základní",J1551,0)</f>
        <v>0</v>
      </c>
      <c r="BF1551" s="223">
        <f>IF(N1551="snížená",J1551,0)</f>
        <v>0</v>
      </c>
      <c r="BG1551" s="223">
        <f>IF(N1551="zákl. přenesená",J1551,0)</f>
        <v>0</v>
      </c>
      <c r="BH1551" s="223">
        <f>IF(N1551="sníž. přenesená",J1551,0)</f>
        <v>0</v>
      </c>
      <c r="BI1551" s="223">
        <f>IF(N1551="nulová",J1551,0)</f>
        <v>0</v>
      </c>
      <c r="BJ1551" s="20" t="s">
        <v>82</v>
      </c>
      <c r="BK1551" s="223">
        <f>ROUND(I1551*H1551,2)</f>
        <v>0</v>
      </c>
      <c r="BL1551" s="20" t="s">
        <v>390</v>
      </c>
      <c r="BM1551" s="222" t="s">
        <v>1809</v>
      </c>
    </row>
    <row r="1552" s="13" customFormat="1">
      <c r="A1552" s="13"/>
      <c r="B1552" s="229"/>
      <c r="C1552" s="230"/>
      <c r="D1552" s="231" t="s">
        <v>397</v>
      </c>
      <c r="E1552" s="232" t="s">
        <v>28</v>
      </c>
      <c r="F1552" s="233" t="s">
        <v>898</v>
      </c>
      <c r="G1552" s="230"/>
      <c r="H1552" s="232" t="s">
        <v>28</v>
      </c>
      <c r="I1552" s="234"/>
      <c r="J1552" s="230"/>
      <c r="K1552" s="230"/>
      <c r="L1552" s="235"/>
      <c r="M1552" s="236"/>
      <c r="N1552" s="237"/>
      <c r="O1552" s="237"/>
      <c r="P1552" s="237"/>
      <c r="Q1552" s="237"/>
      <c r="R1552" s="237"/>
      <c r="S1552" s="237"/>
      <c r="T1552" s="23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9" t="s">
        <v>397</v>
      </c>
      <c r="AU1552" s="239" t="s">
        <v>84</v>
      </c>
      <c r="AV1552" s="13" t="s">
        <v>82</v>
      </c>
      <c r="AW1552" s="13" t="s">
        <v>35</v>
      </c>
      <c r="AX1552" s="13" t="s">
        <v>74</v>
      </c>
      <c r="AY1552" s="239" t="s">
        <v>378</v>
      </c>
    </row>
    <row r="1553" s="14" customFormat="1">
      <c r="A1553" s="14"/>
      <c r="B1553" s="240"/>
      <c r="C1553" s="241"/>
      <c r="D1553" s="231" t="s">
        <v>397</v>
      </c>
      <c r="E1553" s="242" t="s">
        <v>28</v>
      </c>
      <c r="F1553" s="243" t="s">
        <v>1810</v>
      </c>
      <c r="G1553" s="241"/>
      <c r="H1553" s="244">
        <v>7.9960000000000004</v>
      </c>
      <c r="I1553" s="245"/>
      <c r="J1553" s="241"/>
      <c r="K1553" s="241"/>
      <c r="L1553" s="246"/>
      <c r="M1553" s="247"/>
      <c r="N1553" s="248"/>
      <c r="O1553" s="248"/>
      <c r="P1553" s="248"/>
      <c r="Q1553" s="248"/>
      <c r="R1553" s="248"/>
      <c r="S1553" s="248"/>
      <c r="T1553" s="24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0" t="s">
        <v>397</v>
      </c>
      <c r="AU1553" s="250" t="s">
        <v>84</v>
      </c>
      <c r="AV1553" s="14" t="s">
        <v>84</v>
      </c>
      <c r="AW1553" s="14" t="s">
        <v>35</v>
      </c>
      <c r="AX1553" s="14" t="s">
        <v>74</v>
      </c>
      <c r="AY1553" s="250" t="s">
        <v>378</v>
      </c>
    </row>
    <row r="1554" s="14" customFormat="1">
      <c r="A1554" s="14"/>
      <c r="B1554" s="240"/>
      <c r="C1554" s="241"/>
      <c r="D1554" s="231" t="s">
        <v>397</v>
      </c>
      <c r="E1554" s="242" t="s">
        <v>28</v>
      </c>
      <c r="F1554" s="243" t="s">
        <v>1811</v>
      </c>
      <c r="G1554" s="241"/>
      <c r="H1554" s="244">
        <v>9.4309999999999992</v>
      </c>
      <c r="I1554" s="245"/>
      <c r="J1554" s="241"/>
      <c r="K1554" s="241"/>
      <c r="L1554" s="246"/>
      <c r="M1554" s="247"/>
      <c r="N1554" s="248"/>
      <c r="O1554" s="248"/>
      <c r="P1554" s="248"/>
      <c r="Q1554" s="248"/>
      <c r="R1554" s="248"/>
      <c r="S1554" s="248"/>
      <c r="T1554" s="249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0" t="s">
        <v>397</v>
      </c>
      <c r="AU1554" s="250" t="s">
        <v>84</v>
      </c>
      <c r="AV1554" s="14" t="s">
        <v>84</v>
      </c>
      <c r="AW1554" s="14" t="s">
        <v>35</v>
      </c>
      <c r="AX1554" s="14" t="s">
        <v>74</v>
      </c>
      <c r="AY1554" s="250" t="s">
        <v>378</v>
      </c>
    </row>
    <row r="1555" s="13" customFormat="1">
      <c r="A1555" s="13"/>
      <c r="B1555" s="229"/>
      <c r="C1555" s="230"/>
      <c r="D1555" s="231" t="s">
        <v>397</v>
      </c>
      <c r="E1555" s="232" t="s">
        <v>28</v>
      </c>
      <c r="F1555" s="233" t="s">
        <v>889</v>
      </c>
      <c r="G1555" s="230"/>
      <c r="H1555" s="232" t="s">
        <v>28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397</v>
      </c>
      <c r="AU1555" s="239" t="s">
        <v>84</v>
      </c>
      <c r="AV1555" s="13" t="s">
        <v>82</v>
      </c>
      <c r="AW1555" s="13" t="s">
        <v>35</v>
      </c>
      <c r="AX1555" s="13" t="s">
        <v>74</v>
      </c>
      <c r="AY1555" s="239" t="s">
        <v>378</v>
      </c>
    </row>
    <row r="1556" s="14" customFormat="1">
      <c r="A1556" s="14"/>
      <c r="B1556" s="240"/>
      <c r="C1556" s="241"/>
      <c r="D1556" s="231" t="s">
        <v>397</v>
      </c>
      <c r="E1556" s="242" t="s">
        <v>28</v>
      </c>
      <c r="F1556" s="243" t="s">
        <v>1812</v>
      </c>
      <c r="G1556" s="241"/>
      <c r="H1556" s="244">
        <v>8.1460000000000008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0" t="s">
        <v>397</v>
      </c>
      <c r="AU1556" s="250" t="s">
        <v>84</v>
      </c>
      <c r="AV1556" s="14" t="s">
        <v>84</v>
      </c>
      <c r="AW1556" s="14" t="s">
        <v>35</v>
      </c>
      <c r="AX1556" s="14" t="s">
        <v>74</v>
      </c>
      <c r="AY1556" s="250" t="s">
        <v>378</v>
      </c>
    </row>
    <row r="1557" s="14" customFormat="1">
      <c r="A1557" s="14"/>
      <c r="B1557" s="240"/>
      <c r="C1557" s="241"/>
      <c r="D1557" s="231" t="s">
        <v>397</v>
      </c>
      <c r="E1557" s="242" t="s">
        <v>28</v>
      </c>
      <c r="F1557" s="243" t="s">
        <v>1813</v>
      </c>
      <c r="G1557" s="241"/>
      <c r="H1557" s="244">
        <v>0.86599999999999999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397</v>
      </c>
      <c r="AU1557" s="250" t="s">
        <v>84</v>
      </c>
      <c r="AV1557" s="14" t="s">
        <v>84</v>
      </c>
      <c r="AW1557" s="14" t="s">
        <v>35</v>
      </c>
      <c r="AX1557" s="14" t="s">
        <v>74</v>
      </c>
      <c r="AY1557" s="250" t="s">
        <v>378</v>
      </c>
    </row>
    <row r="1558" s="13" customFormat="1">
      <c r="A1558" s="13"/>
      <c r="B1558" s="229"/>
      <c r="C1558" s="230"/>
      <c r="D1558" s="231" t="s">
        <v>397</v>
      </c>
      <c r="E1558" s="232" t="s">
        <v>28</v>
      </c>
      <c r="F1558" s="233" t="s">
        <v>890</v>
      </c>
      <c r="G1558" s="230"/>
      <c r="H1558" s="232" t="s">
        <v>28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397</v>
      </c>
      <c r="AU1558" s="239" t="s">
        <v>84</v>
      </c>
      <c r="AV1558" s="13" t="s">
        <v>82</v>
      </c>
      <c r="AW1558" s="13" t="s">
        <v>35</v>
      </c>
      <c r="AX1558" s="13" t="s">
        <v>74</v>
      </c>
      <c r="AY1558" s="239" t="s">
        <v>378</v>
      </c>
    </row>
    <row r="1559" s="14" customFormat="1">
      <c r="A1559" s="14"/>
      <c r="B1559" s="240"/>
      <c r="C1559" s="241"/>
      <c r="D1559" s="231" t="s">
        <v>397</v>
      </c>
      <c r="E1559" s="242" t="s">
        <v>28</v>
      </c>
      <c r="F1559" s="243" t="s">
        <v>1814</v>
      </c>
      <c r="G1559" s="241"/>
      <c r="H1559" s="244">
        <v>8.1460000000000008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397</v>
      </c>
      <c r="AU1559" s="250" t="s">
        <v>84</v>
      </c>
      <c r="AV1559" s="14" t="s">
        <v>84</v>
      </c>
      <c r="AW1559" s="14" t="s">
        <v>35</v>
      </c>
      <c r="AX1559" s="14" t="s">
        <v>74</v>
      </c>
      <c r="AY1559" s="250" t="s">
        <v>378</v>
      </c>
    </row>
    <row r="1560" s="14" customFormat="1">
      <c r="A1560" s="14"/>
      <c r="B1560" s="240"/>
      <c r="C1560" s="241"/>
      <c r="D1560" s="231" t="s">
        <v>397</v>
      </c>
      <c r="E1560" s="242" t="s">
        <v>28</v>
      </c>
      <c r="F1560" s="243" t="s">
        <v>1815</v>
      </c>
      <c r="G1560" s="241"/>
      <c r="H1560" s="244">
        <v>9.6110000000000007</v>
      </c>
      <c r="I1560" s="245"/>
      <c r="J1560" s="241"/>
      <c r="K1560" s="241"/>
      <c r="L1560" s="246"/>
      <c r="M1560" s="247"/>
      <c r="N1560" s="248"/>
      <c r="O1560" s="248"/>
      <c r="P1560" s="248"/>
      <c r="Q1560" s="248"/>
      <c r="R1560" s="248"/>
      <c r="S1560" s="248"/>
      <c r="T1560" s="249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50" t="s">
        <v>397</v>
      </c>
      <c r="AU1560" s="250" t="s">
        <v>84</v>
      </c>
      <c r="AV1560" s="14" t="s">
        <v>84</v>
      </c>
      <c r="AW1560" s="14" t="s">
        <v>35</v>
      </c>
      <c r="AX1560" s="14" t="s">
        <v>74</v>
      </c>
      <c r="AY1560" s="250" t="s">
        <v>378</v>
      </c>
    </row>
    <row r="1561" s="15" customFormat="1">
      <c r="A1561" s="15"/>
      <c r="B1561" s="251"/>
      <c r="C1561" s="252"/>
      <c r="D1561" s="231" t="s">
        <v>397</v>
      </c>
      <c r="E1561" s="253" t="s">
        <v>28</v>
      </c>
      <c r="F1561" s="254" t="s">
        <v>416</v>
      </c>
      <c r="G1561" s="252"/>
      <c r="H1561" s="255">
        <v>44.195999999999998</v>
      </c>
      <c r="I1561" s="256"/>
      <c r="J1561" s="252"/>
      <c r="K1561" s="252"/>
      <c r="L1561" s="257"/>
      <c r="M1561" s="258"/>
      <c r="N1561" s="259"/>
      <c r="O1561" s="259"/>
      <c r="P1561" s="259"/>
      <c r="Q1561" s="259"/>
      <c r="R1561" s="259"/>
      <c r="S1561" s="259"/>
      <c r="T1561" s="260"/>
      <c r="U1561" s="15"/>
      <c r="V1561" s="15"/>
      <c r="W1561" s="15"/>
      <c r="X1561" s="15"/>
      <c r="Y1561" s="15"/>
      <c r="Z1561" s="15"/>
      <c r="AA1561" s="15"/>
      <c r="AB1561" s="15"/>
      <c r="AC1561" s="15"/>
      <c r="AD1561" s="15"/>
      <c r="AE1561" s="15"/>
      <c r="AT1561" s="261" t="s">
        <v>397</v>
      </c>
      <c r="AU1561" s="261" t="s">
        <v>84</v>
      </c>
      <c r="AV1561" s="15" t="s">
        <v>390</v>
      </c>
      <c r="AW1561" s="15" t="s">
        <v>35</v>
      </c>
      <c r="AX1561" s="15" t="s">
        <v>82</v>
      </c>
      <c r="AY1561" s="261" t="s">
        <v>378</v>
      </c>
    </row>
    <row r="1562" s="2" customFormat="1" ht="33" customHeight="1">
      <c r="A1562" s="41"/>
      <c r="B1562" s="42"/>
      <c r="C1562" s="211" t="s">
        <v>899</v>
      </c>
      <c r="D1562" s="211" t="s">
        <v>385</v>
      </c>
      <c r="E1562" s="212" t="s">
        <v>1816</v>
      </c>
      <c r="F1562" s="213" t="s">
        <v>1817</v>
      </c>
      <c r="G1562" s="214" t="s">
        <v>388</v>
      </c>
      <c r="H1562" s="215">
        <v>10.577999999999999</v>
      </c>
      <c r="I1562" s="216"/>
      <c r="J1562" s="217">
        <f>ROUND(I1562*H1562,2)</f>
        <v>0</v>
      </c>
      <c r="K1562" s="213" t="s">
        <v>389</v>
      </c>
      <c r="L1562" s="47"/>
      <c r="M1562" s="218" t="s">
        <v>28</v>
      </c>
      <c r="N1562" s="219" t="s">
        <v>45</v>
      </c>
      <c r="O1562" s="87"/>
      <c r="P1562" s="220">
        <f>O1562*H1562</f>
        <v>0</v>
      </c>
      <c r="Q1562" s="220">
        <v>0</v>
      </c>
      <c r="R1562" s="220">
        <f>Q1562*H1562</f>
        <v>0</v>
      </c>
      <c r="S1562" s="220">
        <v>0</v>
      </c>
      <c r="T1562" s="221">
        <f>S1562*H1562</f>
        <v>0</v>
      </c>
      <c r="U1562" s="41"/>
      <c r="V1562" s="41"/>
      <c r="W1562" s="41"/>
      <c r="X1562" s="41"/>
      <c r="Y1562" s="41"/>
      <c r="Z1562" s="41"/>
      <c r="AA1562" s="41"/>
      <c r="AB1562" s="41"/>
      <c r="AC1562" s="41"/>
      <c r="AD1562" s="41"/>
      <c r="AE1562" s="41"/>
      <c r="AR1562" s="222" t="s">
        <v>390</v>
      </c>
      <c r="AT1562" s="222" t="s">
        <v>385</v>
      </c>
      <c r="AU1562" s="222" t="s">
        <v>84</v>
      </c>
      <c r="AY1562" s="20" t="s">
        <v>378</v>
      </c>
      <c r="BE1562" s="223">
        <f>IF(N1562="základní",J1562,0)</f>
        <v>0</v>
      </c>
      <c r="BF1562" s="223">
        <f>IF(N1562="snížená",J1562,0)</f>
        <v>0</v>
      </c>
      <c r="BG1562" s="223">
        <f>IF(N1562="zákl. přenesená",J1562,0)</f>
        <v>0</v>
      </c>
      <c r="BH1562" s="223">
        <f>IF(N1562="sníž. přenesená",J1562,0)</f>
        <v>0</v>
      </c>
      <c r="BI1562" s="223">
        <f>IF(N1562="nulová",J1562,0)</f>
        <v>0</v>
      </c>
      <c r="BJ1562" s="20" t="s">
        <v>82</v>
      </c>
      <c r="BK1562" s="223">
        <f>ROUND(I1562*H1562,2)</f>
        <v>0</v>
      </c>
      <c r="BL1562" s="20" t="s">
        <v>390</v>
      </c>
      <c r="BM1562" s="222" t="s">
        <v>1818</v>
      </c>
    </row>
    <row r="1563" s="2" customFormat="1">
      <c r="A1563" s="41"/>
      <c r="B1563" s="42"/>
      <c r="C1563" s="43"/>
      <c r="D1563" s="224" t="s">
        <v>394</v>
      </c>
      <c r="E1563" s="43"/>
      <c r="F1563" s="225" t="s">
        <v>1819</v>
      </c>
      <c r="G1563" s="43"/>
      <c r="H1563" s="43"/>
      <c r="I1563" s="226"/>
      <c r="J1563" s="43"/>
      <c r="K1563" s="43"/>
      <c r="L1563" s="47"/>
      <c r="M1563" s="227"/>
      <c r="N1563" s="228"/>
      <c r="O1563" s="87"/>
      <c r="P1563" s="87"/>
      <c r="Q1563" s="87"/>
      <c r="R1563" s="87"/>
      <c r="S1563" s="87"/>
      <c r="T1563" s="88"/>
      <c r="U1563" s="41"/>
      <c r="V1563" s="41"/>
      <c r="W1563" s="41"/>
      <c r="X1563" s="41"/>
      <c r="Y1563" s="41"/>
      <c r="Z1563" s="41"/>
      <c r="AA1563" s="41"/>
      <c r="AB1563" s="41"/>
      <c r="AC1563" s="41"/>
      <c r="AD1563" s="41"/>
      <c r="AE1563" s="41"/>
      <c r="AT1563" s="20" t="s">
        <v>394</v>
      </c>
      <c r="AU1563" s="20" t="s">
        <v>84</v>
      </c>
    </row>
    <row r="1564" s="14" customFormat="1">
      <c r="A1564" s="14"/>
      <c r="B1564" s="240"/>
      <c r="C1564" s="241"/>
      <c r="D1564" s="231" t="s">
        <v>397</v>
      </c>
      <c r="E1564" s="242" t="s">
        <v>28</v>
      </c>
      <c r="F1564" s="243" t="s">
        <v>201</v>
      </c>
      <c r="G1564" s="241"/>
      <c r="H1564" s="244">
        <v>10.577999999999999</v>
      </c>
      <c r="I1564" s="245"/>
      <c r="J1564" s="241"/>
      <c r="K1564" s="241"/>
      <c r="L1564" s="246"/>
      <c r="M1564" s="247"/>
      <c r="N1564" s="248"/>
      <c r="O1564" s="248"/>
      <c r="P1564" s="248"/>
      <c r="Q1564" s="248"/>
      <c r="R1564" s="248"/>
      <c r="S1564" s="248"/>
      <c r="T1564" s="249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50" t="s">
        <v>397</v>
      </c>
      <c r="AU1564" s="250" t="s">
        <v>84</v>
      </c>
      <c r="AV1564" s="14" t="s">
        <v>84</v>
      </c>
      <c r="AW1564" s="14" t="s">
        <v>35</v>
      </c>
      <c r="AX1564" s="14" t="s">
        <v>82</v>
      </c>
      <c r="AY1564" s="250" t="s">
        <v>378</v>
      </c>
    </row>
    <row r="1565" s="2" customFormat="1" ht="37.8" customHeight="1">
      <c r="A1565" s="41"/>
      <c r="B1565" s="42"/>
      <c r="C1565" s="211" t="s">
        <v>1820</v>
      </c>
      <c r="D1565" s="211" t="s">
        <v>385</v>
      </c>
      <c r="E1565" s="212" t="s">
        <v>1821</v>
      </c>
      <c r="F1565" s="213" t="s">
        <v>1822</v>
      </c>
      <c r="G1565" s="214" t="s">
        <v>388</v>
      </c>
      <c r="H1565" s="215">
        <v>0.68600000000000005</v>
      </c>
      <c r="I1565" s="216"/>
      <c r="J1565" s="217">
        <f>ROUND(I1565*H1565,2)</f>
        <v>0</v>
      </c>
      <c r="K1565" s="213" t="s">
        <v>389</v>
      </c>
      <c r="L1565" s="47"/>
      <c r="M1565" s="218" t="s">
        <v>28</v>
      </c>
      <c r="N1565" s="219" t="s">
        <v>45</v>
      </c>
      <c r="O1565" s="87"/>
      <c r="P1565" s="220">
        <f>O1565*H1565</f>
        <v>0</v>
      </c>
      <c r="Q1565" s="220">
        <v>0</v>
      </c>
      <c r="R1565" s="220">
        <f>Q1565*H1565</f>
        <v>0</v>
      </c>
      <c r="S1565" s="220">
        <v>0</v>
      </c>
      <c r="T1565" s="221">
        <f>S1565*H1565</f>
        <v>0</v>
      </c>
      <c r="U1565" s="41"/>
      <c r="V1565" s="41"/>
      <c r="W1565" s="41"/>
      <c r="X1565" s="41"/>
      <c r="Y1565" s="41"/>
      <c r="Z1565" s="41"/>
      <c r="AA1565" s="41"/>
      <c r="AB1565" s="41"/>
      <c r="AC1565" s="41"/>
      <c r="AD1565" s="41"/>
      <c r="AE1565" s="41"/>
      <c r="AR1565" s="222" t="s">
        <v>390</v>
      </c>
      <c r="AT1565" s="222" t="s">
        <v>385</v>
      </c>
      <c r="AU1565" s="222" t="s">
        <v>84</v>
      </c>
      <c r="AY1565" s="20" t="s">
        <v>378</v>
      </c>
      <c r="BE1565" s="223">
        <f>IF(N1565="základní",J1565,0)</f>
        <v>0</v>
      </c>
      <c r="BF1565" s="223">
        <f>IF(N1565="snížená",J1565,0)</f>
        <v>0</v>
      </c>
      <c r="BG1565" s="223">
        <f>IF(N1565="zákl. přenesená",J1565,0)</f>
        <v>0</v>
      </c>
      <c r="BH1565" s="223">
        <f>IF(N1565="sníž. přenesená",J1565,0)</f>
        <v>0</v>
      </c>
      <c r="BI1565" s="223">
        <f>IF(N1565="nulová",J1565,0)</f>
        <v>0</v>
      </c>
      <c r="BJ1565" s="20" t="s">
        <v>82</v>
      </c>
      <c r="BK1565" s="223">
        <f>ROUND(I1565*H1565,2)</f>
        <v>0</v>
      </c>
      <c r="BL1565" s="20" t="s">
        <v>390</v>
      </c>
      <c r="BM1565" s="222" t="s">
        <v>1823</v>
      </c>
    </row>
    <row r="1566" s="2" customFormat="1">
      <c r="A1566" s="41"/>
      <c r="B1566" s="42"/>
      <c r="C1566" s="43"/>
      <c r="D1566" s="224" t="s">
        <v>394</v>
      </c>
      <c r="E1566" s="43"/>
      <c r="F1566" s="225" t="s">
        <v>1824</v>
      </c>
      <c r="G1566" s="43"/>
      <c r="H1566" s="43"/>
      <c r="I1566" s="226"/>
      <c r="J1566" s="43"/>
      <c r="K1566" s="43"/>
      <c r="L1566" s="47"/>
      <c r="M1566" s="227"/>
      <c r="N1566" s="228"/>
      <c r="O1566" s="87"/>
      <c r="P1566" s="87"/>
      <c r="Q1566" s="87"/>
      <c r="R1566" s="87"/>
      <c r="S1566" s="87"/>
      <c r="T1566" s="88"/>
      <c r="U1566" s="41"/>
      <c r="V1566" s="41"/>
      <c r="W1566" s="41"/>
      <c r="X1566" s="41"/>
      <c r="Y1566" s="41"/>
      <c r="Z1566" s="41"/>
      <c r="AA1566" s="41"/>
      <c r="AB1566" s="41"/>
      <c r="AC1566" s="41"/>
      <c r="AD1566" s="41"/>
      <c r="AE1566" s="41"/>
      <c r="AT1566" s="20" t="s">
        <v>394</v>
      </c>
      <c r="AU1566" s="20" t="s">
        <v>84</v>
      </c>
    </row>
    <row r="1567" s="14" customFormat="1">
      <c r="A1567" s="14"/>
      <c r="B1567" s="240"/>
      <c r="C1567" s="241"/>
      <c r="D1567" s="231" t="s">
        <v>397</v>
      </c>
      <c r="E1567" s="242" t="s">
        <v>28</v>
      </c>
      <c r="F1567" s="243" t="s">
        <v>203</v>
      </c>
      <c r="G1567" s="241"/>
      <c r="H1567" s="244">
        <v>0.20000000000000001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397</v>
      </c>
      <c r="AU1567" s="250" t="s">
        <v>84</v>
      </c>
      <c r="AV1567" s="14" t="s">
        <v>84</v>
      </c>
      <c r="AW1567" s="14" t="s">
        <v>35</v>
      </c>
      <c r="AX1567" s="14" t="s">
        <v>74</v>
      </c>
      <c r="AY1567" s="250" t="s">
        <v>378</v>
      </c>
    </row>
    <row r="1568" s="14" customFormat="1">
      <c r="A1568" s="14"/>
      <c r="B1568" s="240"/>
      <c r="C1568" s="241"/>
      <c r="D1568" s="231" t="s">
        <v>397</v>
      </c>
      <c r="E1568" s="242" t="s">
        <v>28</v>
      </c>
      <c r="F1568" s="243" t="s">
        <v>205</v>
      </c>
      <c r="G1568" s="241"/>
      <c r="H1568" s="244">
        <v>0.48599999999999999</v>
      </c>
      <c r="I1568" s="245"/>
      <c r="J1568" s="241"/>
      <c r="K1568" s="241"/>
      <c r="L1568" s="246"/>
      <c r="M1568" s="247"/>
      <c r="N1568" s="248"/>
      <c r="O1568" s="248"/>
      <c r="P1568" s="248"/>
      <c r="Q1568" s="248"/>
      <c r="R1568" s="248"/>
      <c r="S1568" s="248"/>
      <c r="T1568" s="249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0" t="s">
        <v>397</v>
      </c>
      <c r="AU1568" s="250" t="s">
        <v>84</v>
      </c>
      <c r="AV1568" s="14" t="s">
        <v>84</v>
      </c>
      <c r="AW1568" s="14" t="s">
        <v>35</v>
      </c>
      <c r="AX1568" s="14" t="s">
        <v>74</v>
      </c>
      <c r="AY1568" s="250" t="s">
        <v>378</v>
      </c>
    </row>
    <row r="1569" s="15" customFormat="1">
      <c r="A1569" s="15"/>
      <c r="B1569" s="251"/>
      <c r="C1569" s="252"/>
      <c r="D1569" s="231" t="s">
        <v>397</v>
      </c>
      <c r="E1569" s="253" t="s">
        <v>28</v>
      </c>
      <c r="F1569" s="254" t="s">
        <v>416</v>
      </c>
      <c r="G1569" s="252"/>
      <c r="H1569" s="255">
        <v>0.68600000000000005</v>
      </c>
      <c r="I1569" s="256"/>
      <c r="J1569" s="252"/>
      <c r="K1569" s="252"/>
      <c r="L1569" s="257"/>
      <c r="M1569" s="258"/>
      <c r="N1569" s="259"/>
      <c r="O1569" s="259"/>
      <c r="P1569" s="259"/>
      <c r="Q1569" s="259"/>
      <c r="R1569" s="259"/>
      <c r="S1569" s="259"/>
      <c r="T1569" s="260"/>
      <c r="U1569" s="15"/>
      <c r="V1569" s="15"/>
      <c r="W1569" s="15"/>
      <c r="X1569" s="15"/>
      <c r="Y1569" s="15"/>
      <c r="Z1569" s="15"/>
      <c r="AA1569" s="15"/>
      <c r="AB1569" s="15"/>
      <c r="AC1569" s="15"/>
      <c r="AD1569" s="15"/>
      <c r="AE1569" s="15"/>
      <c r="AT1569" s="261" t="s">
        <v>397</v>
      </c>
      <c r="AU1569" s="261" t="s">
        <v>84</v>
      </c>
      <c r="AV1569" s="15" t="s">
        <v>390</v>
      </c>
      <c r="AW1569" s="15" t="s">
        <v>35</v>
      </c>
      <c r="AX1569" s="15" t="s">
        <v>82</v>
      </c>
      <c r="AY1569" s="261" t="s">
        <v>378</v>
      </c>
    </row>
    <row r="1570" s="2" customFormat="1" ht="37.8" customHeight="1">
      <c r="A1570" s="41"/>
      <c r="B1570" s="42"/>
      <c r="C1570" s="211" t="s">
        <v>1825</v>
      </c>
      <c r="D1570" s="211" t="s">
        <v>385</v>
      </c>
      <c r="E1570" s="212" t="s">
        <v>1826</v>
      </c>
      <c r="F1570" s="213" t="s">
        <v>1827</v>
      </c>
      <c r="G1570" s="214" t="s">
        <v>388</v>
      </c>
      <c r="H1570" s="215">
        <v>37.857999999999997</v>
      </c>
      <c r="I1570" s="216"/>
      <c r="J1570" s="217">
        <f>ROUND(I1570*H1570,2)</f>
        <v>0</v>
      </c>
      <c r="K1570" s="213" t="s">
        <v>389</v>
      </c>
      <c r="L1570" s="47"/>
      <c r="M1570" s="218" t="s">
        <v>28</v>
      </c>
      <c r="N1570" s="219" t="s">
        <v>45</v>
      </c>
      <c r="O1570" s="87"/>
      <c r="P1570" s="220">
        <f>O1570*H1570</f>
        <v>0</v>
      </c>
      <c r="Q1570" s="220">
        <v>0</v>
      </c>
      <c r="R1570" s="220">
        <f>Q1570*H1570</f>
        <v>0</v>
      </c>
      <c r="S1570" s="220">
        <v>0</v>
      </c>
      <c r="T1570" s="221">
        <f>S1570*H1570</f>
        <v>0</v>
      </c>
      <c r="U1570" s="41"/>
      <c r="V1570" s="41"/>
      <c r="W1570" s="41"/>
      <c r="X1570" s="41"/>
      <c r="Y1570" s="41"/>
      <c r="Z1570" s="41"/>
      <c r="AA1570" s="41"/>
      <c r="AB1570" s="41"/>
      <c r="AC1570" s="41"/>
      <c r="AD1570" s="41"/>
      <c r="AE1570" s="41"/>
      <c r="AR1570" s="222" t="s">
        <v>390</v>
      </c>
      <c r="AT1570" s="222" t="s">
        <v>385</v>
      </c>
      <c r="AU1570" s="222" t="s">
        <v>84</v>
      </c>
      <c r="AY1570" s="20" t="s">
        <v>378</v>
      </c>
      <c r="BE1570" s="223">
        <f>IF(N1570="základní",J1570,0)</f>
        <v>0</v>
      </c>
      <c r="BF1570" s="223">
        <f>IF(N1570="snížená",J1570,0)</f>
        <v>0</v>
      </c>
      <c r="BG1570" s="223">
        <f>IF(N1570="zákl. přenesená",J1570,0)</f>
        <v>0</v>
      </c>
      <c r="BH1570" s="223">
        <f>IF(N1570="sníž. přenesená",J1570,0)</f>
        <v>0</v>
      </c>
      <c r="BI1570" s="223">
        <f>IF(N1570="nulová",J1570,0)</f>
        <v>0</v>
      </c>
      <c r="BJ1570" s="20" t="s">
        <v>82</v>
      </c>
      <c r="BK1570" s="223">
        <f>ROUND(I1570*H1570,2)</f>
        <v>0</v>
      </c>
      <c r="BL1570" s="20" t="s">
        <v>390</v>
      </c>
      <c r="BM1570" s="222" t="s">
        <v>1828</v>
      </c>
    </row>
    <row r="1571" s="2" customFormat="1">
      <c r="A1571" s="41"/>
      <c r="B1571" s="42"/>
      <c r="C1571" s="43"/>
      <c r="D1571" s="224" t="s">
        <v>394</v>
      </c>
      <c r="E1571" s="43"/>
      <c r="F1571" s="225" t="s">
        <v>1829</v>
      </c>
      <c r="G1571" s="43"/>
      <c r="H1571" s="43"/>
      <c r="I1571" s="226"/>
      <c r="J1571" s="43"/>
      <c r="K1571" s="43"/>
      <c r="L1571" s="47"/>
      <c r="M1571" s="227"/>
      <c r="N1571" s="228"/>
      <c r="O1571" s="87"/>
      <c r="P1571" s="87"/>
      <c r="Q1571" s="87"/>
      <c r="R1571" s="87"/>
      <c r="S1571" s="87"/>
      <c r="T1571" s="88"/>
      <c r="U1571" s="41"/>
      <c r="V1571" s="41"/>
      <c r="W1571" s="41"/>
      <c r="X1571" s="41"/>
      <c r="Y1571" s="41"/>
      <c r="Z1571" s="41"/>
      <c r="AA1571" s="41"/>
      <c r="AB1571" s="41"/>
      <c r="AC1571" s="41"/>
      <c r="AD1571" s="41"/>
      <c r="AE1571" s="41"/>
      <c r="AT1571" s="20" t="s">
        <v>394</v>
      </c>
      <c r="AU1571" s="20" t="s">
        <v>84</v>
      </c>
    </row>
    <row r="1572" s="14" customFormat="1">
      <c r="A1572" s="14"/>
      <c r="B1572" s="240"/>
      <c r="C1572" s="241"/>
      <c r="D1572" s="231" t="s">
        <v>397</v>
      </c>
      <c r="E1572" s="242" t="s">
        <v>28</v>
      </c>
      <c r="F1572" s="243" t="s">
        <v>197</v>
      </c>
      <c r="G1572" s="241"/>
      <c r="H1572" s="244">
        <v>33.537999999999997</v>
      </c>
      <c r="I1572" s="245"/>
      <c r="J1572" s="241"/>
      <c r="K1572" s="241"/>
      <c r="L1572" s="246"/>
      <c r="M1572" s="247"/>
      <c r="N1572" s="248"/>
      <c r="O1572" s="248"/>
      <c r="P1572" s="248"/>
      <c r="Q1572" s="248"/>
      <c r="R1572" s="248"/>
      <c r="S1572" s="248"/>
      <c r="T1572" s="249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0" t="s">
        <v>397</v>
      </c>
      <c r="AU1572" s="250" t="s">
        <v>84</v>
      </c>
      <c r="AV1572" s="14" t="s">
        <v>84</v>
      </c>
      <c r="AW1572" s="14" t="s">
        <v>35</v>
      </c>
      <c r="AX1572" s="14" t="s">
        <v>74</v>
      </c>
      <c r="AY1572" s="250" t="s">
        <v>378</v>
      </c>
    </row>
    <row r="1573" s="14" customFormat="1">
      <c r="A1573" s="14"/>
      <c r="B1573" s="240"/>
      <c r="C1573" s="241"/>
      <c r="D1573" s="231" t="s">
        <v>397</v>
      </c>
      <c r="E1573" s="242" t="s">
        <v>28</v>
      </c>
      <c r="F1573" s="243" t="s">
        <v>199</v>
      </c>
      <c r="G1573" s="241"/>
      <c r="H1573" s="244">
        <v>4.3200000000000003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0" t="s">
        <v>397</v>
      </c>
      <c r="AU1573" s="250" t="s">
        <v>84</v>
      </c>
      <c r="AV1573" s="14" t="s">
        <v>84</v>
      </c>
      <c r="AW1573" s="14" t="s">
        <v>35</v>
      </c>
      <c r="AX1573" s="14" t="s">
        <v>74</v>
      </c>
      <c r="AY1573" s="250" t="s">
        <v>378</v>
      </c>
    </row>
    <row r="1574" s="15" customFormat="1">
      <c r="A1574" s="15"/>
      <c r="B1574" s="251"/>
      <c r="C1574" s="252"/>
      <c r="D1574" s="231" t="s">
        <v>397</v>
      </c>
      <c r="E1574" s="253" t="s">
        <v>28</v>
      </c>
      <c r="F1574" s="254" t="s">
        <v>416</v>
      </c>
      <c r="G1574" s="252"/>
      <c r="H1574" s="255">
        <v>37.857999999999997</v>
      </c>
      <c r="I1574" s="256"/>
      <c r="J1574" s="252"/>
      <c r="K1574" s="252"/>
      <c r="L1574" s="257"/>
      <c r="M1574" s="258"/>
      <c r="N1574" s="259"/>
      <c r="O1574" s="259"/>
      <c r="P1574" s="259"/>
      <c r="Q1574" s="259"/>
      <c r="R1574" s="259"/>
      <c r="S1574" s="259"/>
      <c r="T1574" s="260"/>
      <c r="U1574" s="15"/>
      <c r="V1574" s="15"/>
      <c r="W1574" s="15"/>
      <c r="X1574" s="15"/>
      <c r="Y1574" s="15"/>
      <c r="Z1574" s="15"/>
      <c r="AA1574" s="15"/>
      <c r="AB1574" s="15"/>
      <c r="AC1574" s="15"/>
      <c r="AD1574" s="15"/>
      <c r="AE1574" s="15"/>
      <c r="AT1574" s="261" t="s">
        <v>397</v>
      </c>
      <c r="AU1574" s="261" t="s">
        <v>84</v>
      </c>
      <c r="AV1574" s="15" t="s">
        <v>390</v>
      </c>
      <c r="AW1574" s="15" t="s">
        <v>35</v>
      </c>
      <c r="AX1574" s="15" t="s">
        <v>82</v>
      </c>
      <c r="AY1574" s="261" t="s">
        <v>378</v>
      </c>
    </row>
    <row r="1575" s="2" customFormat="1" ht="44.25" customHeight="1">
      <c r="A1575" s="41"/>
      <c r="B1575" s="42"/>
      <c r="C1575" s="211" t="s">
        <v>1830</v>
      </c>
      <c r="D1575" s="211" t="s">
        <v>385</v>
      </c>
      <c r="E1575" s="212" t="s">
        <v>1831</v>
      </c>
      <c r="F1575" s="213" t="s">
        <v>1832</v>
      </c>
      <c r="G1575" s="214" t="s">
        <v>388</v>
      </c>
      <c r="H1575" s="215">
        <v>0.48599999999999999</v>
      </c>
      <c r="I1575" s="216"/>
      <c r="J1575" s="217">
        <f>ROUND(I1575*H1575,2)</f>
        <v>0</v>
      </c>
      <c r="K1575" s="213" t="s">
        <v>389</v>
      </c>
      <c r="L1575" s="47"/>
      <c r="M1575" s="218" t="s">
        <v>28</v>
      </c>
      <c r="N1575" s="219" t="s">
        <v>45</v>
      </c>
      <c r="O1575" s="87"/>
      <c r="P1575" s="220">
        <f>O1575*H1575</f>
        <v>0</v>
      </c>
      <c r="Q1575" s="220">
        <v>0</v>
      </c>
      <c r="R1575" s="220">
        <f>Q1575*H1575</f>
        <v>0</v>
      </c>
      <c r="S1575" s="220">
        <v>0</v>
      </c>
      <c r="T1575" s="221">
        <f>S1575*H1575</f>
        <v>0</v>
      </c>
      <c r="U1575" s="41"/>
      <c r="V1575" s="41"/>
      <c r="W1575" s="41"/>
      <c r="X1575" s="41"/>
      <c r="Y1575" s="41"/>
      <c r="Z1575" s="41"/>
      <c r="AA1575" s="41"/>
      <c r="AB1575" s="41"/>
      <c r="AC1575" s="41"/>
      <c r="AD1575" s="41"/>
      <c r="AE1575" s="41"/>
      <c r="AR1575" s="222" t="s">
        <v>390</v>
      </c>
      <c r="AT1575" s="222" t="s">
        <v>385</v>
      </c>
      <c r="AU1575" s="222" t="s">
        <v>84</v>
      </c>
      <c r="AY1575" s="20" t="s">
        <v>378</v>
      </c>
      <c r="BE1575" s="223">
        <f>IF(N1575="základní",J1575,0)</f>
        <v>0</v>
      </c>
      <c r="BF1575" s="223">
        <f>IF(N1575="snížená",J1575,0)</f>
        <v>0</v>
      </c>
      <c r="BG1575" s="223">
        <f>IF(N1575="zákl. přenesená",J1575,0)</f>
        <v>0</v>
      </c>
      <c r="BH1575" s="223">
        <f>IF(N1575="sníž. přenesená",J1575,0)</f>
        <v>0</v>
      </c>
      <c r="BI1575" s="223">
        <f>IF(N1575="nulová",J1575,0)</f>
        <v>0</v>
      </c>
      <c r="BJ1575" s="20" t="s">
        <v>82</v>
      </c>
      <c r="BK1575" s="223">
        <f>ROUND(I1575*H1575,2)</f>
        <v>0</v>
      </c>
      <c r="BL1575" s="20" t="s">
        <v>390</v>
      </c>
      <c r="BM1575" s="222" t="s">
        <v>1833</v>
      </c>
    </row>
    <row r="1576" s="2" customFormat="1">
      <c r="A1576" s="41"/>
      <c r="B1576" s="42"/>
      <c r="C1576" s="43"/>
      <c r="D1576" s="224" t="s">
        <v>394</v>
      </c>
      <c r="E1576" s="43"/>
      <c r="F1576" s="225" t="s">
        <v>1834</v>
      </c>
      <c r="G1576" s="43"/>
      <c r="H1576" s="43"/>
      <c r="I1576" s="226"/>
      <c r="J1576" s="43"/>
      <c r="K1576" s="43"/>
      <c r="L1576" s="47"/>
      <c r="M1576" s="227"/>
      <c r="N1576" s="228"/>
      <c r="O1576" s="87"/>
      <c r="P1576" s="87"/>
      <c r="Q1576" s="87"/>
      <c r="R1576" s="87"/>
      <c r="S1576" s="87"/>
      <c r="T1576" s="88"/>
      <c r="U1576" s="41"/>
      <c r="V1576" s="41"/>
      <c r="W1576" s="41"/>
      <c r="X1576" s="41"/>
      <c r="Y1576" s="41"/>
      <c r="Z1576" s="41"/>
      <c r="AA1576" s="41"/>
      <c r="AB1576" s="41"/>
      <c r="AC1576" s="41"/>
      <c r="AD1576" s="41"/>
      <c r="AE1576" s="41"/>
      <c r="AT1576" s="20" t="s">
        <v>394</v>
      </c>
      <c r="AU1576" s="20" t="s">
        <v>84</v>
      </c>
    </row>
    <row r="1577" s="14" customFormat="1">
      <c r="A1577" s="14"/>
      <c r="B1577" s="240"/>
      <c r="C1577" s="241"/>
      <c r="D1577" s="231" t="s">
        <v>397</v>
      </c>
      <c r="E1577" s="242" t="s">
        <v>28</v>
      </c>
      <c r="F1577" s="243" t="s">
        <v>205</v>
      </c>
      <c r="G1577" s="241"/>
      <c r="H1577" s="244">
        <v>0.48599999999999999</v>
      </c>
      <c r="I1577" s="245"/>
      <c r="J1577" s="241"/>
      <c r="K1577" s="241"/>
      <c r="L1577" s="246"/>
      <c r="M1577" s="247"/>
      <c r="N1577" s="248"/>
      <c r="O1577" s="248"/>
      <c r="P1577" s="248"/>
      <c r="Q1577" s="248"/>
      <c r="R1577" s="248"/>
      <c r="S1577" s="248"/>
      <c r="T1577" s="24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0" t="s">
        <v>397</v>
      </c>
      <c r="AU1577" s="250" t="s">
        <v>84</v>
      </c>
      <c r="AV1577" s="14" t="s">
        <v>84</v>
      </c>
      <c r="AW1577" s="14" t="s">
        <v>35</v>
      </c>
      <c r="AX1577" s="14" t="s">
        <v>82</v>
      </c>
      <c r="AY1577" s="250" t="s">
        <v>378</v>
      </c>
    </row>
    <row r="1578" s="2" customFormat="1" ht="44.25" customHeight="1">
      <c r="A1578" s="41"/>
      <c r="B1578" s="42"/>
      <c r="C1578" s="211" t="s">
        <v>1835</v>
      </c>
      <c r="D1578" s="211" t="s">
        <v>385</v>
      </c>
      <c r="E1578" s="212" t="s">
        <v>1836</v>
      </c>
      <c r="F1578" s="213" t="s">
        <v>1837</v>
      </c>
      <c r="G1578" s="214" t="s">
        <v>388</v>
      </c>
      <c r="H1578" s="215">
        <v>33.537999999999997</v>
      </c>
      <c r="I1578" s="216"/>
      <c r="J1578" s="217">
        <f>ROUND(I1578*H1578,2)</f>
        <v>0</v>
      </c>
      <c r="K1578" s="213" t="s">
        <v>389</v>
      </c>
      <c r="L1578" s="47"/>
      <c r="M1578" s="218" t="s">
        <v>28</v>
      </c>
      <c r="N1578" s="219" t="s">
        <v>45</v>
      </c>
      <c r="O1578" s="87"/>
      <c r="P1578" s="220">
        <f>O1578*H1578</f>
        <v>0</v>
      </c>
      <c r="Q1578" s="220">
        <v>0</v>
      </c>
      <c r="R1578" s="220">
        <f>Q1578*H1578</f>
        <v>0</v>
      </c>
      <c r="S1578" s="220">
        <v>0</v>
      </c>
      <c r="T1578" s="221">
        <f>S1578*H1578</f>
        <v>0</v>
      </c>
      <c r="U1578" s="41"/>
      <c r="V1578" s="41"/>
      <c r="W1578" s="41"/>
      <c r="X1578" s="41"/>
      <c r="Y1578" s="41"/>
      <c r="Z1578" s="41"/>
      <c r="AA1578" s="41"/>
      <c r="AB1578" s="41"/>
      <c r="AC1578" s="41"/>
      <c r="AD1578" s="41"/>
      <c r="AE1578" s="41"/>
      <c r="AR1578" s="222" t="s">
        <v>390</v>
      </c>
      <c r="AT1578" s="222" t="s">
        <v>385</v>
      </c>
      <c r="AU1578" s="222" t="s">
        <v>84</v>
      </c>
      <c r="AY1578" s="20" t="s">
        <v>378</v>
      </c>
      <c r="BE1578" s="223">
        <f>IF(N1578="základní",J1578,0)</f>
        <v>0</v>
      </c>
      <c r="BF1578" s="223">
        <f>IF(N1578="snížená",J1578,0)</f>
        <v>0</v>
      </c>
      <c r="BG1578" s="223">
        <f>IF(N1578="zákl. přenesená",J1578,0)</f>
        <v>0</v>
      </c>
      <c r="BH1578" s="223">
        <f>IF(N1578="sníž. přenesená",J1578,0)</f>
        <v>0</v>
      </c>
      <c r="BI1578" s="223">
        <f>IF(N1578="nulová",J1578,0)</f>
        <v>0</v>
      </c>
      <c r="BJ1578" s="20" t="s">
        <v>82</v>
      </c>
      <c r="BK1578" s="223">
        <f>ROUND(I1578*H1578,2)</f>
        <v>0</v>
      </c>
      <c r="BL1578" s="20" t="s">
        <v>390</v>
      </c>
      <c r="BM1578" s="222" t="s">
        <v>1838</v>
      </c>
    </row>
    <row r="1579" s="2" customFormat="1">
      <c r="A1579" s="41"/>
      <c r="B1579" s="42"/>
      <c r="C1579" s="43"/>
      <c r="D1579" s="224" t="s">
        <v>394</v>
      </c>
      <c r="E1579" s="43"/>
      <c r="F1579" s="225" t="s">
        <v>1839</v>
      </c>
      <c r="G1579" s="43"/>
      <c r="H1579" s="43"/>
      <c r="I1579" s="226"/>
      <c r="J1579" s="43"/>
      <c r="K1579" s="43"/>
      <c r="L1579" s="47"/>
      <c r="M1579" s="227"/>
      <c r="N1579" s="228"/>
      <c r="O1579" s="87"/>
      <c r="P1579" s="87"/>
      <c r="Q1579" s="87"/>
      <c r="R1579" s="87"/>
      <c r="S1579" s="87"/>
      <c r="T1579" s="88"/>
      <c r="U1579" s="41"/>
      <c r="V1579" s="41"/>
      <c r="W1579" s="41"/>
      <c r="X1579" s="41"/>
      <c r="Y1579" s="41"/>
      <c r="Z1579" s="41"/>
      <c r="AA1579" s="41"/>
      <c r="AB1579" s="41"/>
      <c r="AC1579" s="41"/>
      <c r="AD1579" s="41"/>
      <c r="AE1579" s="41"/>
      <c r="AT1579" s="20" t="s">
        <v>394</v>
      </c>
      <c r="AU1579" s="20" t="s">
        <v>84</v>
      </c>
    </row>
    <row r="1580" s="14" customFormat="1">
      <c r="A1580" s="14"/>
      <c r="B1580" s="240"/>
      <c r="C1580" s="241"/>
      <c r="D1580" s="231" t="s">
        <v>397</v>
      </c>
      <c r="E1580" s="242" t="s">
        <v>28</v>
      </c>
      <c r="F1580" s="243" t="s">
        <v>197</v>
      </c>
      <c r="G1580" s="241"/>
      <c r="H1580" s="244">
        <v>33.537999999999997</v>
      </c>
      <c r="I1580" s="245"/>
      <c r="J1580" s="241"/>
      <c r="K1580" s="241"/>
      <c r="L1580" s="246"/>
      <c r="M1580" s="247"/>
      <c r="N1580" s="248"/>
      <c r="O1580" s="248"/>
      <c r="P1580" s="248"/>
      <c r="Q1580" s="248"/>
      <c r="R1580" s="248"/>
      <c r="S1580" s="248"/>
      <c r="T1580" s="249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0" t="s">
        <v>397</v>
      </c>
      <c r="AU1580" s="250" t="s">
        <v>84</v>
      </c>
      <c r="AV1580" s="14" t="s">
        <v>84</v>
      </c>
      <c r="AW1580" s="14" t="s">
        <v>35</v>
      </c>
      <c r="AX1580" s="14" t="s">
        <v>82</v>
      </c>
      <c r="AY1580" s="250" t="s">
        <v>378</v>
      </c>
    </row>
    <row r="1581" s="2" customFormat="1" ht="33" customHeight="1">
      <c r="A1581" s="41"/>
      <c r="B1581" s="42"/>
      <c r="C1581" s="211" t="s">
        <v>1840</v>
      </c>
      <c r="D1581" s="211" t="s">
        <v>385</v>
      </c>
      <c r="E1581" s="212" t="s">
        <v>1841</v>
      </c>
      <c r="F1581" s="213" t="s">
        <v>1842</v>
      </c>
      <c r="G1581" s="214" t="s">
        <v>388</v>
      </c>
      <c r="H1581" s="215">
        <v>0.20000000000000001</v>
      </c>
      <c r="I1581" s="216"/>
      <c r="J1581" s="217">
        <f>ROUND(I1581*H1581,2)</f>
        <v>0</v>
      </c>
      <c r="K1581" s="213" t="s">
        <v>389</v>
      </c>
      <c r="L1581" s="47"/>
      <c r="M1581" s="218" t="s">
        <v>28</v>
      </c>
      <c r="N1581" s="219" t="s">
        <v>45</v>
      </c>
      <c r="O1581" s="87"/>
      <c r="P1581" s="220">
        <f>O1581*H1581</f>
        <v>0</v>
      </c>
      <c r="Q1581" s="220">
        <v>0</v>
      </c>
      <c r="R1581" s="220">
        <f>Q1581*H1581</f>
        <v>0</v>
      </c>
      <c r="S1581" s="220">
        <v>0</v>
      </c>
      <c r="T1581" s="221">
        <f>S1581*H1581</f>
        <v>0</v>
      </c>
      <c r="U1581" s="41"/>
      <c r="V1581" s="41"/>
      <c r="W1581" s="41"/>
      <c r="X1581" s="41"/>
      <c r="Y1581" s="41"/>
      <c r="Z1581" s="41"/>
      <c r="AA1581" s="41"/>
      <c r="AB1581" s="41"/>
      <c r="AC1581" s="41"/>
      <c r="AD1581" s="41"/>
      <c r="AE1581" s="41"/>
      <c r="AR1581" s="222" t="s">
        <v>390</v>
      </c>
      <c r="AT1581" s="222" t="s">
        <v>385</v>
      </c>
      <c r="AU1581" s="222" t="s">
        <v>84</v>
      </c>
      <c r="AY1581" s="20" t="s">
        <v>378</v>
      </c>
      <c r="BE1581" s="223">
        <f>IF(N1581="základní",J1581,0)</f>
        <v>0</v>
      </c>
      <c r="BF1581" s="223">
        <f>IF(N1581="snížená",J1581,0)</f>
        <v>0</v>
      </c>
      <c r="BG1581" s="223">
        <f>IF(N1581="zákl. přenesená",J1581,0)</f>
        <v>0</v>
      </c>
      <c r="BH1581" s="223">
        <f>IF(N1581="sníž. přenesená",J1581,0)</f>
        <v>0</v>
      </c>
      <c r="BI1581" s="223">
        <f>IF(N1581="nulová",J1581,0)</f>
        <v>0</v>
      </c>
      <c r="BJ1581" s="20" t="s">
        <v>82</v>
      </c>
      <c r="BK1581" s="223">
        <f>ROUND(I1581*H1581,2)</f>
        <v>0</v>
      </c>
      <c r="BL1581" s="20" t="s">
        <v>390</v>
      </c>
      <c r="BM1581" s="222" t="s">
        <v>1843</v>
      </c>
    </row>
    <row r="1582" s="2" customFormat="1">
      <c r="A1582" s="41"/>
      <c r="B1582" s="42"/>
      <c r="C1582" s="43"/>
      <c r="D1582" s="224" t="s">
        <v>394</v>
      </c>
      <c r="E1582" s="43"/>
      <c r="F1582" s="225" t="s">
        <v>1844</v>
      </c>
      <c r="G1582" s="43"/>
      <c r="H1582" s="43"/>
      <c r="I1582" s="226"/>
      <c r="J1582" s="43"/>
      <c r="K1582" s="43"/>
      <c r="L1582" s="47"/>
      <c r="M1582" s="227"/>
      <c r="N1582" s="228"/>
      <c r="O1582" s="87"/>
      <c r="P1582" s="87"/>
      <c r="Q1582" s="87"/>
      <c r="R1582" s="87"/>
      <c r="S1582" s="87"/>
      <c r="T1582" s="88"/>
      <c r="U1582" s="41"/>
      <c r="V1582" s="41"/>
      <c r="W1582" s="41"/>
      <c r="X1582" s="41"/>
      <c r="Y1582" s="41"/>
      <c r="Z1582" s="41"/>
      <c r="AA1582" s="41"/>
      <c r="AB1582" s="41"/>
      <c r="AC1582" s="41"/>
      <c r="AD1582" s="41"/>
      <c r="AE1582" s="41"/>
      <c r="AT1582" s="20" t="s">
        <v>394</v>
      </c>
      <c r="AU1582" s="20" t="s">
        <v>84</v>
      </c>
    </row>
    <row r="1583" s="14" customFormat="1">
      <c r="A1583" s="14"/>
      <c r="B1583" s="240"/>
      <c r="C1583" s="241"/>
      <c r="D1583" s="231" t="s">
        <v>397</v>
      </c>
      <c r="E1583" s="242" t="s">
        <v>28</v>
      </c>
      <c r="F1583" s="243" t="s">
        <v>203</v>
      </c>
      <c r="G1583" s="241"/>
      <c r="H1583" s="244">
        <v>0.20000000000000001</v>
      </c>
      <c r="I1583" s="245"/>
      <c r="J1583" s="241"/>
      <c r="K1583" s="241"/>
      <c r="L1583" s="246"/>
      <c r="M1583" s="247"/>
      <c r="N1583" s="248"/>
      <c r="O1583" s="248"/>
      <c r="P1583" s="248"/>
      <c r="Q1583" s="248"/>
      <c r="R1583" s="248"/>
      <c r="S1583" s="248"/>
      <c r="T1583" s="249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0" t="s">
        <v>397</v>
      </c>
      <c r="AU1583" s="250" t="s">
        <v>84</v>
      </c>
      <c r="AV1583" s="14" t="s">
        <v>84</v>
      </c>
      <c r="AW1583" s="14" t="s">
        <v>35</v>
      </c>
      <c r="AX1583" s="14" t="s">
        <v>82</v>
      </c>
      <c r="AY1583" s="250" t="s">
        <v>378</v>
      </c>
    </row>
    <row r="1584" s="2" customFormat="1" ht="24.15" customHeight="1">
      <c r="A1584" s="41"/>
      <c r="B1584" s="42"/>
      <c r="C1584" s="211" t="s">
        <v>1845</v>
      </c>
      <c r="D1584" s="211" t="s">
        <v>385</v>
      </c>
      <c r="E1584" s="212" t="s">
        <v>1846</v>
      </c>
      <c r="F1584" s="213" t="s">
        <v>1847</v>
      </c>
      <c r="G1584" s="214" t="s">
        <v>388</v>
      </c>
      <c r="H1584" s="215">
        <v>24.728000000000002</v>
      </c>
      <c r="I1584" s="216"/>
      <c r="J1584" s="217">
        <f>ROUND(I1584*H1584,2)</f>
        <v>0</v>
      </c>
      <c r="K1584" s="213" t="s">
        <v>389</v>
      </c>
      <c r="L1584" s="47"/>
      <c r="M1584" s="218" t="s">
        <v>28</v>
      </c>
      <c r="N1584" s="219" t="s">
        <v>45</v>
      </c>
      <c r="O1584" s="87"/>
      <c r="P1584" s="220">
        <f>O1584*H1584</f>
        <v>0</v>
      </c>
      <c r="Q1584" s="220">
        <v>2.0600000000000001</v>
      </c>
      <c r="R1584" s="220">
        <f>Q1584*H1584</f>
        <v>50.939680000000003</v>
      </c>
      <c r="S1584" s="220">
        <v>0</v>
      </c>
      <c r="T1584" s="221">
        <f>S1584*H1584</f>
        <v>0</v>
      </c>
      <c r="U1584" s="41"/>
      <c r="V1584" s="41"/>
      <c r="W1584" s="41"/>
      <c r="X1584" s="41"/>
      <c r="Y1584" s="41"/>
      <c r="Z1584" s="41"/>
      <c r="AA1584" s="41"/>
      <c r="AB1584" s="41"/>
      <c r="AC1584" s="41"/>
      <c r="AD1584" s="41"/>
      <c r="AE1584" s="41"/>
      <c r="AR1584" s="222" t="s">
        <v>390</v>
      </c>
      <c r="AT1584" s="222" t="s">
        <v>385</v>
      </c>
      <c r="AU1584" s="222" t="s">
        <v>84</v>
      </c>
      <c r="AY1584" s="20" t="s">
        <v>378</v>
      </c>
      <c r="BE1584" s="223">
        <f>IF(N1584="základní",J1584,0)</f>
        <v>0</v>
      </c>
      <c r="BF1584" s="223">
        <f>IF(N1584="snížená",J1584,0)</f>
        <v>0</v>
      </c>
      <c r="BG1584" s="223">
        <f>IF(N1584="zákl. přenesená",J1584,0)</f>
        <v>0</v>
      </c>
      <c r="BH1584" s="223">
        <f>IF(N1584="sníž. přenesená",J1584,0)</f>
        <v>0</v>
      </c>
      <c r="BI1584" s="223">
        <f>IF(N1584="nulová",J1584,0)</f>
        <v>0</v>
      </c>
      <c r="BJ1584" s="20" t="s">
        <v>82</v>
      </c>
      <c r="BK1584" s="223">
        <f>ROUND(I1584*H1584,2)</f>
        <v>0</v>
      </c>
      <c r="BL1584" s="20" t="s">
        <v>390</v>
      </c>
      <c r="BM1584" s="222" t="s">
        <v>1848</v>
      </c>
    </row>
    <row r="1585" s="2" customFormat="1">
      <c r="A1585" s="41"/>
      <c r="B1585" s="42"/>
      <c r="C1585" s="43"/>
      <c r="D1585" s="224" t="s">
        <v>394</v>
      </c>
      <c r="E1585" s="43"/>
      <c r="F1585" s="225" t="s">
        <v>1849</v>
      </c>
      <c r="G1585" s="43"/>
      <c r="H1585" s="43"/>
      <c r="I1585" s="226"/>
      <c r="J1585" s="43"/>
      <c r="K1585" s="43"/>
      <c r="L1585" s="47"/>
      <c r="M1585" s="227"/>
      <c r="N1585" s="228"/>
      <c r="O1585" s="87"/>
      <c r="P1585" s="87"/>
      <c r="Q1585" s="87"/>
      <c r="R1585" s="87"/>
      <c r="S1585" s="87"/>
      <c r="T1585" s="88"/>
      <c r="U1585" s="41"/>
      <c r="V1585" s="41"/>
      <c r="W1585" s="41"/>
      <c r="X1585" s="41"/>
      <c r="Y1585" s="41"/>
      <c r="Z1585" s="41"/>
      <c r="AA1585" s="41"/>
      <c r="AB1585" s="41"/>
      <c r="AC1585" s="41"/>
      <c r="AD1585" s="41"/>
      <c r="AE1585" s="41"/>
      <c r="AT1585" s="20" t="s">
        <v>394</v>
      </c>
      <c r="AU1585" s="20" t="s">
        <v>84</v>
      </c>
    </row>
    <row r="1586" s="13" customFormat="1">
      <c r="A1586" s="13"/>
      <c r="B1586" s="229"/>
      <c r="C1586" s="230"/>
      <c r="D1586" s="231" t="s">
        <v>397</v>
      </c>
      <c r="E1586" s="232" t="s">
        <v>28</v>
      </c>
      <c r="F1586" s="233" t="s">
        <v>804</v>
      </c>
      <c r="G1586" s="230"/>
      <c r="H1586" s="232" t="s">
        <v>28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397</v>
      </c>
      <c r="AU1586" s="239" t="s">
        <v>84</v>
      </c>
      <c r="AV1586" s="13" t="s">
        <v>82</v>
      </c>
      <c r="AW1586" s="13" t="s">
        <v>35</v>
      </c>
      <c r="AX1586" s="13" t="s">
        <v>74</v>
      </c>
      <c r="AY1586" s="239" t="s">
        <v>378</v>
      </c>
    </row>
    <row r="1587" s="14" customFormat="1">
      <c r="A1587" s="14"/>
      <c r="B1587" s="240"/>
      <c r="C1587" s="241"/>
      <c r="D1587" s="231" t="s">
        <v>397</v>
      </c>
      <c r="E1587" s="242" t="s">
        <v>28</v>
      </c>
      <c r="F1587" s="243" t="s">
        <v>1850</v>
      </c>
      <c r="G1587" s="241"/>
      <c r="H1587" s="244">
        <v>12.443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397</v>
      </c>
      <c r="AU1587" s="250" t="s">
        <v>84</v>
      </c>
      <c r="AV1587" s="14" t="s">
        <v>84</v>
      </c>
      <c r="AW1587" s="14" t="s">
        <v>35</v>
      </c>
      <c r="AX1587" s="14" t="s">
        <v>74</v>
      </c>
      <c r="AY1587" s="250" t="s">
        <v>378</v>
      </c>
    </row>
    <row r="1588" s="13" customFormat="1">
      <c r="A1588" s="13"/>
      <c r="B1588" s="229"/>
      <c r="C1588" s="230"/>
      <c r="D1588" s="231" t="s">
        <v>397</v>
      </c>
      <c r="E1588" s="232" t="s">
        <v>28</v>
      </c>
      <c r="F1588" s="233" t="s">
        <v>807</v>
      </c>
      <c r="G1588" s="230"/>
      <c r="H1588" s="232" t="s">
        <v>28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397</v>
      </c>
      <c r="AU1588" s="239" t="s">
        <v>84</v>
      </c>
      <c r="AV1588" s="13" t="s">
        <v>82</v>
      </c>
      <c r="AW1588" s="13" t="s">
        <v>35</v>
      </c>
      <c r="AX1588" s="13" t="s">
        <v>74</v>
      </c>
      <c r="AY1588" s="239" t="s">
        <v>378</v>
      </c>
    </row>
    <row r="1589" s="14" customFormat="1">
      <c r="A1589" s="14"/>
      <c r="B1589" s="240"/>
      <c r="C1589" s="241"/>
      <c r="D1589" s="231" t="s">
        <v>397</v>
      </c>
      <c r="E1589" s="242" t="s">
        <v>28</v>
      </c>
      <c r="F1589" s="243" t="s">
        <v>1851</v>
      </c>
      <c r="G1589" s="241"/>
      <c r="H1589" s="244">
        <v>12.285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397</v>
      </c>
      <c r="AU1589" s="250" t="s">
        <v>84</v>
      </c>
      <c r="AV1589" s="14" t="s">
        <v>84</v>
      </c>
      <c r="AW1589" s="14" t="s">
        <v>35</v>
      </c>
      <c r="AX1589" s="14" t="s">
        <v>74</v>
      </c>
      <c r="AY1589" s="250" t="s">
        <v>378</v>
      </c>
    </row>
    <row r="1590" s="15" customFormat="1">
      <c r="A1590" s="15"/>
      <c r="B1590" s="251"/>
      <c r="C1590" s="252"/>
      <c r="D1590" s="231" t="s">
        <v>397</v>
      </c>
      <c r="E1590" s="253" t="s">
        <v>28</v>
      </c>
      <c r="F1590" s="254" t="s">
        <v>416</v>
      </c>
      <c r="G1590" s="252"/>
      <c r="H1590" s="255">
        <v>24.728000000000002</v>
      </c>
      <c r="I1590" s="256"/>
      <c r="J1590" s="252"/>
      <c r="K1590" s="252"/>
      <c r="L1590" s="257"/>
      <c r="M1590" s="258"/>
      <c r="N1590" s="259"/>
      <c r="O1590" s="259"/>
      <c r="P1590" s="259"/>
      <c r="Q1590" s="259"/>
      <c r="R1590" s="259"/>
      <c r="S1590" s="259"/>
      <c r="T1590" s="260"/>
      <c r="U1590" s="15"/>
      <c r="V1590" s="15"/>
      <c r="W1590" s="15"/>
      <c r="X1590" s="15"/>
      <c r="Y1590" s="15"/>
      <c r="Z1590" s="15"/>
      <c r="AA1590" s="15"/>
      <c r="AB1590" s="15"/>
      <c r="AC1590" s="15"/>
      <c r="AD1590" s="15"/>
      <c r="AE1590" s="15"/>
      <c r="AT1590" s="261" t="s">
        <v>397</v>
      </c>
      <c r="AU1590" s="261" t="s">
        <v>84</v>
      </c>
      <c r="AV1590" s="15" t="s">
        <v>390</v>
      </c>
      <c r="AW1590" s="15" t="s">
        <v>35</v>
      </c>
      <c r="AX1590" s="15" t="s">
        <v>82</v>
      </c>
      <c r="AY1590" s="261" t="s">
        <v>378</v>
      </c>
    </row>
    <row r="1591" s="2" customFormat="1" ht="24.15" customHeight="1">
      <c r="A1591" s="41"/>
      <c r="B1591" s="42"/>
      <c r="C1591" s="211" t="s">
        <v>1852</v>
      </c>
      <c r="D1591" s="211" t="s">
        <v>385</v>
      </c>
      <c r="E1591" s="212" t="s">
        <v>1853</v>
      </c>
      <c r="F1591" s="213" t="s">
        <v>1854</v>
      </c>
      <c r="G1591" s="214" t="s">
        <v>388</v>
      </c>
      <c r="H1591" s="215">
        <v>75.132999999999996</v>
      </c>
      <c r="I1591" s="216"/>
      <c r="J1591" s="217">
        <f>ROUND(I1591*H1591,2)</f>
        <v>0</v>
      </c>
      <c r="K1591" s="213" t="s">
        <v>389</v>
      </c>
      <c r="L1591" s="47"/>
      <c r="M1591" s="218" t="s">
        <v>28</v>
      </c>
      <c r="N1591" s="219" t="s">
        <v>45</v>
      </c>
      <c r="O1591" s="87"/>
      <c r="P1591" s="220">
        <f>O1591*H1591</f>
        <v>0</v>
      </c>
      <c r="Q1591" s="220">
        <v>2.0600000000000001</v>
      </c>
      <c r="R1591" s="220">
        <f>Q1591*H1591</f>
        <v>154.77398</v>
      </c>
      <c r="S1591" s="220">
        <v>0</v>
      </c>
      <c r="T1591" s="221">
        <f>S1591*H1591</f>
        <v>0</v>
      </c>
      <c r="U1591" s="41"/>
      <c r="V1591" s="41"/>
      <c r="W1591" s="41"/>
      <c r="X1591" s="41"/>
      <c r="Y1591" s="41"/>
      <c r="Z1591" s="41"/>
      <c r="AA1591" s="41"/>
      <c r="AB1591" s="41"/>
      <c r="AC1591" s="41"/>
      <c r="AD1591" s="41"/>
      <c r="AE1591" s="41"/>
      <c r="AR1591" s="222" t="s">
        <v>390</v>
      </c>
      <c r="AT1591" s="222" t="s">
        <v>385</v>
      </c>
      <c r="AU1591" s="222" t="s">
        <v>84</v>
      </c>
      <c r="AY1591" s="20" t="s">
        <v>378</v>
      </c>
      <c r="BE1591" s="223">
        <f>IF(N1591="základní",J1591,0)</f>
        <v>0</v>
      </c>
      <c r="BF1591" s="223">
        <f>IF(N1591="snížená",J1591,0)</f>
        <v>0</v>
      </c>
      <c r="BG1591" s="223">
        <f>IF(N1591="zákl. přenesená",J1591,0)</f>
        <v>0</v>
      </c>
      <c r="BH1591" s="223">
        <f>IF(N1591="sníž. přenesená",J1591,0)</f>
        <v>0</v>
      </c>
      <c r="BI1591" s="223">
        <f>IF(N1591="nulová",J1591,0)</f>
        <v>0</v>
      </c>
      <c r="BJ1591" s="20" t="s">
        <v>82</v>
      </c>
      <c r="BK1591" s="223">
        <f>ROUND(I1591*H1591,2)</f>
        <v>0</v>
      </c>
      <c r="BL1591" s="20" t="s">
        <v>390</v>
      </c>
      <c r="BM1591" s="222" t="s">
        <v>1855</v>
      </c>
    </row>
    <row r="1592" s="2" customFormat="1">
      <c r="A1592" s="41"/>
      <c r="B1592" s="42"/>
      <c r="C1592" s="43"/>
      <c r="D1592" s="224" t="s">
        <v>394</v>
      </c>
      <c r="E1592" s="43"/>
      <c r="F1592" s="225" t="s">
        <v>1856</v>
      </c>
      <c r="G1592" s="43"/>
      <c r="H1592" s="43"/>
      <c r="I1592" s="226"/>
      <c r="J1592" s="43"/>
      <c r="K1592" s="43"/>
      <c r="L1592" s="47"/>
      <c r="M1592" s="227"/>
      <c r="N1592" s="228"/>
      <c r="O1592" s="87"/>
      <c r="P1592" s="87"/>
      <c r="Q1592" s="87"/>
      <c r="R1592" s="87"/>
      <c r="S1592" s="87"/>
      <c r="T1592" s="88"/>
      <c r="U1592" s="41"/>
      <c r="V1592" s="41"/>
      <c r="W1592" s="41"/>
      <c r="X1592" s="41"/>
      <c r="Y1592" s="41"/>
      <c r="Z1592" s="41"/>
      <c r="AA1592" s="41"/>
      <c r="AB1592" s="41"/>
      <c r="AC1592" s="41"/>
      <c r="AD1592" s="41"/>
      <c r="AE1592" s="41"/>
      <c r="AT1592" s="20" t="s">
        <v>394</v>
      </c>
      <c r="AU1592" s="20" t="s">
        <v>84</v>
      </c>
    </row>
    <row r="1593" s="13" customFormat="1">
      <c r="A1593" s="13"/>
      <c r="B1593" s="229"/>
      <c r="C1593" s="230"/>
      <c r="D1593" s="231" t="s">
        <v>397</v>
      </c>
      <c r="E1593" s="232" t="s">
        <v>28</v>
      </c>
      <c r="F1593" s="233" t="s">
        <v>804</v>
      </c>
      <c r="G1593" s="230"/>
      <c r="H1593" s="232" t="s">
        <v>28</v>
      </c>
      <c r="I1593" s="234"/>
      <c r="J1593" s="230"/>
      <c r="K1593" s="230"/>
      <c r="L1593" s="235"/>
      <c r="M1593" s="236"/>
      <c r="N1593" s="237"/>
      <c r="O1593" s="237"/>
      <c r="P1593" s="237"/>
      <c r="Q1593" s="237"/>
      <c r="R1593" s="237"/>
      <c r="S1593" s="237"/>
      <c r="T1593" s="238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39" t="s">
        <v>397</v>
      </c>
      <c r="AU1593" s="239" t="s">
        <v>84</v>
      </c>
      <c r="AV1593" s="13" t="s">
        <v>82</v>
      </c>
      <c r="AW1593" s="13" t="s">
        <v>35</v>
      </c>
      <c r="AX1593" s="13" t="s">
        <v>74</v>
      </c>
      <c r="AY1593" s="239" t="s">
        <v>378</v>
      </c>
    </row>
    <row r="1594" s="14" customFormat="1">
      <c r="A1594" s="14"/>
      <c r="B1594" s="240"/>
      <c r="C1594" s="241"/>
      <c r="D1594" s="231" t="s">
        <v>397</v>
      </c>
      <c r="E1594" s="242" t="s">
        <v>28</v>
      </c>
      <c r="F1594" s="243" t="s">
        <v>1857</v>
      </c>
      <c r="G1594" s="241"/>
      <c r="H1594" s="244">
        <v>60.93</v>
      </c>
      <c r="I1594" s="245"/>
      <c r="J1594" s="241"/>
      <c r="K1594" s="241"/>
      <c r="L1594" s="246"/>
      <c r="M1594" s="247"/>
      <c r="N1594" s="248"/>
      <c r="O1594" s="248"/>
      <c r="P1594" s="248"/>
      <c r="Q1594" s="248"/>
      <c r="R1594" s="248"/>
      <c r="S1594" s="248"/>
      <c r="T1594" s="249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0" t="s">
        <v>397</v>
      </c>
      <c r="AU1594" s="250" t="s">
        <v>84</v>
      </c>
      <c r="AV1594" s="14" t="s">
        <v>84</v>
      </c>
      <c r="AW1594" s="14" t="s">
        <v>35</v>
      </c>
      <c r="AX1594" s="14" t="s">
        <v>74</v>
      </c>
      <c r="AY1594" s="250" t="s">
        <v>378</v>
      </c>
    </row>
    <row r="1595" s="14" customFormat="1">
      <c r="A1595" s="14"/>
      <c r="B1595" s="240"/>
      <c r="C1595" s="241"/>
      <c r="D1595" s="231" t="s">
        <v>397</v>
      </c>
      <c r="E1595" s="242" t="s">
        <v>28</v>
      </c>
      <c r="F1595" s="243" t="s">
        <v>1858</v>
      </c>
      <c r="G1595" s="241"/>
      <c r="H1595" s="244">
        <v>-24.885000000000002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397</v>
      </c>
      <c r="AU1595" s="250" t="s">
        <v>84</v>
      </c>
      <c r="AV1595" s="14" t="s">
        <v>84</v>
      </c>
      <c r="AW1595" s="14" t="s">
        <v>35</v>
      </c>
      <c r="AX1595" s="14" t="s">
        <v>74</v>
      </c>
      <c r="AY1595" s="250" t="s">
        <v>378</v>
      </c>
    </row>
    <row r="1596" s="13" customFormat="1">
      <c r="A1596" s="13"/>
      <c r="B1596" s="229"/>
      <c r="C1596" s="230"/>
      <c r="D1596" s="231" t="s">
        <v>397</v>
      </c>
      <c r="E1596" s="232" t="s">
        <v>28</v>
      </c>
      <c r="F1596" s="233" t="s">
        <v>807</v>
      </c>
      <c r="G1596" s="230"/>
      <c r="H1596" s="232" t="s">
        <v>28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397</v>
      </c>
      <c r="AU1596" s="239" t="s">
        <v>84</v>
      </c>
      <c r="AV1596" s="13" t="s">
        <v>82</v>
      </c>
      <c r="AW1596" s="13" t="s">
        <v>35</v>
      </c>
      <c r="AX1596" s="13" t="s">
        <v>74</v>
      </c>
      <c r="AY1596" s="239" t="s">
        <v>378</v>
      </c>
    </row>
    <row r="1597" s="14" customFormat="1">
      <c r="A1597" s="14"/>
      <c r="B1597" s="240"/>
      <c r="C1597" s="241"/>
      <c r="D1597" s="231" t="s">
        <v>397</v>
      </c>
      <c r="E1597" s="242" t="s">
        <v>28</v>
      </c>
      <c r="F1597" s="243" t="s">
        <v>1859</v>
      </c>
      <c r="G1597" s="241"/>
      <c r="H1597" s="244">
        <v>63.658000000000001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397</v>
      </c>
      <c r="AU1597" s="250" t="s">
        <v>84</v>
      </c>
      <c r="AV1597" s="14" t="s">
        <v>84</v>
      </c>
      <c r="AW1597" s="14" t="s">
        <v>35</v>
      </c>
      <c r="AX1597" s="14" t="s">
        <v>74</v>
      </c>
      <c r="AY1597" s="250" t="s">
        <v>378</v>
      </c>
    </row>
    <row r="1598" s="14" customFormat="1">
      <c r="A1598" s="14"/>
      <c r="B1598" s="240"/>
      <c r="C1598" s="241"/>
      <c r="D1598" s="231" t="s">
        <v>397</v>
      </c>
      <c r="E1598" s="242" t="s">
        <v>28</v>
      </c>
      <c r="F1598" s="243" t="s">
        <v>1860</v>
      </c>
      <c r="G1598" s="241"/>
      <c r="H1598" s="244">
        <v>-24.57</v>
      </c>
      <c r="I1598" s="245"/>
      <c r="J1598" s="241"/>
      <c r="K1598" s="241"/>
      <c r="L1598" s="246"/>
      <c r="M1598" s="247"/>
      <c r="N1598" s="248"/>
      <c r="O1598" s="248"/>
      <c r="P1598" s="248"/>
      <c r="Q1598" s="248"/>
      <c r="R1598" s="248"/>
      <c r="S1598" s="248"/>
      <c r="T1598" s="24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0" t="s">
        <v>397</v>
      </c>
      <c r="AU1598" s="250" t="s">
        <v>84</v>
      </c>
      <c r="AV1598" s="14" t="s">
        <v>84</v>
      </c>
      <c r="AW1598" s="14" t="s">
        <v>35</v>
      </c>
      <c r="AX1598" s="14" t="s">
        <v>74</v>
      </c>
      <c r="AY1598" s="250" t="s">
        <v>378</v>
      </c>
    </row>
    <row r="1599" s="15" customFormat="1">
      <c r="A1599" s="15"/>
      <c r="B1599" s="251"/>
      <c r="C1599" s="252"/>
      <c r="D1599" s="231" t="s">
        <v>397</v>
      </c>
      <c r="E1599" s="253" t="s">
        <v>28</v>
      </c>
      <c r="F1599" s="254" t="s">
        <v>416</v>
      </c>
      <c r="G1599" s="252"/>
      <c r="H1599" s="255">
        <v>75.132999999999996</v>
      </c>
      <c r="I1599" s="256"/>
      <c r="J1599" s="252"/>
      <c r="K1599" s="252"/>
      <c r="L1599" s="257"/>
      <c r="M1599" s="258"/>
      <c r="N1599" s="259"/>
      <c r="O1599" s="259"/>
      <c r="P1599" s="259"/>
      <c r="Q1599" s="259"/>
      <c r="R1599" s="259"/>
      <c r="S1599" s="259"/>
      <c r="T1599" s="260"/>
      <c r="U1599" s="15"/>
      <c r="V1599" s="15"/>
      <c r="W1599" s="15"/>
      <c r="X1599" s="15"/>
      <c r="Y1599" s="15"/>
      <c r="Z1599" s="15"/>
      <c r="AA1599" s="15"/>
      <c r="AB1599" s="15"/>
      <c r="AC1599" s="15"/>
      <c r="AD1599" s="15"/>
      <c r="AE1599" s="15"/>
      <c r="AT1599" s="261" t="s">
        <v>397</v>
      </c>
      <c r="AU1599" s="261" t="s">
        <v>84</v>
      </c>
      <c r="AV1599" s="15" t="s">
        <v>390</v>
      </c>
      <c r="AW1599" s="15" t="s">
        <v>35</v>
      </c>
      <c r="AX1599" s="15" t="s">
        <v>82</v>
      </c>
      <c r="AY1599" s="261" t="s">
        <v>378</v>
      </c>
    </row>
    <row r="1600" s="2" customFormat="1" ht="16.5" customHeight="1">
      <c r="A1600" s="41"/>
      <c r="B1600" s="42"/>
      <c r="C1600" s="211" t="s">
        <v>1861</v>
      </c>
      <c r="D1600" s="211" t="s">
        <v>385</v>
      </c>
      <c r="E1600" s="212" t="s">
        <v>1862</v>
      </c>
      <c r="F1600" s="213" t="s">
        <v>1863</v>
      </c>
      <c r="G1600" s="214" t="s">
        <v>572</v>
      </c>
      <c r="H1600" s="215">
        <v>0.59399999999999997</v>
      </c>
      <c r="I1600" s="216"/>
      <c r="J1600" s="217">
        <f>ROUND(I1600*H1600,2)</f>
        <v>0</v>
      </c>
      <c r="K1600" s="213" t="s">
        <v>389</v>
      </c>
      <c r="L1600" s="47"/>
      <c r="M1600" s="218" t="s">
        <v>28</v>
      </c>
      <c r="N1600" s="219" t="s">
        <v>45</v>
      </c>
      <c r="O1600" s="87"/>
      <c r="P1600" s="220">
        <f>O1600*H1600</f>
        <v>0</v>
      </c>
      <c r="Q1600" s="220">
        <v>0.016070000000000001</v>
      </c>
      <c r="R1600" s="220">
        <f>Q1600*H1600</f>
        <v>0.0095455799999999997</v>
      </c>
      <c r="S1600" s="220">
        <v>0</v>
      </c>
      <c r="T1600" s="221">
        <f>S1600*H1600</f>
        <v>0</v>
      </c>
      <c r="U1600" s="41"/>
      <c r="V1600" s="41"/>
      <c r="W1600" s="41"/>
      <c r="X1600" s="41"/>
      <c r="Y1600" s="41"/>
      <c r="Z1600" s="41"/>
      <c r="AA1600" s="41"/>
      <c r="AB1600" s="41"/>
      <c r="AC1600" s="41"/>
      <c r="AD1600" s="41"/>
      <c r="AE1600" s="41"/>
      <c r="AR1600" s="222" t="s">
        <v>390</v>
      </c>
      <c r="AT1600" s="222" t="s">
        <v>385</v>
      </c>
      <c r="AU1600" s="222" t="s">
        <v>84</v>
      </c>
      <c r="AY1600" s="20" t="s">
        <v>378</v>
      </c>
      <c r="BE1600" s="223">
        <f>IF(N1600="základní",J1600,0)</f>
        <v>0</v>
      </c>
      <c r="BF1600" s="223">
        <f>IF(N1600="snížená",J1600,0)</f>
        <v>0</v>
      </c>
      <c r="BG1600" s="223">
        <f>IF(N1600="zákl. přenesená",J1600,0)</f>
        <v>0</v>
      </c>
      <c r="BH1600" s="223">
        <f>IF(N1600="sníž. přenesená",J1600,0)</f>
        <v>0</v>
      </c>
      <c r="BI1600" s="223">
        <f>IF(N1600="nulová",J1600,0)</f>
        <v>0</v>
      </c>
      <c r="BJ1600" s="20" t="s">
        <v>82</v>
      </c>
      <c r="BK1600" s="223">
        <f>ROUND(I1600*H1600,2)</f>
        <v>0</v>
      </c>
      <c r="BL1600" s="20" t="s">
        <v>390</v>
      </c>
      <c r="BM1600" s="222" t="s">
        <v>1864</v>
      </c>
    </row>
    <row r="1601" s="2" customFormat="1">
      <c r="A1601" s="41"/>
      <c r="B1601" s="42"/>
      <c r="C1601" s="43"/>
      <c r="D1601" s="224" t="s">
        <v>394</v>
      </c>
      <c r="E1601" s="43"/>
      <c r="F1601" s="225" t="s">
        <v>1865</v>
      </c>
      <c r="G1601" s="43"/>
      <c r="H1601" s="43"/>
      <c r="I1601" s="226"/>
      <c r="J1601" s="43"/>
      <c r="K1601" s="43"/>
      <c r="L1601" s="47"/>
      <c r="M1601" s="227"/>
      <c r="N1601" s="228"/>
      <c r="O1601" s="87"/>
      <c r="P1601" s="87"/>
      <c r="Q1601" s="87"/>
      <c r="R1601" s="87"/>
      <c r="S1601" s="87"/>
      <c r="T1601" s="88"/>
      <c r="U1601" s="41"/>
      <c r="V1601" s="41"/>
      <c r="W1601" s="41"/>
      <c r="X1601" s="41"/>
      <c r="Y1601" s="41"/>
      <c r="Z1601" s="41"/>
      <c r="AA1601" s="41"/>
      <c r="AB1601" s="41"/>
      <c r="AC1601" s="41"/>
      <c r="AD1601" s="41"/>
      <c r="AE1601" s="41"/>
      <c r="AT1601" s="20" t="s">
        <v>394</v>
      </c>
      <c r="AU1601" s="20" t="s">
        <v>84</v>
      </c>
    </row>
    <row r="1602" s="13" customFormat="1">
      <c r="A1602" s="13"/>
      <c r="B1602" s="229"/>
      <c r="C1602" s="230"/>
      <c r="D1602" s="231" t="s">
        <v>397</v>
      </c>
      <c r="E1602" s="232" t="s">
        <v>28</v>
      </c>
      <c r="F1602" s="233" t="s">
        <v>410</v>
      </c>
      <c r="G1602" s="230"/>
      <c r="H1602" s="232" t="s">
        <v>28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397</v>
      </c>
      <c r="AU1602" s="239" t="s">
        <v>84</v>
      </c>
      <c r="AV1602" s="13" t="s">
        <v>82</v>
      </c>
      <c r="AW1602" s="13" t="s">
        <v>35</v>
      </c>
      <c r="AX1602" s="13" t="s">
        <v>74</v>
      </c>
      <c r="AY1602" s="239" t="s">
        <v>378</v>
      </c>
    </row>
    <row r="1603" s="14" customFormat="1">
      <c r="A1603" s="14"/>
      <c r="B1603" s="240"/>
      <c r="C1603" s="241"/>
      <c r="D1603" s="231" t="s">
        <v>397</v>
      </c>
      <c r="E1603" s="242" t="s">
        <v>28</v>
      </c>
      <c r="F1603" s="243" t="s">
        <v>1866</v>
      </c>
      <c r="G1603" s="241"/>
      <c r="H1603" s="244">
        <v>0.59399999999999997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397</v>
      </c>
      <c r="AU1603" s="250" t="s">
        <v>84</v>
      </c>
      <c r="AV1603" s="14" t="s">
        <v>84</v>
      </c>
      <c r="AW1603" s="14" t="s">
        <v>35</v>
      </c>
      <c r="AX1603" s="14" t="s">
        <v>82</v>
      </c>
      <c r="AY1603" s="250" t="s">
        <v>378</v>
      </c>
    </row>
    <row r="1604" s="2" customFormat="1" ht="16.5" customHeight="1">
      <c r="A1604" s="41"/>
      <c r="B1604" s="42"/>
      <c r="C1604" s="211" t="s">
        <v>900</v>
      </c>
      <c r="D1604" s="211" t="s">
        <v>385</v>
      </c>
      <c r="E1604" s="212" t="s">
        <v>1867</v>
      </c>
      <c r="F1604" s="213" t="s">
        <v>1868</v>
      </c>
      <c r="G1604" s="214" t="s">
        <v>572</v>
      </c>
      <c r="H1604" s="215">
        <v>0.59399999999999997</v>
      </c>
      <c r="I1604" s="216"/>
      <c r="J1604" s="217">
        <f>ROUND(I1604*H1604,2)</f>
        <v>0</v>
      </c>
      <c r="K1604" s="213" t="s">
        <v>389</v>
      </c>
      <c r="L1604" s="47"/>
      <c r="M1604" s="218" t="s">
        <v>28</v>
      </c>
      <c r="N1604" s="219" t="s">
        <v>45</v>
      </c>
      <c r="O1604" s="87"/>
      <c r="P1604" s="220">
        <f>O1604*H1604</f>
        <v>0</v>
      </c>
      <c r="Q1604" s="220">
        <v>0</v>
      </c>
      <c r="R1604" s="220">
        <f>Q1604*H1604</f>
        <v>0</v>
      </c>
      <c r="S1604" s="220">
        <v>0</v>
      </c>
      <c r="T1604" s="221">
        <f>S1604*H1604</f>
        <v>0</v>
      </c>
      <c r="U1604" s="41"/>
      <c r="V1604" s="41"/>
      <c r="W1604" s="41"/>
      <c r="X1604" s="41"/>
      <c r="Y1604" s="41"/>
      <c r="Z1604" s="41"/>
      <c r="AA1604" s="41"/>
      <c r="AB1604" s="41"/>
      <c r="AC1604" s="41"/>
      <c r="AD1604" s="41"/>
      <c r="AE1604" s="41"/>
      <c r="AR1604" s="222" t="s">
        <v>390</v>
      </c>
      <c r="AT1604" s="222" t="s">
        <v>385</v>
      </c>
      <c r="AU1604" s="222" t="s">
        <v>84</v>
      </c>
      <c r="AY1604" s="20" t="s">
        <v>378</v>
      </c>
      <c r="BE1604" s="223">
        <f>IF(N1604="základní",J1604,0)</f>
        <v>0</v>
      </c>
      <c r="BF1604" s="223">
        <f>IF(N1604="snížená",J1604,0)</f>
        <v>0</v>
      </c>
      <c r="BG1604" s="223">
        <f>IF(N1604="zákl. přenesená",J1604,0)</f>
        <v>0</v>
      </c>
      <c r="BH1604" s="223">
        <f>IF(N1604="sníž. přenesená",J1604,0)</f>
        <v>0</v>
      </c>
      <c r="BI1604" s="223">
        <f>IF(N1604="nulová",J1604,0)</f>
        <v>0</v>
      </c>
      <c r="BJ1604" s="20" t="s">
        <v>82</v>
      </c>
      <c r="BK1604" s="223">
        <f>ROUND(I1604*H1604,2)</f>
        <v>0</v>
      </c>
      <c r="BL1604" s="20" t="s">
        <v>390</v>
      </c>
      <c r="BM1604" s="222" t="s">
        <v>1869</v>
      </c>
    </row>
    <row r="1605" s="2" customFormat="1">
      <c r="A1605" s="41"/>
      <c r="B1605" s="42"/>
      <c r="C1605" s="43"/>
      <c r="D1605" s="224" t="s">
        <v>394</v>
      </c>
      <c r="E1605" s="43"/>
      <c r="F1605" s="225" t="s">
        <v>1870</v>
      </c>
      <c r="G1605" s="43"/>
      <c r="H1605" s="43"/>
      <c r="I1605" s="226"/>
      <c r="J1605" s="43"/>
      <c r="K1605" s="43"/>
      <c r="L1605" s="47"/>
      <c r="M1605" s="227"/>
      <c r="N1605" s="228"/>
      <c r="O1605" s="87"/>
      <c r="P1605" s="87"/>
      <c r="Q1605" s="87"/>
      <c r="R1605" s="87"/>
      <c r="S1605" s="87"/>
      <c r="T1605" s="88"/>
      <c r="U1605" s="41"/>
      <c r="V1605" s="41"/>
      <c r="W1605" s="41"/>
      <c r="X1605" s="41"/>
      <c r="Y1605" s="41"/>
      <c r="Z1605" s="41"/>
      <c r="AA1605" s="41"/>
      <c r="AB1605" s="41"/>
      <c r="AC1605" s="41"/>
      <c r="AD1605" s="41"/>
      <c r="AE1605" s="41"/>
      <c r="AT1605" s="20" t="s">
        <v>394</v>
      </c>
      <c r="AU1605" s="20" t="s">
        <v>84</v>
      </c>
    </row>
    <row r="1606" s="13" customFormat="1">
      <c r="A1606" s="13"/>
      <c r="B1606" s="229"/>
      <c r="C1606" s="230"/>
      <c r="D1606" s="231" t="s">
        <v>397</v>
      </c>
      <c r="E1606" s="232" t="s">
        <v>28</v>
      </c>
      <c r="F1606" s="233" t="s">
        <v>410</v>
      </c>
      <c r="G1606" s="230"/>
      <c r="H1606" s="232" t="s">
        <v>28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397</v>
      </c>
      <c r="AU1606" s="239" t="s">
        <v>84</v>
      </c>
      <c r="AV1606" s="13" t="s">
        <v>82</v>
      </c>
      <c r="AW1606" s="13" t="s">
        <v>35</v>
      </c>
      <c r="AX1606" s="13" t="s">
        <v>74</v>
      </c>
      <c r="AY1606" s="239" t="s">
        <v>378</v>
      </c>
    </row>
    <row r="1607" s="14" customFormat="1">
      <c r="A1607" s="14"/>
      <c r="B1607" s="240"/>
      <c r="C1607" s="241"/>
      <c r="D1607" s="231" t="s">
        <v>397</v>
      </c>
      <c r="E1607" s="242" t="s">
        <v>28</v>
      </c>
      <c r="F1607" s="243" t="s">
        <v>1866</v>
      </c>
      <c r="G1607" s="241"/>
      <c r="H1607" s="244">
        <v>0.59399999999999997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397</v>
      </c>
      <c r="AU1607" s="250" t="s">
        <v>84</v>
      </c>
      <c r="AV1607" s="14" t="s">
        <v>84</v>
      </c>
      <c r="AW1607" s="14" t="s">
        <v>35</v>
      </c>
      <c r="AX1607" s="14" t="s">
        <v>82</v>
      </c>
      <c r="AY1607" s="250" t="s">
        <v>378</v>
      </c>
    </row>
    <row r="1608" s="2" customFormat="1" ht="21.75" customHeight="1">
      <c r="A1608" s="41"/>
      <c r="B1608" s="42"/>
      <c r="C1608" s="211" t="s">
        <v>1871</v>
      </c>
      <c r="D1608" s="211" t="s">
        <v>385</v>
      </c>
      <c r="E1608" s="212" t="s">
        <v>1872</v>
      </c>
      <c r="F1608" s="213" t="s">
        <v>1873</v>
      </c>
      <c r="G1608" s="214" t="s">
        <v>634</v>
      </c>
      <c r="H1608" s="215">
        <v>5.5140000000000002</v>
      </c>
      <c r="I1608" s="216"/>
      <c r="J1608" s="217">
        <f>ROUND(I1608*H1608,2)</f>
        <v>0</v>
      </c>
      <c r="K1608" s="213" t="s">
        <v>389</v>
      </c>
      <c r="L1608" s="47"/>
      <c r="M1608" s="218" t="s">
        <v>28</v>
      </c>
      <c r="N1608" s="219" t="s">
        <v>45</v>
      </c>
      <c r="O1608" s="87"/>
      <c r="P1608" s="220">
        <f>O1608*H1608</f>
        <v>0</v>
      </c>
      <c r="Q1608" s="220">
        <v>1.06277</v>
      </c>
      <c r="R1608" s="220">
        <f>Q1608*H1608</f>
        <v>5.8601137799999998</v>
      </c>
      <c r="S1608" s="220">
        <v>0</v>
      </c>
      <c r="T1608" s="221">
        <f>S1608*H1608</f>
        <v>0</v>
      </c>
      <c r="U1608" s="41"/>
      <c r="V1608" s="41"/>
      <c r="W1608" s="41"/>
      <c r="X1608" s="41"/>
      <c r="Y1608" s="41"/>
      <c r="Z1608" s="41"/>
      <c r="AA1608" s="41"/>
      <c r="AB1608" s="41"/>
      <c r="AC1608" s="41"/>
      <c r="AD1608" s="41"/>
      <c r="AE1608" s="41"/>
      <c r="AR1608" s="222" t="s">
        <v>390</v>
      </c>
      <c r="AT1608" s="222" t="s">
        <v>385</v>
      </c>
      <c r="AU1608" s="222" t="s">
        <v>84</v>
      </c>
      <c r="AY1608" s="20" t="s">
        <v>378</v>
      </c>
      <c r="BE1608" s="223">
        <f>IF(N1608="základní",J1608,0)</f>
        <v>0</v>
      </c>
      <c r="BF1608" s="223">
        <f>IF(N1608="snížená",J1608,0)</f>
        <v>0</v>
      </c>
      <c r="BG1608" s="223">
        <f>IF(N1608="zákl. přenesená",J1608,0)</f>
        <v>0</v>
      </c>
      <c r="BH1608" s="223">
        <f>IF(N1608="sníž. přenesená",J1608,0)</f>
        <v>0</v>
      </c>
      <c r="BI1608" s="223">
        <f>IF(N1608="nulová",J1608,0)</f>
        <v>0</v>
      </c>
      <c r="BJ1608" s="20" t="s">
        <v>82</v>
      </c>
      <c r="BK1608" s="223">
        <f>ROUND(I1608*H1608,2)</f>
        <v>0</v>
      </c>
      <c r="BL1608" s="20" t="s">
        <v>390</v>
      </c>
      <c r="BM1608" s="222" t="s">
        <v>1874</v>
      </c>
    </row>
    <row r="1609" s="2" customFormat="1">
      <c r="A1609" s="41"/>
      <c r="B1609" s="42"/>
      <c r="C1609" s="43"/>
      <c r="D1609" s="224" t="s">
        <v>394</v>
      </c>
      <c r="E1609" s="43"/>
      <c r="F1609" s="225" t="s">
        <v>1875</v>
      </c>
      <c r="G1609" s="43"/>
      <c r="H1609" s="43"/>
      <c r="I1609" s="226"/>
      <c r="J1609" s="43"/>
      <c r="K1609" s="43"/>
      <c r="L1609" s="47"/>
      <c r="M1609" s="227"/>
      <c r="N1609" s="228"/>
      <c r="O1609" s="87"/>
      <c r="P1609" s="87"/>
      <c r="Q1609" s="87"/>
      <c r="R1609" s="87"/>
      <c r="S1609" s="87"/>
      <c r="T1609" s="88"/>
      <c r="U1609" s="41"/>
      <c r="V1609" s="41"/>
      <c r="W1609" s="41"/>
      <c r="X1609" s="41"/>
      <c r="Y1609" s="41"/>
      <c r="Z1609" s="41"/>
      <c r="AA1609" s="41"/>
      <c r="AB1609" s="41"/>
      <c r="AC1609" s="41"/>
      <c r="AD1609" s="41"/>
      <c r="AE1609" s="41"/>
      <c r="AT1609" s="20" t="s">
        <v>394</v>
      </c>
      <c r="AU1609" s="20" t="s">
        <v>84</v>
      </c>
    </row>
    <row r="1610" s="13" customFormat="1">
      <c r="A1610" s="13"/>
      <c r="B1610" s="229"/>
      <c r="C1610" s="230"/>
      <c r="D1610" s="231" t="s">
        <v>397</v>
      </c>
      <c r="E1610" s="232" t="s">
        <v>28</v>
      </c>
      <c r="F1610" s="233" t="s">
        <v>398</v>
      </c>
      <c r="G1610" s="230"/>
      <c r="H1610" s="232" t="s">
        <v>28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397</v>
      </c>
      <c r="AU1610" s="239" t="s">
        <v>84</v>
      </c>
      <c r="AV1610" s="13" t="s">
        <v>82</v>
      </c>
      <c r="AW1610" s="13" t="s">
        <v>35</v>
      </c>
      <c r="AX1610" s="13" t="s">
        <v>74</v>
      </c>
      <c r="AY1610" s="239" t="s">
        <v>378</v>
      </c>
    </row>
    <row r="1611" s="14" customFormat="1">
      <c r="A1611" s="14"/>
      <c r="B1611" s="240"/>
      <c r="C1611" s="241"/>
      <c r="D1611" s="231" t="s">
        <v>397</v>
      </c>
      <c r="E1611" s="242" t="s">
        <v>28</v>
      </c>
      <c r="F1611" s="243" t="s">
        <v>1876</v>
      </c>
      <c r="G1611" s="241"/>
      <c r="H1611" s="244">
        <v>0.57999999999999996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397</v>
      </c>
      <c r="AU1611" s="250" t="s">
        <v>84</v>
      </c>
      <c r="AV1611" s="14" t="s">
        <v>84</v>
      </c>
      <c r="AW1611" s="14" t="s">
        <v>35</v>
      </c>
      <c r="AX1611" s="14" t="s">
        <v>74</v>
      </c>
      <c r="AY1611" s="250" t="s">
        <v>378</v>
      </c>
    </row>
    <row r="1612" s="14" customFormat="1">
      <c r="A1612" s="14"/>
      <c r="B1612" s="240"/>
      <c r="C1612" s="241"/>
      <c r="D1612" s="231" t="s">
        <v>397</v>
      </c>
      <c r="E1612" s="242" t="s">
        <v>28</v>
      </c>
      <c r="F1612" s="243" t="s">
        <v>1877</v>
      </c>
      <c r="G1612" s="241"/>
      <c r="H1612" s="244">
        <v>0.182</v>
      </c>
      <c r="I1612" s="245"/>
      <c r="J1612" s="241"/>
      <c r="K1612" s="241"/>
      <c r="L1612" s="246"/>
      <c r="M1612" s="247"/>
      <c r="N1612" s="248"/>
      <c r="O1612" s="248"/>
      <c r="P1612" s="248"/>
      <c r="Q1612" s="248"/>
      <c r="R1612" s="248"/>
      <c r="S1612" s="248"/>
      <c r="T1612" s="249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50" t="s">
        <v>397</v>
      </c>
      <c r="AU1612" s="250" t="s">
        <v>84</v>
      </c>
      <c r="AV1612" s="14" t="s">
        <v>84</v>
      </c>
      <c r="AW1612" s="14" t="s">
        <v>35</v>
      </c>
      <c r="AX1612" s="14" t="s">
        <v>74</v>
      </c>
      <c r="AY1612" s="250" t="s">
        <v>378</v>
      </c>
    </row>
    <row r="1613" s="14" customFormat="1">
      <c r="A1613" s="14"/>
      <c r="B1613" s="240"/>
      <c r="C1613" s="241"/>
      <c r="D1613" s="231" t="s">
        <v>397</v>
      </c>
      <c r="E1613" s="242" t="s">
        <v>28</v>
      </c>
      <c r="F1613" s="243" t="s">
        <v>1878</v>
      </c>
      <c r="G1613" s="241"/>
      <c r="H1613" s="244">
        <v>0.017000000000000001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0" t="s">
        <v>397</v>
      </c>
      <c r="AU1613" s="250" t="s">
        <v>84</v>
      </c>
      <c r="AV1613" s="14" t="s">
        <v>84</v>
      </c>
      <c r="AW1613" s="14" t="s">
        <v>35</v>
      </c>
      <c r="AX1613" s="14" t="s">
        <v>74</v>
      </c>
      <c r="AY1613" s="250" t="s">
        <v>378</v>
      </c>
    </row>
    <row r="1614" s="14" customFormat="1">
      <c r="A1614" s="14"/>
      <c r="B1614" s="240"/>
      <c r="C1614" s="241"/>
      <c r="D1614" s="231" t="s">
        <v>397</v>
      </c>
      <c r="E1614" s="242" t="s">
        <v>28</v>
      </c>
      <c r="F1614" s="243" t="s">
        <v>1879</v>
      </c>
      <c r="G1614" s="241"/>
      <c r="H1614" s="244">
        <v>0.057000000000000002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397</v>
      </c>
      <c r="AU1614" s="250" t="s">
        <v>84</v>
      </c>
      <c r="AV1614" s="14" t="s">
        <v>84</v>
      </c>
      <c r="AW1614" s="14" t="s">
        <v>35</v>
      </c>
      <c r="AX1614" s="14" t="s">
        <v>74</v>
      </c>
      <c r="AY1614" s="250" t="s">
        <v>378</v>
      </c>
    </row>
    <row r="1615" s="14" customFormat="1">
      <c r="A1615" s="14"/>
      <c r="B1615" s="240"/>
      <c r="C1615" s="241"/>
      <c r="D1615" s="231" t="s">
        <v>397</v>
      </c>
      <c r="E1615" s="242" t="s">
        <v>28</v>
      </c>
      <c r="F1615" s="243" t="s">
        <v>1880</v>
      </c>
      <c r="G1615" s="241"/>
      <c r="H1615" s="244">
        <v>0.040000000000000001</v>
      </c>
      <c r="I1615" s="245"/>
      <c r="J1615" s="241"/>
      <c r="K1615" s="241"/>
      <c r="L1615" s="246"/>
      <c r="M1615" s="247"/>
      <c r="N1615" s="248"/>
      <c r="O1615" s="248"/>
      <c r="P1615" s="248"/>
      <c r="Q1615" s="248"/>
      <c r="R1615" s="248"/>
      <c r="S1615" s="248"/>
      <c r="T1615" s="24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0" t="s">
        <v>397</v>
      </c>
      <c r="AU1615" s="250" t="s">
        <v>84</v>
      </c>
      <c r="AV1615" s="14" t="s">
        <v>84</v>
      </c>
      <c r="AW1615" s="14" t="s">
        <v>35</v>
      </c>
      <c r="AX1615" s="14" t="s">
        <v>74</v>
      </c>
      <c r="AY1615" s="250" t="s">
        <v>378</v>
      </c>
    </row>
    <row r="1616" s="14" customFormat="1">
      <c r="A1616" s="14"/>
      <c r="B1616" s="240"/>
      <c r="C1616" s="241"/>
      <c r="D1616" s="231" t="s">
        <v>397</v>
      </c>
      <c r="E1616" s="242" t="s">
        <v>28</v>
      </c>
      <c r="F1616" s="243" t="s">
        <v>1881</v>
      </c>
      <c r="G1616" s="241"/>
      <c r="H1616" s="244">
        <v>0.001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0" t="s">
        <v>397</v>
      </c>
      <c r="AU1616" s="250" t="s">
        <v>84</v>
      </c>
      <c r="AV1616" s="14" t="s">
        <v>84</v>
      </c>
      <c r="AW1616" s="14" t="s">
        <v>35</v>
      </c>
      <c r="AX1616" s="14" t="s">
        <v>74</v>
      </c>
      <c r="AY1616" s="250" t="s">
        <v>378</v>
      </c>
    </row>
    <row r="1617" s="13" customFormat="1">
      <c r="A1617" s="13"/>
      <c r="B1617" s="229"/>
      <c r="C1617" s="230"/>
      <c r="D1617" s="231" t="s">
        <v>397</v>
      </c>
      <c r="E1617" s="232" t="s">
        <v>28</v>
      </c>
      <c r="F1617" s="233" t="s">
        <v>797</v>
      </c>
      <c r="G1617" s="230"/>
      <c r="H1617" s="232" t="s">
        <v>28</v>
      </c>
      <c r="I1617" s="234"/>
      <c r="J1617" s="230"/>
      <c r="K1617" s="230"/>
      <c r="L1617" s="235"/>
      <c r="M1617" s="236"/>
      <c r="N1617" s="237"/>
      <c r="O1617" s="237"/>
      <c r="P1617" s="237"/>
      <c r="Q1617" s="237"/>
      <c r="R1617" s="237"/>
      <c r="S1617" s="237"/>
      <c r="T1617" s="23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9" t="s">
        <v>397</v>
      </c>
      <c r="AU1617" s="239" t="s">
        <v>84</v>
      </c>
      <c r="AV1617" s="13" t="s">
        <v>82</v>
      </c>
      <c r="AW1617" s="13" t="s">
        <v>35</v>
      </c>
      <c r="AX1617" s="13" t="s">
        <v>74</v>
      </c>
      <c r="AY1617" s="239" t="s">
        <v>378</v>
      </c>
    </row>
    <row r="1618" s="14" customFormat="1">
      <c r="A1618" s="14"/>
      <c r="B1618" s="240"/>
      <c r="C1618" s="241"/>
      <c r="D1618" s="231" t="s">
        <v>397</v>
      </c>
      <c r="E1618" s="242" t="s">
        <v>28</v>
      </c>
      <c r="F1618" s="243" t="s">
        <v>1882</v>
      </c>
      <c r="G1618" s="241"/>
      <c r="H1618" s="244">
        <v>0.059999999999999998</v>
      </c>
      <c r="I1618" s="245"/>
      <c r="J1618" s="241"/>
      <c r="K1618" s="241"/>
      <c r="L1618" s="246"/>
      <c r="M1618" s="247"/>
      <c r="N1618" s="248"/>
      <c r="O1618" s="248"/>
      <c r="P1618" s="248"/>
      <c r="Q1618" s="248"/>
      <c r="R1618" s="248"/>
      <c r="S1618" s="248"/>
      <c r="T1618" s="24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0" t="s">
        <v>397</v>
      </c>
      <c r="AU1618" s="250" t="s">
        <v>84</v>
      </c>
      <c r="AV1618" s="14" t="s">
        <v>84</v>
      </c>
      <c r="AW1618" s="14" t="s">
        <v>35</v>
      </c>
      <c r="AX1618" s="14" t="s">
        <v>74</v>
      </c>
      <c r="AY1618" s="250" t="s">
        <v>378</v>
      </c>
    </row>
    <row r="1619" s="14" customFormat="1">
      <c r="A1619" s="14"/>
      <c r="B1619" s="240"/>
      <c r="C1619" s="241"/>
      <c r="D1619" s="231" t="s">
        <v>397</v>
      </c>
      <c r="E1619" s="242" t="s">
        <v>28</v>
      </c>
      <c r="F1619" s="243" t="s">
        <v>1883</v>
      </c>
      <c r="G1619" s="241"/>
      <c r="H1619" s="244">
        <v>0.14999999999999999</v>
      </c>
      <c r="I1619" s="245"/>
      <c r="J1619" s="241"/>
      <c r="K1619" s="241"/>
      <c r="L1619" s="246"/>
      <c r="M1619" s="247"/>
      <c r="N1619" s="248"/>
      <c r="O1619" s="248"/>
      <c r="P1619" s="248"/>
      <c r="Q1619" s="248"/>
      <c r="R1619" s="248"/>
      <c r="S1619" s="248"/>
      <c r="T1619" s="24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50" t="s">
        <v>397</v>
      </c>
      <c r="AU1619" s="250" t="s">
        <v>84</v>
      </c>
      <c r="AV1619" s="14" t="s">
        <v>84</v>
      </c>
      <c r="AW1619" s="14" t="s">
        <v>35</v>
      </c>
      <c r="AX1619" s="14" t="s">
        <v>74</v>
      </c>
      <c r="AY1619" s="250" t="s">
        <v>378</v>
      </c>
    </row>
    <row r="1620" s="14" customFormat="1">
      <c r="A1620" s="14"/>
      <c r="B1620" s="240"/>
      <c r="C1620" s="241"/>
      <c r="D1620" s="231" t="s">
        <v>397</v>
      </c>
      <c r="E1620" s="242" t="s">
        <v>28</v>
      </c>
      <c r="F1620" s="243" t="s">
        <v>1884</v>
      </c>
      <c r="G1620" s="241"/>
      <c r="H1620" s="244">
        <v>0.70099999999999996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0" t="s">
        <v>397</v>
      </c>
      <c r="AU1620" s="250" t="s">
        <v>84</v>
      </c>
      <c r="AV1620" s="14" t="s">
        <v>84</v>
      </c>
      <c r="AW1620" s="14" t="s">
        <v>35</v>
      </c>
      <c r="AX1620" s="14" t="s">
        <v>74</v>
      </c>
      <c r="AY1620" s="250" t="s">
        <v>378</v>
      </c>
    </row>
    <row r="1621" s="14" customFormat="1">
      <c r="A1621" s="14"/>
      <c r="B1621" s="240"/>
      <c r="C1621" s="241"/>
      <c r="D1621" s="231" t="s">
        <v>397</v>
      </c>
      <c r="E1621" s="242" t="s">
        <v>28</v>
      </c>
      <c r="F1621" s="243" t="s">
        <v>1885</v>
      </c>
      <c r="G1621" s="241"/>
      <c r="H1621" s="244">
        <v>0.074999999999999997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0" t="s">
        <v>397</v>
      </c>
      <c r="AU1621" s="250" t="s">
        <v>84</v>
      </c>
      <c r="AV1621" s="14" t="s">
        <v>84</v>
      </c>
      <c r="AW1621" s="14" t="s">
        <v>35</v>
      </c>
      <c r="AX1621" s="14" t="s">
        <v>74</v>
      </c>
      <c r="AY1621" s="250" t="s">
        <v>378</v>
      </c>
    </row>
    <row r="1622" s="14" customFormat="1">
      <c r="A1622" s="14"/>
      <c r="B1622" s="240"/>
      <c r="C1622" s="241"/>
      <c r="D1622" s="231" t="s">
        <v>397</v>
      </c>
      <c r="E1622" s="242" t="s">
        <v>28</v>
      </c>
      <c r="F1622" s="243" t="s">
        <v>1886</v>
      </c>
      <c r="G1622" s="241"/>
      <c r="H1622" s="244">
        <v>0.019</v>
      </c>
      <c r="I1622" s="245"/>
      <c r="J1622" s="241"/>
      <c r="K1622" s="241"/>
      <c r="L1622" s="246"/>
      <c r="M1622" s="247"/>
      <c r="N1622" s="248"/>
      <c r="O1622" s="248"/>
      <c r="P1622" s="248"/>
      <c r="Q1622" s="248"/>
      <c r="R1622" s="248"/>
      <c r="S1622" s="248"/>
      <c r="T1622" s="249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0" t="s">
        <v>397</v>
      </c>
      <c r="AU1622" s="250" t="s">
        <v>84</v>
      </c>
      <c r="AV1622" s="14" t="s">
        <v>84</v>
      </c>
      <c r="AW1622" s="14" t="s">
        <v>35</v>
      </c>
      <c r="AX1622" s="14" t="s">
        <v>74</v>
      </c>
      <c r="AY1622" s="250" t="s">
        <v>378</v>
      </c>
    </row>
    <row r="1623" s="13" customFormat="1">
      <c r="A1623" s="13"/>
      <c r="B1623" s="229"/>
      <c r="C1623" s="230"/>
      <c r="D1623" s="231" t="s">
        <v>397</v>
      </c>
      <c r="E1623" s="232" t="s">
        <v>28</v>
      </c>
      <c r="F1623" s="233" t="s">
        <v>800</v>
      </c>
      <c r="G1623" s="230"/>
      <c r="H1623" s="232" t="s">
        <v>28</v>
      </c>
      <c r="I1623" s="234"/>
      <c r="J1623" s="230"/>
      <c r="K1623" s="230"/>
      <c r="L1623" s="235"/>
      <c r="M1623" s="236"/>
      <c r="N1623" s="237"/>
      <c r="O1623" s="237"/>
      <c r="P1623" s="237"/>
      <c r="Q1623" s="237"/>
      <c r="R1623" s="237"/>
      <c r="S1623" s="237"/>
      <c r="T1623" s="238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39" t="s">
        <v>397</v>
      </c>
      <c r="AU1623" s="239" t="s">
        <v>84</v>
      </c>
      <c r="AV1623" s="13" t="s">
        <v>82</v>
      </c>
      <c r="AW1623" s="13" t="s">
        <v>35</v>
      </c>
      <c r="AX1623" s="13" t="s">
        <v>74</v>
      </c>
      <c r="AY1623" s="239" t="s">
        <v>378</v>
      </c>
    </row>
    <row r="1624" s="14" customFormat="1">
      <c r="A1624" s="14"/>
      <c r="B1624" s="240"/>
      <c r="C1624" s="241"/>
      <c r="D1624" s="231" t="s">
        <v>397</v>
      </c>
      <c r="E1624" s="242" t="s">
        <v>28</v>
      </c>
      <c r="F1624" s="243" t="s">
        <v>1887</v>
      </c>
      <c r="G1624" s="241"/>
      <c r="H1624" s="244">
        <v>0.048000000000000001</v>
      </c>
      <c r="I1624" s="245"/>
      <c r="J1624" s="241"/>
      <c r="K1624" s="241"/>
      <c r="L1624" s="246"/>
      <c r="M1624" s="247"/>
      <c r="N1624" s="248"/>
      <c r="O1624" s="248"/>
      <c r="P1624" s="248"/>
      <c r="Q1624" s="248"/>
      <c r="R1624" s="248"/>
      <c r="S1624" s="248"/>
      <c r="T1624" s="249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0" t="s">
        <v>397</v>
      </c>
      <c r="AU1624" s="250" t="s">
        <v>84</v>
      </c>
      <c r="AV1624" s="14" t="s">
        <v>84</v>
      </c>
      <c r="AW1624" s="14" t="s">
        <v>35</v>
      </c>
      <c r="AX1624" s="14" t="s">
        <v>74</v>
      </c>
      <c r="AY1624" s="250" t="s">
        <v>378</v>
      </c>
    </row>
    <row r="1625" s="13" customFormat="1">
      <c r="A1625" s="13"/>
      <c r="B1625" s="229"/>
      <c r="C1625" s="230"/>
      <c r="D1625" s="231" t="s">
        <v>397</v>
      </c>
      <c r="E1625" s="232" t="s">
        <v>28</v>
      </c>
      <c r="F1625" s="233" t="s">
        <v>802</v>
      </c>
      <c r="G1625" s="230"/>
      <c r="H1625" s="232" t="s">
        <v>28</v>
      </c>
      <c r="I1625" s="234"/>
      <c r="J1625" s="230"/>
      <c r="K1625" s="230"/>
      <c r="L1625" s="235"/>
      <c r="M1625" s="236"/>
      <c r="N1625" s="237"/>
      <c r="O1625" s="237"/>
      <c r="P1625" s="237"/>
      <c r="Q1625" s="237"/>
      <c r="R1625" s="237"/>
      <c r="S1625" s="237"/>
      <c r="T1625" s="238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39" t="s">
        <v>397</v>
      </c>
      <c r="AU1625" s="239" t="s">
        <v>84</v>
      </c>
      <c r="AV1625" s="13" t="s">
        <v>82</v>
      </c>
      <c r="AW1625" s="13" t="s">
        <v>35</v>
      </c>
      <c r="AX1625" s="13" t="s">
        <v>74</v>
      </c>
      <c r="AY1625" s="239" t="s">
        <v>378</v>
      </c>
    </row>
    <row r="1626" s="14" customFormat="1">
      <c r="A1626" s="14"/>
      <c r="B1626" s="240"/>
      <c r="C1626" s="241"/>
      <c r="D1626" s="231" t="s">
        <v>397</v>
      </c>
      <c r="E1626" s="242" t="s">
        <v>28</v>
      </c>
      <c r="F1626" s="243" t="s">
        <v>1888</v>
      </c>
      <c r="G1626" s="241"/>
      <c r="H1626" s="244">
        <v>0.097000000000000003</v>
      </c>
      <c r="I1626" s="245"/>
      <c r="J1626" s="241"/>
      <c r="K1626" s="241"/>
      <c r="L1626" s="246"/>
      <c r="M1626" s="247"/>
      <c r="N1626" s="248"/>
      <c r="O1626" s="248"/>
      <c r="P1626" s="248"/>
      <c r="Q1626" s="248"/>
      <c r="R1626" s="248"/>
      <c r="S1626" s="248"/>
      <c r="T1626" s="249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0" t="s">
        <v>397</v>
      </c>
      <c r="AU1626" s="250" t="s">
        <v>84</v>
      </c>
      <c r="AV1626" s="14" t="s">
        <v>84</v>
      </c>
      <c r="AW1626" s="14" t="s">
        <v>35</v>
      </c>
      <c r="AX1626" s="14" t="s">
        <v>74</v>
      </c>
      <c r="AY1626" s="250" t="s">
        <v>378</v>
      </c>
    </row>
    <row r="1627" s="13" customFormat="1">
      <c r="A1627" s="13"/>
      <c r="B1627" s="229"/>
      <c r="C1627" s="230"/>
      <c r="D1627" s="231" t="s">
        <v>397</v>
      </c>
      <c r="E1627" s="232" t="s">
        <v>28</v>
      </c>
      <c r="F1627" s="233" t="s">
        <v>804</v>
      </c>
      <c r="G1627" s="230"/>
      <c r="H1627" s="232" t="s">
        <v>28</v>
      </c>
      <c r="I1627" s="234"/>
      <c r="J1627" s="230"/>
      <c r="K1627" s="230"/>
      <c r="L1627" s="235"/>
      <c r="M1627" s="236"/>
      <c r="N1627" s="237"/>
      <c r="O1627" s="237"/>
      <c r="P1627" s="237"/>
      <c r="Q1627" s="237"/>
      <c r="R1627" s="237"/>
      <c r="S1627" s="237"/>
      <c r="T1627" s="23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39" t="s">
        <v>397</v>
      </c>
      <c r="AU1627" s="239" t="s">
        <v>84</v>
      </c>
      <c r="AV1627" s="13" t="s">
        <v>82</v>
      </c>
      <c r="AW1627" s="13" t="s">
        <v>35</v>
      </c>
      <c r="AX1627" s="13" t="s">
        <v>74</v>
      </c>
      <c r="AY1627" s="239" t="s">
        <v>378</v>
      </c>
    </row>
    <row r="1628" s="14" customFormat="1">
      <c r="A1628" s="14"/>
      <c r="B1628" s="240"/>
      <c r="C1628" s="241"/>
      <c r="D1628" s="231" t="s">
        <v>397</v>
      </c>
      <c r="E1628" s="242" t="s">
        <v>28</v>
      </c>
      <c r="F1628" s="243" t="s">
        <v>1889</v>
      </c>
      <c r="G1628" s="241"/>
      <c r="H1628" s="244">
        <v>1.7050000000000001</v>
      </c>
      <c r="I1628" s="245"/>
      <c r="J1628" s="241"/>
      <c r="K1628" s="241"/>
      <c r="L1628" s="246"/>
      <c r="M1628" s="247"/>
      <c r="N1628" s="248"/>
      <c r="O1628" s="248"/>
      <c r="P1628" s="248"/>
      <c r="Q1628" s="248"/>
      <c r="R1628" s="248"/>
      <c r="S1628" s="248"/>
      <c r="T1628" s="249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0" t="s">
        <v>397</v>
      </c>
      <c r="AU1628" s="250" t="s">
        <v>84</v>
      </c>
      <c r="AV1628" s="14" t="s">
        <v>84</v>
      </c>
      <c r="AW1628" s="14" t="s">
        <v>35</v>
      </c>
      <c r="AX1628" s="14" t="s">
        <v>74</v>
      </c>
      <c r="AY1628" s="250" t="s">
        <v>378</v>
      </c>
    </row>
    <row r="1629" s="13" customFormat="1">
      <c r="A1629" s="13"/>
      <c r="B1629" s="229"/>
      <c r="C1629" s="230"/>
      <c r="D1629" s="231" t="s">
        <v>397</v>
      </c>
      <c r="E1629" s="232" t="s">
        <v>28</v>
      </c>
      <c r="F1629" s="233" t="s">
        <v>807</v>
      </c>
      <c r="G1629" s="230"/>
      <c r="H1629" s="232" t="s">
        <v>28</v>
      </c>
      <c r="I1629" s="234"/>
      <c r="J1629" s="230"/>
      <c r="K1629" s="230"/>
      <c r="L1629" s="235"/>
      <c r="M1629" s="236"/>
      <c r="N1629" s="237"/>
      <c r="O1629" s="237"/>
      <c r="P1629" s="237"/>
      <c r="Q1629" s="237"/>
      <c r="R1629" s="237"/>
      <c r="S1629" s="237"/>
      <c r="T1629" s="23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39" t="s">
        <v>397</v>
      </c>
      <c r="AU1629" s="239" t="s">
        <v>84</v>
      </c>
      <c r="AV1629" s="13" t="s">
        <v>82</v>
      </c>
      <c r="AW1629" s="13" t="s">
        <v>35</v>
      </c>
      <c r="AX1629" s="13" t="s">
        <v>74</v>
      </c>
      <c r="AY1629" s="239" t="s">
        <v>378</v>
      </c>
    </row>
    <row r="1630" s="14" customFormat="1">
      <c r="A1630" s="14"/>
      <c r="B1630" s="240"/>
      <c r="C1630" s="241"/>
      <c r="D1630" s="231" t="s">
        <v>397</v>
      </c>
      <c r="E1630" s="242" t="s">
        <v>28</v>
      </c>
      <c r="F1630" s="243" t="s">
        <v>1890</v>
      </c>
      <c r="G1630" s="241"/>
      <c r="H1630" s="244">
        <v>1.782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0" t="s">
        <v>397</v>
      </c>
      <c r="AU1630" s="250" t="s">
        <v>84</v>
      </c>
      <c r="AV1630" s="14" t="s">
        <v>84</v>
      </c>
      <c r="AW1630" s="14" t="s">
        <v>35</v>
      </c>
      <c r="AX1630" s="14" t="s">
        <v>74</v>
      </c>
      <c r="AY1630" s="250" t="s">
        <v>378</v>
      </c>
    </row>
    <row r="1631" s="15" customFormat="1">
      <c r="A1631" s="15"/>
      <c r="B1631" s="251"/>
      <c r="C1631" s="252"/>
      <c r="D1631" s="231" t="s">
        <v>397</v>
      </c>
      <c r="E1631" s="253" t="s">
        <v>28</v>
      </c>
      <c r="F1631" s="254" t="s">
        <v>416</v>
      </c>
      <c r="G1631" s="252"/>
      <c r="H1631" s="255">
        <v>5.5140000000000002</v>
      </c>
      <c r="I1631" s="256"/>
      <c r="J1631" s="252"/>
      <c r="K1631" s="252"/>
      <c r="L1631" s="257"/>
      <c r="M1631" s="258"/>
      <c r="N1631" s="259"/>
      <c r="O1631" s="259"/>
      <c r="P1631" s="259"/>
      <c r="Q1631" s="259"/>
      <c r="R1631" s="259"/>
      <c r="S1631" s="259"/>
      <c r="T1631" s="260"/>
      <c r="U1631" s="15"/>
      <c r="V1631" s="15"/>
      <c r="W1631" s="15"/>
      <c r="X1631" s="15"/>
      <c r="Y1631" s="15"/>
      <c r="Z1631" s="15"/>
      <c r="AA1631" s="15"/>
      <c r="AB1631" s="15"/>
      <c r="AC1631" s="15"/>
      <c r="AD1631" s="15"/>
      <c r="AE1631" s="15"/>
      <c r="AT1631" s="261" t="s">
        <v>397</v>
      </c>
      <c r="AU1631" s="261" t="s">
        <v>84</v>
      </c>
      <c r="AV1631" s="15" t="s">
        <v>390</v>
      </c>
      <c r="AW1631" s="15" t="s">
        <v>35</v>
      </c>
      <c r="AX1631" s="15" t="s">
        <v>82</v>
      </c>
      <c r="AY1631" s="261" t="s">
        <v>378</v>
      </c>
    </row>
    <row r="1632" s="2" customFormat="1" ht="33" customHeight="1">
      <c r="A1632" s="41"/>
      <c r="B1632" s="42"/>
      <c r="C1632" s="211" t="s">
        <v>1891</v>
      </c>
      <c r="D1632" s="211" t="s">
        <v>385</v>
      </c>
      <c r="E1632" s="212" t="s">
        <v>1892</v>
      </c>
      <c r="F1632" s="213" t="s">
        <v>1893</v>
      </c>
      <c r="G1632" s="214" t="s">
        <v>572</v>
      </c>
      <c r="H1632" s="215">
        <v>265.69400000000002</v>
      </c>
      <c r="I1632" s="216"/>
      <c r="J1632" s="217">
        <f>ROUND(I1632*H1632,2)</f>
        <v>0</v>
      </c>
      <c r="K1632" s="213" t="s">
        <v>389</v>
      </c>
      <c r="L1632" s="47"/>
      <c r="M1632" s="218" t="s">
        <v>28</v>
      </c>
      <c r="N1632" s="219" t="s">
        <v>45</v>
      </c>
      <c r="O1632" s="87"/>
      <c r="P1632" s="220">
        <f>O1632*H1632</f>
        <v>0</v>
      </c>
      <c r="Q1632" s="220">
        <v>0.1231</v>
      </c>
      <c r="R1632" s="220">
        <f>Q1632*H1632</f>
        <v>32.706931400000002</v>
      </c>
      <c r="S1632" s="220">
        <v>0</v>
      </c>
      <c r="T1632" s="221">
        <f>S1632*H1632</f>
        <v>0</v>
      </c>
      <c r="U1632" s="41"/>
      <c r="V1632" s="41"/>
      <c r="W1632" s="41"/>
      <c r="X1632" s="41"/>
      <c r="Y1632" s="41"/>
      <c r="Z1632" s="41"/>
      <c r="AA1632" s="41"/>
      <c r="AB1632" s="41"/>
      <c r="AC1632" s="41"/>
      <c r="AD1632" s="41"/>
      <c r="AE1632" s="41"/>
      <c r="AR1632" s="222" t="s">
        <v>390</v>
      </c>
      <c r="AT1632" s="222" t="s">
        <v>385</v>
      </c>
      <c r="AU1632" s="222" t="s">
        <v>84</v>
      </c>
      <c r="AY1632" s="20" t="s">
        <v>378</v>
      </c>
      <c r="BE1632" s="223">
        <f>IF(N1632="základní",J1632,0)</f>
        <v>0</v>
      </c>
      <c r="BF1632" s="223">
        <f>IF(N1632="snížená",J1632,0)</f>
        <v>0</v>
      </c>
      <c r="BG1632" s="223">
        <f>IF(N1632="zákl. přenesená",J1632,0)</f>
        <v>0</v>
      </c>
      <c r="BH1632" s="223">
        <f>IF(N1632="sníž. přenesená",J1632,0)</f>
        <v>0</v>
      </c>
      <c r="BI1632" s="223">
        <f>IF(N1632="nulová",J1632,0)</f>
        <v>0</v>
      </c>
      <c r="BJ1632" s="20" t="s">
        <v>82</v>
      </c>
      <c r="BK1632" s="223">
        <f>ROUND(I1632*H1632,2)</f>
        <v>0</v>
      </c>
      <c r="BL1632" s="20" t="s">
        <v>390</v>
      </c>
      <c r="BM1632" s="222" t="s">
        <v>1894</v>
      </c>
    </row>
    <row r="1633" s="2" customFormat="1">
      <c r="A1633" s="41"/>
      <c r="B1633" s="42"/>
      <c r="C1633" s="43"/>
      <c r="D1633" s="224" t="s">
        <v>394</v>
      </c>
      <c r="E1633" s="43"/>
      <c r="F1633" s="225" t="s">
        <v>1895</v>
      </c>
      <c r="G1633" s="43"/>
      <c r="H1633" s="43"/>
      <c r="I1633" s="226"/>
      <c r="J1633" s="43"/>
      <c r="K1633" s="43"/>
      <c r="L1633" s="47"/>
      <c r="M1633" s="227"/>
      <c r="N1633" s="228"/>
      <c r="O1633" s="87"/>
      <c r="P1633" s="87"/>
      <c r="Q1633" s="87"/>
      <c r="R1633" s="87"/>
      <c r="S1633" s="87"/>
      <c r="T1633" s="88"/>
      <c r="U1633" s="41"/>
      <c r="V1633" s="41"/>
      <c r="W1633" s="41"/>
      <c r="X1633" s="41"/>
      <c r="Y1633" s="41"/>
      <c r="Z1633" s="41"/>
      <c r="AA1633" s="41"/>
      <c r="AB1633" s="41"/>
      <c r="AC1633" s="41"/>
      <c r="AD1633" s="41"/>
      <c r="AE1633" s="41"/>
      <c r="AT1633" s="20" t="s">
        <v>394</v>
      </c>
      <c r="AU1633" s="20" t="s">
        <v>84</v>
      </c>
    </row>
    <row r="1634" s="13" customFormat="1">
      <c r="A1634" s="13"/>
      <c r="B1634" s="229"/>
      <c r="C1634" s="230"/>
      <c r="D1634" s="231" t="s">
        <v>397</v>
      </c>
      <c r="E1634" s="232" t="s">
        <v>28</v>
      </c>
      <c r="F1634" s="233" t="s">
        <v>398</v>
      </c>
      <c r="G1634" s="230"/>
      <c r="H1634" s="232" t="s">
        <v>28</v>
      </c>
      <c r="I1634" s="234"/>
      <c r="J1634" s="230"/>
      <c r="K1634" s="230"/>
      <c r="L1634" s="235"/>
      <c r="M1634" s="236"/>
      <c r="N1634" s="237"/>
      <c r="O1634" s="237"/>
      <c r="P1634" s="237"/>
      <c r="Q1634" s="237"/>
      <c r="R1634" s="237"/>
      <c r="S1634" s="237"/>
      <c r="T1634" s="23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39" t="s">
        <v>397</v>
      </c>
      <c r="AU1634" s="239" t="s">
        <v>84</v>
      </c>
      <c r="AV1634" s="13" t="s">
        <v>82</v>
      </c>
      <c r="AW1634" s="13" t="s">
        <v>35</v>
      </c>
      <c r="AX1634" s="13" t="s">
        <v>74</v>
      </c>
      <c r="AY1634" s="239" t="s">
        <v>378</v>
      </c>
    </row>
    <row r="1635" s="14" customFormat="1">
      <c r="A1635" s="14"/>
      <c r="B1635" s="240"/>
      <c r="C1635" s="241"/>
      <c r="D1635" s="231" t="s">
        <v>397</v>
      </c>
      <c r="E1635" s="242" t="s">
        <v>28</v>
      </c>
      <c r="F1635" s="243" t="s">
        <v>1896</v>
      </c>
      <c r="G1635" s="241"/>
      <c r="H1635" s="244">
        <v>147.94</v>
      </c>
      <c r="I1635" s="245"/>
      <c r="J1635" s="241"/>
      <c r="K1635" s="241"/>
      <c r="L1635" s="246"/>
      <c r="M1635" s="247"/>
      <c r="N1635" s="248"/>
      <c r="O1635" s="248"/>
      <c r="P1635" s="248"/>
      <c r="Q1635" s="248"/>
      <c r="R1635" s="248"/>
      <c r="S1635" s="248"/>
      <c r="T1635" s="249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0" t="s">
        <v>397</v>
      </c>
      <c r="AU1635" s="250" t="s">
        <v>84</v>
      </c>
      <c r="AV1635" s="14" t="s">
        <v>84</v>
      </c>
      <c r="AW1635" s="14" t="s">
        <v>35</v>
      </c>
      <c r="AX1635" s="14" t="s">
        <v>74</v>
      </c>
      <c r="AY1635" s="250" t="s">
        <v>378</v>
      </c>
    </row>
    <row r="1636" s="14" customFormat="1">
      <c r="A1636" s="14"/>
      <c r="B1636" s="240"/>
      <c r="C1636" s="241"/>
      <c r="D1636" s="231" t="s">
        <v>397</v>
      </c>
      <c r="E1636" s="242" t="s">
        <v>28</v>
      </c>
      <c r="F1636" s="243" t="s">
        <v>1897</v>
      </c>
      <c r="G1636" s="241"/>
      <c r="H1636" s="244">
        <v>46.515000000000001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0" t="s">
        <v>397</v>
      </c>
      <c r="AU1636" s="250" t="s">
        <v>84</v>
      </c>
      <c r="AV1636" s="14" t="s">
        <v>84</v>
      </c>
      <c r="AW1636" s="14" t="s">
        <v>35</v>
      </c>
      <c r="AX1636" s="14" t="s">
        <v>74</v>
      </c>
      <c r="AY1636" s="250" t="s">
        <v>378</v>
      </c>
    </row>
    <row r="1637" s="14" customFormat="1">
      <c r="A1637" s="14"/>
      <c r="B1637" s="240"/>
      <c r="C1637" s="241"/>
      <c r="D1637" s="231" t="s">
        <v>397</v>
      </c>
      <c r="E1637" s="242" t="s">
        <v>28</v>
      </c>
      <c r="F1637" s="243" t="s">
        <v>1898</v>
      </c>
      <c r="G1637" s="241"/>
      <c r="H1637" s="244">
        <v>4.3200000000000003</v>
      </c>
      <c r="I1637" s="245"/>
      <c r="J1637" s="241"/>
      <c r="K1637" s="241"/>
      <c r="L1637" s="246"/>
      <c r="M1637" s="247"/>
      <c r="N1637" s="248"/>
      <c r="O1637" s="248"/>
      <c r="P1637" s="248"/>
      <c r="Q1637" s="248"/>
      <c r="R1637" s="248"/>
      <c r="S1637" s="248"/>
      <c r="T1637" s="249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0" t="s">
        <v>397</v>
      </c>
      <c r="AU1637" s="250" t="s">
        <v>84</v>
      </c>
      <c r="AV1637" s="14" t="s">
        <v>84</v>
      </c>
      <c r="AW1637" s="14" t="s">
        <v>35</v>
      </c>
      <c r="AX1637" s="14" t="s">
        <v>74</v>
      </c>
      <c r="AY1637" s="250" t="s">
        <v>378</v>
      </c>
    </row>
    <row r="1638" s="14" customFormat="1">
      <c r="A1638" s="14"/>
      <c r="B1638" s="240"/>
      <c r="C1638" s="241"/>
      <c r="D1638" s="231" t="s">
        <v>397</v>
      </c>
      <c r="E1638" s="242" t="s">
        <v>28</v>
      </c>
      <c r="F1638" s="243" t="s">
        <v>1899</v>
      </c>
      <c r="G1638" s="241"/>
      <c r="H1638" s="244">
        <v>14.616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0" t="s">
        <v>397</v>
      </c>
      <c r="AU1638" s="250" t="s">
        <v>84</v>
      </c>
      <c r="AV1638" s="14" t="s">
        <v>84</v>
      </c>
      <c r="AW1638" s="14" t="s">
        <v>35</v>
      </c>
      <c r="AX1638" s="14" t="s">
        <v>74</v>
      </c>
      <c r="AY1638" s="250" t="s">
        <v>378</v>
      </c>
    </row>
    <row r="1639" s="14" customFormat="1">
      <c r="A1639" s="14"/>
      <c r="B1639" s="240"/>
      <c r="C1639" s="241"/>
      <c r="D1639" s="231" t="s">
        <v>397</v>
      </c>
      <c r="E1639" s="242" t="s">
        <v>28</v>
      </c>
      <c r="F1639" s="243" t="s">
        <v>665</v>
      </c>
      <c r="G1639" s="241"/>
      <c r="H1639" s="244">
        <v>10.199999999999999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397</v>
      </c>
      <c r="AU1639" s="250" t="s">
        <v>84</v>
      </c>
      <c r="AV1639" s="14" t="s">
        <v>84</v>
      </c>
      <c r="AW1639" s="14" t="s">
        <v>35</v>
      </c>
      <c r="AX1639" s="14" t="s">
        <v>74</v>
      </c>
      <c r="AY1639" s="250" t="s">
        <v>378</v>
      </c>
    </row>
    <row r="1640" s="14" customFormat="1">
      <c r="A1640" s="14"/>
      <c r="B1640" s="240"/>
      <c r="C1640" s="241"/>
      <c r="D1640" s="231" t="s">
        <v>397</v>
      </c>
      <c r="E1640" s="242" t="s">
        <v>28</v>
      </c>
      <c r="F1640" s="243" t="s">
        <v>1900</v>
      </c>
      <c r="G1640" s="241"/>
      <c r="H1640" s="244">
        <v>10.827999999999999</v>
      </c>
      <c r="I1640" s="245"/>
      <c r="J1640" s="241"/>
      <c r="K1640" s="241"/>
      <c r="L1640" s="246"/>
      <c r="M1640" s="247"/>
      <c r="N1640" s="248"/>
      <c r="O1640" s="248"/>
      <c r="P1640" s="248"/>
      <c r="Q1640" s="248"/>
      <c r="R1640" s="248"/>
      <c r="S1640" s="248"/>
      <c r="T1640" s="249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0" t="s">
        <v>397</v>
      </c>
      <c r="AU1640" s="250" t="s">
        <v>84</v>
      </c>
      <c r="AV1640" s="14" t="s">
        <v>84</v>
      </c>
      <c r="AW1640" s="14" t="s">
        <v>35</v>
      </c>
      <c r="AX1640" s="14" t="s">
        <v>74</v>
      </c>
      <c r="AY1640" s="250" t="s">
        <v>378</v>
      </c>
    </row>
    <row r="1641" s="14" customFormat="1">
      <c r="A1641" s="14"/>
      <c r="B1641" s="240"/>
      <c r="C1641" s="241"/>
      <c r="D1641" s="231" t="s">
        <v>397</v>
      </c>
      <c r="E1641" s="242" t="s">
        <v>28</v>
      </c>
      <c r="F1641" s="243" t="s">
        <v>1901</v>
      </c>
      <c r="G1641" s="241"/>
      <c r="H1641" s="244">
        <v>13.5</v>
      </c>
      <c r="I1641" s="245"/>
      <c r="J1641" s="241"/>
      <c r="K1641" s="241"/>
      <c r="L1641" s="246"/>
      <c r="M1641" s="247"/>
      <c r="N1641" s="248"/>
      <c r="O1641" s="248"/>
      <c r="P1641" s="248"/>
      <c r="Q1641" s="248"/>
      <c r="R1641" s="248"/>
      <c r="S1641" s="248"/>
      <c r="T1641" s="24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0" t="s">
        <v>397</v>
      </c>
      <c r="AU1641" s="250" t="s">
        <v>84</v>
      </c>
      <c r="AV1641" s="14" t="s">
        <v>84</v>
      </c>
      <c r="AW1641" s="14" t="s">
        <v>35</v>
      </c>
      <c r="AX1641" s="14" t="s">
        <v>74</v>
      </c>
      <c r="AY1641" s="250" t="s">
        <v>378</v>
      </c>
    </row>
    <row r="1642" s="14" customFormat="1">
      <c r="A1642" s="14"/>
      <c r="B1642" s="240"/>
      <c r="C1642" s="241"/>
      <c r="D1642" s="231" t="s">
        <v>397</v>
      </c>
      <c r="E1642" s="242" t="s">
        <v>28</v>
      </c>
      <c r="F1642" s="243" t="s">
        <v>1902</v>
      </c>
      <c r="G1642" s="241"/>
      <c r="H1642" s="244">
        <v>15.443</v>
      </c>
      <c r="I1642" s="245"/>
      <c r="J1642" s="241"/>
      <c r="K1642" s="241"/>
      <c r="L1642" s="246"/>
      <c r="M1642" s="247"/>
      <c r="N1642" s="248"/>
      <c r="O1642" s="248"/>
      <c r="P1642" s="248"/>
      <c r="Q1642" s="248"/>
      <c r="R1642" s="248"/>
      <c r="S1642" s="248"/>
      <c r="T1642" s="249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0" t="s">
        <v>397</v>
      </c>
      <c r="AU1642" s="250" t="s">
        <v>84</v>
      </c>
      <c r="AV1642" s="14" t="s">
        <v>84</v>
      </c>
      <c r="AW1642" s="14" t="s">
        <v>35</v>
      </c>
      <c r="AX1642" s="14" t="s">
        <v>74</v>
      </c>
      <c r="AY1642" s="250" t="s">
        <v>378</v>
      </c>
    </row>
    <row r="1643" s="14" customFormat="1">
      <c r="A1643" s="14"/>
      <c r="B1643" s="240"/>
      <c r="C1643" s="241"/>
      <c r="D1643" s="231" t="s">
        <v>397</v>
      </c>
      <c r="E1643" s="242" t="s">
        <v>28</v>
      </c>
      <c r="F1643" s="243" t="s">
        <v>1903</v>
      </c>
      <c r="G1643" s="241"/>
      <c r="H1643" s="244">
        <v>0.82799999999999996</v>
      </c>
      <c r="I1643" s="245"/>
      <c r="J1643" s="241"/>
      <c r="K1643" s="241"/>
      <c r="L1643" s="246"/>
      <c r="M1643" s="247"/>
      <c r="N1643" s="248"/>
      <c r="O1643" s="248"/>
      <c r="P1643" s="248"/>
      <c r="Q1643" s="248"/>
      <c r="R1643" s="248"/>
      <c r="S1643" s="248"/>
      <c r="T1643" s="249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0" t="s">
        <v>397</v>
      </c>
      <c r="AU1643" s="250" t="s">
        <v>84</v>
      </c>
      <c r="AV1643" s="14" t="s">
        <v>84</v>
      </c>
      <c r="AW1643" s="14" t="s">
        <v>35</v>
      </c>
      <c r="AX1643" s="14" t="s">
        <v>74</v>
      </c>
      <c r="AY1643" s="250" t="s">
        <v>378</v>
      </c>
    </row>
    <row r="1644" s="14" customFormat="1">
      <c r="A1644" s="14"/>
      <c r="B1644" s="240"/>
      <c r="C1644" s="241"/>
      <c r="D1644" s="231" t="s">
        <v>397</v>
      </c>
      <c r="E1644" s="242" t="s">
        <v>28</v>
      </c>
      <c r="F1644" s="243" t="s">
        <v>1904</v>
      </c>
      <c r="G1644" s="241"/>
      <c r="H1644" s="244">
        <v>1.504</v>
      </c>
      <c r="I1644" s="245"/>
      <c r="J1644" s="241"/>
      <c r="K1644" s="241"/>
      <c r="L1644" s="246"/>
      <c r="M1644" s="247"/>
      <c r="N1644" s="248"/>
      <c r="O1644" s="248"/>
      <c r="P1644" s="248"/>
      <c r="Q1644" s="248"/>
      <c r="R1644" s="248"/>
      <c r="S1644" s="248"/>
      <c r="T1644" s="24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0" t="s">
        <v>397</v>
      </c>
      <c r="AU1644" s="250" t="s">
        <v>84</v>
      </c>
      <c r="AV1644" s="14" t="s">
        <v>84</v>
      </c>
      <c r="AW1644" s="14" t="s">
        <v>35</v>
      </c>
      <c r="AX1644" s="14" t="s">
        <v>74</v>
      </c>
      <c r="AY1644" s="250" t="s">
        <v>378</v>
      </c>
    </row>
    <row r="1645" s="15" customFormat="1">
      <c r="A1645" s="15"/>
      <c r="B1645" s="251"/>
      <c r="C1645" s="252"/>
      <c r="D1645" s="231" t="s">
        <v>397</v>
      </c>
      <c r="E1645" s="253" t="s">
        <v>28</v>
      </c>
      <c r="F1645" s="254" t="s">
        <v>416</v>
      </c>
      <c r="G1645" s="252"/>
      <c r="H1645" s="255">
        <v>265.69400000000002</v>
      </c>
      <c r="I1645" s="256"/>
      <c r="J1645" s="252"/>
      <c r="K1645" s="252"/>
      <c r="L1645" s="257"/>
      <c r="M1645" s="258"/>
      <c r="N1645" s="259"/>
      <c r="O1645" s="259"/>
      <c r="P1645" s="259"/>
      <c r="Q1645" s="259"/>
      <c r="R1645" s="259"/>
      <c r="S1645" s="259"/>
      <c r="T1645" s="260"/>
      <c r="U1645" s="15"/>
      <c r="V1645" s="15"/>
      <c r="W1645" s="15"/>
      <c r="X1645" s="15"/>
      <c r="Y1645" s="15"/>
      <c r="Z1645" s="15"/>
      <c r="AA1645" s="15"/>
      <c r="AB1645" s="15"/>
      <c r="AC1645" s="15"/>
      <c r="AD1645" s="15"/>
      <c r="AE1645" s="15"/>
      <c r="AT1645" s="261" t="s">
        <v>397</v>
      </c>
      <c r="AU1645" s="261" t="s">
        <v>84</v>
      </c>
      <c r="AV1645" s="15" t="s">
        <v>390</v>
      </c>
      <c r="AW1645" s="15" t="s">
        <v>35</v>
      </c>
      <c r="AX1645" s="15" t="s">
        <v>82</v>
      </c>
      <c r="AY1645" s="261" t="s">
        <v>378</v>
      </c>
    </row>
    <row r="1646" s="2" customFormat="1" ht="24.15" customHeight="1">
      <c r="A1646" s="41"/>
      <c r="B1646" s="42"/>
      <c r="C1646" s="211" t="s">
        <v>1905</v>
      </c>
      <c r="D1646" s="211" t="s">
        <v>385</v>
      </c>
      <c r="E1646" s="212" t="s">
        <v>1906</v>
      </c>
      <c r="F1646" s="213" t="s">
        <v>1907</v>
      </c>
      <c r="G1646" s="214" t="s">
        <v>572</v>
      </c>
      <c r="H1646" s="215">
        <v>1183.5229999999999</v>
      </c>
      <c r="I1646" s="216"/>
      <c r="J1646" s="217">
        <f>ROUND(I1646*H1646,2)</f>
        <v>0</v>
      </c>
      <c r="K1646" s="213" t="s">
        <v>389</v>
      </c>
      <c r="L1646" s="47"/>
      <c r="M1646" s="218" t="s">
        <v>28</v>
      </c>
      <c r="N1646" s="219" t="s">
        <v>45</v>
      </c>
      <c r="O1646" s="87"/>
      <c r="P1646" s="220">
        <f>O1646*H1646</f>
        <v>0</v>
      </c>
      <c r="Q1646" s="220">
        <v>0.11</v>
      </c>
      <c r="R1646" s="220">
        <f>Q1646*H1646</f>
        <v>130.18752999999998</v>
      </c>
      <c r="S1646" s="220">
        <v>0</v>
      </c>
      <c r="T1646" s="221">
        <f>S1646*H1646</f>
        <v>0</v>
      </c>
      <c r="U1646" s="41"/>
      <c r="V1646" s="41"/>
      <c r="W1646" s="41"/>
      <c r="X1646" s="41"/>
      <c r="Y1646" s="41"/>
      <c r="Z1646" s="41"/>
      <c r="AA1646" s="41"/>
      <c r="AB1646" s="41"/>
      <c r="AC1646" s="41"/>
      <c r="AD1646" s="41"/>
      <c r="AE1646" s="41"/>
      <c r="AR1646" s="222" t="s">
        <v>390</v>
      </c>
      <c r="AT1646" s="222" t="s">
        <v>385</v>
      </c>
      <c r="AU1646" s="222" t="s">
        <v>84</v>
      </c>
      <c r="AY1646" s="20" t="s">
        <v>378</v>
      </c>
      <c r="BE1646" s="223">
        <f>IF(N1646="základní",J1646,0)</f>
        <v>0</v>
      </c>
      <c r="BF1646" s="223">
        <f>IF(N1646="snížená",J1646,0)</f>
        <v>0</v>
      </c>
      <c r="BG1646" s="223">
        <f>IF(N1646="zákl. přenesená",J1646,0)</f>
        <v>0</v>
      </c>
      <c r="BH1646" s="223">
        <f>IF(N1646="sníž. přenesená",J1646,0)</f>
        <v>0</v>
      </c>
      <c r="BI1646" s="223">
        <f>IF(N1646="nulová",J1646,0)</f>
        <v>0</v>
      </c>
      <c r="BJ1646" s="20" t="s">
        <v>82</v>
      </c>
      <c r="BK1646" s="223">
        <f>ROUND(I1646*H1646,2)</f>
        <v>0</v>
      </c>
      <c r="BL1646" s="20" t="s">
        <v>390</v>
      </c>
      <c r="BM1646" s="222" t="s">
        <v>1908</v>
      </c>
    </row>
    <row r="1647" s="2" customFormat="1">
      <c r="A1647" s="41"/>
      <c r="B1647" s="42"/>
      <c r="C1647" s="43"/>
      <c r="D1647" s="224" t="s">
        <v>394</v>
      </c>
      <c r="E1647" s="43"/>
      <c r="F1647" s="225" t="s">
        <v>1909</v>
      </c>
      <c r="G1647" s="43"/>
      <c r="H1647" s="43"/>
      <c r="I1647" s="226"/>
      <c r="J1647" s="43"/>
      <c r="K1647" s="43"/>
      <c r="L1647" s="47"/>
      <c r="M1647" s="227"/>
      <c r="N1647" s="228"/>
      <c r="O1647" s="87"/>
      <c r="P1647" s="87"/>
      <c r="Q1647" s="87"/>
      <c r="R1647" s="87"/>
      <c r="S1647" s="87"/>
      <c r="T1647" s="88"/>
      <c r="U1647" s="41"/>
      <c r="V1647" s="41"/>
      <c r="W1647" s="41"/>
      <c r="X1647" s="41"/>
      <c r="Y1647" s="41"/>
      <c r="Z1647" s="41"/>
      <c r="AA1647" s="41"/>
      <c r="AB1647" s="41"/>
      <c r="AC1647" s="41"/>
      <c r="AD1647" s="41"/>
      <c r="AE1647" s="41"/>
      <c r="AT1647" s="20" t="s">
        <v>394</v>
      </c>
      <c r="AU1647" s="20" t="s">
        <v>84</v>
      </c>
    </row>
    <row r="1648" s="13" customFormat="1">
      <c r="A1648" s="13"/>
      <c r="B1648" s="229"/>
      <c r="C1648" s="230"/>
      <c r="D1648" s="231" t="s">
        <v>397</v>
      </c>
      <c r="E1648" s="232" t="s">
        <v>28</v>
      </c>
      <c r="F1648" s="233" t="s">
        <v>797</v>
      </c>
      <c r="G1648" s="230"/>
      <c r="H1648" s="232" t="s">
        <v>28</v>
      </c>
      <c r="I1648" s="234"/>
      <c r="J1648" s="230"/>
      <c r="K1648" s="230"/>
      <c r="L1648" s="235"/>
      <c r="M1648" s="236"/>
      <c r="N1648" s="237"/>
      <c r="O1648" s="237"/>
      <c r="P1648" s="237"/>
      <c r="Q1648" s="237"/>
      <c r="R1648" s="237"/>
      <c r="S1648" s="237"/>
      <c r="T1648" s="23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9" t="s">
        <v>397</v>
      </c>
      <c r="AU1648" s="239" t="s">
        <v>84</v>
      </c>
      <c r="AV1648" s="13" t="s">
        <v>82</v>
      </c>
      <c r="AW1648" s="13" t="s">
        <v>35</v>
      </c>
      <c r="AX1648" s="13" t="s">
        <v>74</v>
      </c>
      <c r="AY1648" s="239" t="s">
        <v>378</v>
      </c>
    </row>
    <row r="1649" s="14" customFormat="1">
      <c r="A1649" s="14"/>
      <c r="B1649" s="240"/>
      <c r="C1649" s="241"/>
      <c r="D1649" s="231" t="s">
        <v>397</v>
      </c>
      <c r="E1649" s="242" t="s">
        <v>28</v>
      </c>
      <c r="F1649" s="243" t="s">
        <v>139</v>
      </c>
      <c r="G1649" s="241"/>
      <c r="H1649" s="244">
        <v>15.300000000000001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0" t="s">
        <v>397</v>
      </c>
      <c r="AU1649" s="250" t="s">
        <v>84</v>
      </c>
      <c r="AV1649" s="14" t="s">
        <v>84</v>
      </c>
      <c r="AW1649" s="14" t="s">
        <v>35</v>
      </c>
      <c r="AX1649" s="14" t="s">
        <v>74</v>
      </c>
      <c r="AY1649" s="250" t="s">
        <v>378</v>
      </c>
    </row>
    <row r="1650" s="14" customFormat="1">
      <c r="A1650" s="14"/>
      <c r="B1650" s="240"/>
      <c r="C1650" s="241"/>
      <c r="D1650" s="231" t="s">
        <v>397</v>
      </c>
      <c r="E1650" s="242" t="s">
        <v>28</v>
      </c>
      <c r="F1650" s="243" t="s">
        <v>330</v>
      </c>
      <c r="G1650" s="241"/>
      <c r="H1650" s="244">
        <v>38.350000000000001</v>
      </c>
      <c r="I1650" s="245"/>
      <c r="J1650" s="241"/>
      <c r="K1650" s="241"/>
      <c r="L1650" s="246"/>
      <c r="M1650" s="247"/>
      <c r="N1650" s="248"/>
      <c r="O1650" s="248"/>
      <c r="P1650" s="248"/>
      <c r="Q1650" s="248"/>
      <c r="R1650" s="248"/>
      <c r="S1650" s="248"/>
      <c r="T1650" s="249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0" t="s">
        <v>397</v>
      </c>
      <c r="AU1650" s="250" t="s">
        <v>84</v>
      </c>
      <c r="AV1650" s="14" t="s">
        <v>84</v>
      </c>
      <c r="AW1650" s="14" t="s">
        <v>35</v>
      </c>
      <c r="AX1650" s="14" t="s">
        <v>74</v>
      </c>
      <c r="AY1650" s="250" t="s">
        <v>378</v>
      </c>
    </row>
    <row r="1651" s="14" customFormat="1">
      <c r="A1651" s="14"/>
      <c r="B1651" s="240"/>
      <c r="C1651" s="241"/>
      <c r="D1651" s="231" t="s">
        <v>397</v>
      </c>
      <c r="E1651" s="242" t="s">
        <v>28</v>
      </c>
      <c r="F1651" s="243" t="s">
        <v>332</v>
      </c>
      <c r="G1651" s="241"/>
      <c r="H1651" s="244">
        <v>178.80000000000001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0" t="s">
        <v>397</v>
      </c>
      <c r="AU1651" s="250" t="s">
        <v>84</v>
      </c>
      <c r="AV1651" s="14" t="s">
        <v>84</v>
      </c>
      <c r="AW1651" s="14" t="s">
        <v>35</v>
      </c>
      <c r="AX1651" s="14" t="s">
        <v>74</v>
      </c>
      <c r="AY1651" s="250" t="s">
        <v>378</v>
      </c>
    </row>
    <row r="1652" s="14" customFormat="1">
      <c r="A1652" s="14"/>
      <c r="B1652" s="240"/>
      <c r="C1652" s="241"/>
      <c r="D1652" s="231" t="s">
        <v>397</v>
      </c>
      <c r="E1652" s="242" t="s">
        <v>28</v>
      </c>
      <c r="F1652" s="243" t="s">
        <v>334</v>
      </c>
      <c r="G1652" s="241"/>
      <c r="H1652" s="244">
        <v>19.219999999999999</v>
      </c>
      <c r="I1652" s="245"/>
      <c r="J1652" s="241"/>
      <c r="K1652" s="241"/>
      <c r="L1652" s="246"/>
      <c r="M1652" s="247"/>
      <c r="N1652" s="248"/>
      <c r="O1652" s="248"/>
      <c r="P1652" s="248"/>
      <c r="Q1652" s="248"/>
      <c r="R1652" s="248"/>
      <c r="S1652" s="248"/>
      <c r="T1652" s="249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0" t="s">
        <v>397</v>
      </c>
      <c r="AU1652" s="250" t="s">
        <v>84</v>
      </c>
      <c r="AV1652" s="14" t="s">
        <v>84</v>
      </c>
      <c r="AW1652" s="14" t="s">
        <v>35</v>
      </c>
      <c r="AX1652" s="14" t="s">
        <v>74</v>
      </c>
      <c r="AY1652" s="250" t="s">
        <v>378</v>
      </c>
    </row>
    <row r="1653" s="14" customFormat="1">
      <c r="A1653" s="14"/>
      <c r="B1653" s="240"/>
      <c r="C1653" s="241"/>
      <c r="D1653" s="231" t="s">
        <v>397</v>
      </c>
      <c r="E1653" s="242" t="s">
        <v>28</v>
      </c>
      <c r="F1653" s="243" t="s">
        <v>1910</v>
      </c>
      <c r="G1653" s="241"/>
      <c r="H1653" s="244">
        <v>4.8799999999999999</v>
      </c>
      <c r="I1653" s="245"/>
      <c r="J1653" s="241"/>
      <c r="K1653" s="241"/>
      <c r="L1653" s="246"/>
      <c r="M1653" s="247"/>
      <c r="N1653" s="248"/>
      <c r="O1653" s="248"/>
      <c r="P1653" s="248"/>
      <c r="Q1653" s="248"/>
      <c r="R1653" s="248"/>
      <c r="S1653" s="248"/>
      <c r="T1653" s="249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50" t="s">
        <v>397</v>
      </c>
      <c r="AU1653" s="250" t="s">
        <v>84</v>
      </c>
      <c r="AV1653" s="14" t="s">
        <v>84</v>
      </c>
      <c r="AW1653" s="14" t="s">
        <v>35</v>
      </c>
      <c r="AX1653" s="14" t="s">
        <v>74</v>
      </c>
      <c r="AY1653" s="250" t="s">
        <v>378</v>
      </c>
    </row>
    <row r="1654" s="13" customFormat="1">
      <c r="A1654" s="13"/>
      <c r="B1654" s="229"/>
      <c r="C1654" s="230"/>
      <c r="D1654" s="231" t="s">
        <v>397</v>
      </c>
      <c r="E1654" s="232" t="s">
        <v>28</v>
      </c>
      <c r="F1654" s="233" t="s">
        <v>800</v>
      </c>
      <c r="G1654" s="230"/>
      <c r="H1654" s="232" t="s">
        <v>28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397</v>
      </c>
      <c r="AU1654" s="239" t="s">
        <v>84</v>
      </c>
      <c r="AV1654" s="13" t="s">
        <v>82</v>
      </c>
      <c r="AW1654" s="13" t="s">
        <v>35</v>
      </c>
      <c r="AX1654" s="13" t="s">
        <v>74</v>
      </c>
      <c r="AY1654" s="239" t="s">
        <v>378</v>
      </c>
    </row>
    <row r="1655" s="14" customFormat="1">
      <c r="A1655" s="14"/>
      <c r="B1655" s="240"/>
      <c r="C1655" s="241"/>
      <c r="D1655" s="231" t="s">
        <v>397</v>
      </c>
      <c r="E1655" s="242" t="s">
        <v>28</v>
      </c>
      <c r="F1655" s="243" t="s">
        <v>1911</v>
      </c>
      <c r="G1655" s="241"/>
      <c r="H1655" s="244">
        <v>12.353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397</v>
      </c>
      <c r="AU1655" s="250" t="s">
        <v>84</v>
      </c>
      <c r="AV1655" s="14" t="s">
        <v>84</v>
      </c>
      <c r="AW1655" s="14" t="s">
        <v>35</v>
      </c>
      <c r="AX1655" s="14" t="s">
        <v>74</v>
      </c>
      <c r="AY1655" s="250" t="s">
        <v>378</v>
      </c>
    </row>
    <row r="1656" s="13" customFormat="1">
      <c r="A1656" s="13"/>
      <c r="B1656" s="229"/>
      <c r="C1656" s="230"/>
      <c r="D1656" s="231" t="s">
        <v>397</v>
      </c>
      <c r="E1656" s="232" t="s">
        <v>28</v>
      </c>
      <c r="F1656" s="233" t="s">
        <v>802</v>
      </c>
      <c r="G1656" s="230"/>
      <c r="H1656" s="232" t="s">
        <v>28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397</v>
      </c>
      <c r="AU1656" s="239" t="s">
        <v>84</v>
      </c>
      <c r="AV1656" s="13" t="s">
        <v>82</v>
      </c>
      <c r="AW1656" s="13" t="s">
        <v>35</v>
      </c>
      <c r="AX1656" s="13" t="s">
        <v>74</v>
      </c>
      <c r="AY1656" s="239" t="s">
        <v>378</v>
      </c>
    </row>
    <row r="1657" s="14" customFormat="1">
      <c r="A1657" s="14"/>
      <c r="B1657" s="240"/>
      <c r="C1657" s="241"/>
      <c r="D1657" s="231" t="s">
        <v>397</v>
      </c>
      <c r="E1657" s="242" t="s">
        <v>28</v>
      </c>
      <c r="F1657" s="243" t="s">
        <v>1912</v>
      </c>
      <c r="G1657" s="241"/>
      <c r="H1657" s="244">
        <v>24.704999999999998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397</v>
      </c>
      <c r="AU1657" s="250" t="s">
        <v>84</v>
      </c>
      <c r="AV1657" s="14" t="s">
        <v>84</v>
      </c>
      <c r="AW1657" s="14" t="s">
        <v>35</v>
      </c>
      <c r="AX1657" s="14" t="s">
        <v>74</v>
      </c>
      <c r="AY1657" s="250" t="s">
        <v>378</v>
      </c>
    </row>
    <row r="1658" s="13" customFormat="1">
      <c r="A1658" s="13"/>
      <c r="B1658" s="229"/>
      <c r="C1658" s="230"/>
      <c r="D1658" s="231" t="s">
        <v>397</v>
      </c>
      <c r="E1658" s="232" t="s">
        <v>28</v>
      </c>
      <c r="F1658" s="233" t="s">
        <v>804</v>
      </c>
      <c r="G1658" s="230"/>
      <c r="H1658" s="232" t="s">
        <v>28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397</v>
      </c>
      <c r="AU1658" s="239" t="s">
        <v>84</v>
      </c>
      <c r="AV1658" s="13" t="s">
        <v>82</v>
      </c>
      <c r="AW1658" s="13" t="s">
        <v>35</v>
      </c>
      <c r="AX1658" s="13" t="s">
        <v>74</v>
      </c>
      <c r="AY1658" s="239" t="s">
        <v>378</v>
      </c>
    </row>
    <row r="1659" s="14" customFormat="1">
      <c r="A1659" s="14"/>
      <c r="B1659" s="240"/>
      <c r="C1659" s="241"/>
      <c r="D1659" s="231" t="s">
        <v>397</v>
      </c>
      <c r="E1659" s="242" t="s">
        <v>28</v>
      </c>
      <c r="F1659" s="243" t="s">
        <v>493</v>
      </c>
      <c r="G1659" s="241"/>
      <c r="H1659" s="244">
        <v>435.21499999999998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397</v>
      </c>
      <c r="AU1659" s="250" t="s">
        <v>84</v>
      </c>
      <c r="AV1659" s="14" t="s">
        <v>84</v>
      </c>
      <c r="AW1659" s="14" t="s">
        <v>35</v>
      </c>
      <c r="AX1659" s="14" t="s">
        <v>74</v>
      </c>
      <c r="AY1659" s="250" t="s">
        <v>378</v>
      </c>
    </row>
    <row r="1660" s="13" customFormat="1">
      <c r="A1660" s="13"/>
      <c r="B1660" s="229"/>
      <c r="C1660" s="230"/>
      <c r="D1660" s="231" t="s">
        <v>397</v>
      </c>
      <c r="E1660" s="232" t="s">
        <v>28</v>
      </c>
      <c r="F1660" s="233" t="s">
        <v>807</v>
      </c>
      <c r="G1660" s="230"/>
      <c r="H1660" s="232" t="s">
        <v>28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397</v>
      </c>
      <c r="AU1660" s="239" t="s">
        <v>84</v>
      </c>
      <c r="AV1660" s="13" t="s">
        <v>82</v>
      </c>
      <c r="AW1660" s="13" t="s">
        <v>35</v>
      </c>
      <c r="AX1660" s="13" t="s">
        <v>74</v>
      </c>
      <c r="AY1660" s="239" t="s">
        <v>378</v>
      </c>
    </row>
    <row r="1661" s="14" customFormat="1">
      <c r="A1661" s="14"/>
      <c r="B1661" s="240"/>
      <c r="C1661" s="241"/>
      <c r="D1661" s="231" t="s">
        <v>397</v>
      </c>
      <c r="E1661" s="242" t="s">
        <v>28</v>
      </c>
      <c r="F1661" s="243" t="s">
        <v>496</v>
      </c>
      <c r="G1661" s="241"/>
      <c r="H1661" s="244">
        <v>454.69999999999999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397</v>
      </c>
      <c r="AU1661" s="250" t="s">
        <v>84</v>
      </c>
      <c r="AV1661" s="14" t="s">
        <v>84</v>
      </c>
      <c r="AW1661" s="14" t="s">
        <v>35</v>
      </c>
      <c r="AX1661" s="14" t="s">
        <v>74</v>
      </c>
      <c r="AY1661" s="250" t="s">
        <v>378</v>
      </c>
    </row>
    <row r="1662" s="15" customFormat="1">
      <c r="A1662" s="15"/>
      <c r="B1662" s="251"/>
      <c r="C1662" s="252"/>
      <c r="D1662" s="231" t="s">
        <v>397</v>
      </c>
      <c r="E1662" s="253" t="s">
        <v>28</v>
      </c>
      <c r="F1662" s="254" t="s">
        <v>416</v>
      </c>
      <c r="G1662" s="252"/>
      <c r="H1662" s="255">
        <v>1183.5229999999999</v>
      </c>
      <c r="I1662" s="256"/>
      <c r="J1662" s="252"/>
      <c r="K1662" s="252"/>
      <c r="L1662" s="257"/>
      <c r="M1662" s="258"/>
      <c r="N1662" s="259"/>
      <c r="O1662" s="259"/>
      <c r="P1662" s="259"/>
      <c r="Q1662" s="259"/>
      <c r="R1662" s="259"/>
      <c r="S1662" s="259"/>
      <c r="T1662" s="260"/>
      <c r="U1662" s="15"/>
      <c r="V1662" s="15"/>
      <c r="W1662" s="15"/>
      <c r="X1662" s="15"/>
      <c r="Y1662" s="15"/>
      <c r="Z1662" s="15"/>
      <c r="AA1662" s="15"/>
      <c r="AB1662" s="15"/>
      <c r="AC1662" s="15"/>
      <c r="AD1662" s="15"/>
      <c r="AE1662" s="15"/>
      <c r="AT1662" s="261" t="s">
        <v>397</v>
      </c>
      <c r="AU1662" s="261" t="s">
        <v>84</v>
      </c>
      <c r="AV1662" s="15" t="s">
        <v>390</v>
      </c>
      <c r="AW1662" s="15" t="s">
        <v>35</v>
      </c>
      <c r="AX1662" s="15" t="s">
        <v>82</v>
      </c>
      <c r="AY1662" s="261" t="s">
        <v>378</v>
      </c>
    </row>
    <row r="1663" s="2" customFormat="1" ht="24.15" customHeight="1">
      <c r="A1663" s="41"/>
      <c r="B1663" s="42"/>
      <c r="C1663" s="211" t="s">
        <v>1913</v>
      </c>
      <c r="D1663" s="211" t="s">
        <v>385</v>
      </c>
      <c r="E1663" s="212" t="s">
        <v>1914</v>
      </c>
      <c r="F1663" s="213" t="s">
        <v>1915</v>
      </c>
      <c r="G1663" s="214" t="s">
        <v>572</v>
      </c>
      <c r="H1663" s="215">
        <v>62.463999999999999</v>
      </c>
      <c r="I1663" s="216"/>
      <c r="J1663" s="217">
        <f>ROUND(I1663*H1663,2)</f>
        <v>0</v>
      </c>
      <c r="K1663" s="213" t="s">
        <v>389</v>
      </c>
      <c r="L1663" s="47"/>
      <c r="M1663" s="218" t="s">
        <v>28</v>
      </c>
      <c r="N1663" s="219" t="s">
        <v>45</v>
      </c>
      <c r="O1663" s="87"/>
      <c r="P1663" s="220">
        <f>O1663*H1663</f>
        <v>0</v>
      </c>
      <c r="Q1663" s="220">
        <v>0.00022000000000000001</v>
      </c>
      <c r="R1663" s="220">
        <f>Q1663*H1663</f>
        <v>0.01374208</v>
      </c>
      <c r="S1663" s="220">
        <v>0</v>
      </c>
      <c r="T1663" s="221">
        <f>S1663*H1663</f>
        <v>0</v>
      </c>
      <c r="U1663" s="41"/>
      <c r="V1663" s="41"/>
      <c r="W1663" s="41"/>
      <c r="X1663" s="41"/>
      <c r="Y1663" s="41"/>
      <c r="Z1663" s="41"/>
      <c r="AA1663" s="41"/>
      <c r="AB1663" s="41"/>
      <c r="AC1663" s="41"/>
      <c r="AD1663" s="41"/>
      <c r="AE1663" s="41"/>
      <c r="AR1663" s="222" t="s">
        <v>390</v>
      </c>
      <c r="AT1663" s="222" t="s">
        <v>385</v>
      </c>
      <c r="AU1663" s="222" t="s">
        <v>84</v>
      </c>
      <c r="AY1663" s="20" t="s">
        <v>378</v>
      </c>
      <c r="BE1663" s="223">
        <f>IF(N1663="základní",J1663,0)</f>
        <v>0</v>
      </c>
      <c r="BF1663" s="223">
        <f>IF(N1663="snížená",J1663,0)</f>
        <v>0</v>
      </c>
      <c r="BG1663" s="223">
        <f>IF(N1663="zákl. přenesená",J1663,0)</f>
        <v>0</v>
      </c>
      <c r="BH1663" s="223">
        <f>IF(N1663="sníž. přenesená",J1663,0)</f>
        <v>0</v>
      </c>
      <c r="BI1663" s="223">
        <f>IF(N1663="nulová",J1663,0)</f>
        <v>0</v>
      </c>
      <c r="BJ1663" s="20" t="s">
        <v>82</v>
      </c>
      <c r="BK1663" s="223">
        <f>ROUND(I1663*H1663,2)</f>
        <v>0</v>
      </c>
      <c r="BL1663" s="20" t="s">
        <v>390</v>
      </c>
      <c r="BM1663" s="222" t="s">
        <v>1916</v>
      </c>
    </row>
    <row r="1664" s="2" customFormat="1">
      <c r="A1664" s="41"/>
      <c r="B1664" s="42"/>
      <c r="C1664" s="43"/>
      <c r="D1664" s="224" t="s">
        <v>394</v>
      </c>
      <c r="E1664" s="43"/>
      <c r="F1664" s="225" t="s">
        <v>1917</v>
      </c>
      <c r="G1664" s="43"/>
      <c r="H1664" s="43"/>
      <c r="I1664" s="226"/>
      <c r="J1664" s="43"/>
      <c r="K1664" s="43"/>
      <c r="L1664" s="47"/>
      <c r="M1664" s="227"/>
      <c r="N1664" s="228"/>
      <c r="O1664" s="87"/>
      <c r="P1664" s="87"/>
      <c r="Q1664" s="87"/>
      <c r="R1664" s="87"/>
      <c r="S1664" s="87"/>
      <c r="T1664" s="88"/>
      <c r="U1664" s="41"/>
      <c r="V1664" s="41"/>
      <c r="W1664" s="41"/>
      <c r="X1664" s="41"/>
      <c r="Y1664" s="41"/>
      <c r="Z1664" s="41"/>
      <c r="AA1664" s="41"/>
      <c r="AB1664" s="41"/>
      <c r="AC1664" s="41"/>
      <c r="AD1664" s="41"/>
      <c r="AE1664" s="41"/>
      <c r="AT1664" s="20" t="s">
        <v>394</v>
      </c>
      <c r="AU1664" s="20" t="s">
        <v>84</v>
      </c>
    </row>
    <row r="1665" s="13" customFormat="1">
      <c r="A1665" s="13"/>
      <c r="B1665" s="229"/>
      <c r="C1665" s="230"/>
      <c r="D1665" s="231" t="s">
        <v>397</v>
      </c>
      <c r="E1665" s="232" t="s">
        <v>28</v>
      </c>
      <c r="F1665" s="233" t="s">
        <v>398</v>
      </c>
      <c r="G1665" s="230"/>
      <c r="H1665" s="232" t="s">
        <v>28</v>
      </c>
      <c r="I1665" s="234"/>
      <c r="J1665" s="230"/>
      <c r="K1665" s="230"/>
      <c r="L1665" s="235"/>
      <c r="M1665" s="236"/>
      <c r="N1665" s="237"/>
      <c r="O1665" s="237"/>
      <c r="P1665" s="237"/>
      <c r="Q1665" s="237"/>
      <c r="R1665" s="237"/>
      <c r="S1665" s="237"/>
      <c r="T1665" s="238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39" t="s">
        <v>397</v>
      </c>
      <c r="AU1665" s="239" t="s">
        <v>84</v>
      </c>
      <c r="AV1665" s="13" t="s">
        <v>82</v>
      </c>
      <c r="AW1665" s="13" t="s">
        <v>35</v>
      </c>
      <c r="AX1665" s="13" t="s">
        <v>74</v>
      </c>
      <c r="AY1665" s="239" t="s">
        <v>378</v>
      </c>
    </row>
    <row r="1666" s="14" customFormat="1">
      <c r="A1666" s="14"/>
      <c r="B1666" s="240"/>
      <c r="C1666" s="241"/>
      <c r="D1666" s="231" t="s">
        <v>397</v>
      </c>
      <c r="E1666" s="242" t="s">
        <v>28</v>
      </c>
      <c r="F1666" s="243" t="s">
        <v>1900</v>
      </c>
      <c r="G1666" s="241"/>
      <c r="H1666" s="244">
        <v>10.827999999999999</v>
      </c>
      <c r="I1666" s="245"/>
      <c r="J1666" s="241"/>
      <c r="K1666" s="241"/>
      <c r="L1666" s="246"/>
      <c r="M1666" s="247"/>
      <c r="N1666" s="248"/>
      <c r="O1666" s="248"/>
      <c r="P1666" s="248"/>
      <c r="Q1666" s="248"/>
      <c r="R1666" s="248"/>
      <c r="S1666" s="248"/>
      <c r="T1666" s="249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50" t="s">
        <v>397</v>
      </c>
      <c r="AU1666" s="250" t="s">
        <v>84</v>
      </c>
      <c r="AV1666" s="14" t="s">
        <v>84</v>
      </c>
      <c r="AW1666" s="14" t="s">
        <v>35</v>
      </c>
      <c r="AX1666" s="14" t="s">
        <v>74</v>
      </c>
      <c r="AY1666" s="250" t="s">
        <v>378</v>
      </c>
    </row>
    <row r="1667" s="14" customFormat="1">
      <c r="A1667" s="14"/>
      <c r="B1667" s="240"/>
      <c r="C1667" s="241"/>
      <c r="D1667" s="231" t="s">
        <v>397</v>
      </c>
      <c r="E1667" s="242" t="s">
        <v>28</v>
      </c>
      <c r="F1667" s="243" t="s">
        <v>1901</v>
      </c>
      <c r="G1667" s="241"/>
      <c r="H1667" s="244">
        <v>13.5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397</v>
      </c>
      <c r="AU1667" s="250" t="s">
        <v>84</v>
      </c>
      <c r="AV1667" s="14" t="s">
        <v>84</v>
      </c>
      <c r="AW1667" s="14" t="s">
        <v>35</v>
      </c>
      <c r="AX1667" s="14" t="s">
        <v>74</v>
      </c>
      <c r="AY1667" s="250" t="s">
        <v>378</v>
      </c>
    </row>
    <row r="1668" s="14" customFormat="1">
      <c r="A1668" s="14"/>
      <c r="B1668" s="240"/>
      <c r="C1668" s="241"/>
      <c r="D1668" s="231" t="s">
        <v>397</v>
      </c>
      <c r="E1668" s="242" t="s">
        <v>28</v>
      </c>
      <c r="F1668" s="243" t="s">
        <v>1902</v>
      </c>
      <c r="G1668" s="241"/>
      <c r="H1668" s="244">
        <v>15.443</v>
      </c>
      <c r="I1668" s="245"/>
      <c r="J1668" s="241"/>
      <c r="K1668" s="241"/>
      <c r="L1668" s="246"/>
      <c r="M1668" s="247"/>
      <c r="N1668" s="248"/>
      <c r="O1668" s="248"/>
      <c r="P1668" s="248"/>
      <c r="Q1668" s="248"/>
      <c r="R1668" s="248"/>
      <c r="S1668" s="248"/>
      <c r="T1668" s="249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50" t="s">
        <v>397</v>
      </c>
      <c r="AU1668" s="250" t="s">
        <v>84</v>
      </c>
      <c r="AV1668" s="14" t="s">
        <v>84</v>
      </c>
      <c r="AW1668" s="14" t="s">
        <v>35</v>
      </c>
      <c r="AX1668" s="14" t="s">
        <v>74</v>
      </c>
      <c r="AY1668" s="250" t="s">
        <v>378</v>
      </c>
    </row>
    <row r="1669" s="14" customFormat="1">
      <c r="A1669" s="14"/>
      <c r="B1669" s="240"/>
      <c r="C1669" s="241"/>
      <c r="D1669" s="231" t="s">
        <v>397</v>
      </c>
      <c r="E1669" s="242" t="s">
        <v>28</v>
      </c>
      <c r="F1669" s="243" t="s">
        <v>1903</v>
      </c>
      <c r="G1669" s="241"/>
      <c r="H1669" s="244">
        <v>0.82799999999999996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397</v>
      </c>
      <c r="AU1669" s="250" t="s">
        <v>84</v>
      </c>
      <c r="AV1669" s="14" t="s">
        <v>84</v>
      </c>
      <c r="AW1669" s="14" t="s">
        <v>35</v>
      </c>
      <c r="AX1669" s="14" t="s">
        <v>74</v>
      </c>
      <c r="AY1669" s="250" t="s">
        <v>378</v>
      </c>
    </row>
    <row r="1670" s="14" customFormat="1">
      <c r="A1670" s="14"/>
      <c r="B1670" s="240"/>
      <c r="C1670" s="241"/>
      <c r="D1670" s="231" t="s">
        <v>397</v>
      </c>
      <c r="E1670" s="242" t="s">
        <v>28</v>
      </c>
      <c r="F1670" s="243" t="s">
        <v>1904</v>
      </c>
      <c r="G1670" s="241"/>
      <c r="H1670" s="244">
        <v>1.504</v>
      </c>
      <c r="I1670" s="245"/>
      <c r="J1670" s="241"/>
      <c r="K1670" s="241"/>
      <c r="L1670" s="246"/>
      <c r="M1670" s="247"/>
      <c r="N1670" s="248"/>
      <c r="O1670" s="248"/>
      <c r="P1670" s="248"/>
      <c r="Q1670" s="248"/>
      <c r="R1670" s="248"/>
      <c r="S1670" s="248"/>
      <c r="T1670" s="249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0" t="s">
        <v>397</v>
      </c>
      <c r="AU1670" s="250" t="s">
        <v>84</v>
      </c>
      <c r="AV1670" s="14" t="s">
        <v>84</v>
      </c>
      <c r="AW1670" s="14" t="s">
        <v>35</v>
      </c>
      <c r="AX1670" s="14" t="s">
        <v>74</v>
      </c>
      <c r="AY1670" s="250" t="s">
        <v>378</v>
      </c>
    </row>
    <row r="1671" s="14" customFormat="1">
      <c r="A1671" s="14"/>
      <c r="B1671" s="240"/>
      <c r="C1671" s="241"/>
      <c r="D1671" s="231" t="s">
        <v>397</v>
      </c>
      <c r="E1671" s="242" t="s">
        <v>28</v>
      </c>
      <c r="F1671" s="243" t="s">
        <v>109</v>
      </c>
      <c r="G1671" s="241"/>
      <c r="H1671" s="244">
        <v>7.2590000000000003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397</v>
      </c>
      <c r="AU1671" s="250" t="s">
        <v>84</v>
      </c>
      <c r="AV1671" s="14" t="s">
        <v>84</v>
      </c>
      <c r="AW1671" s="14" t="s">
        <v>35</v>
      </c>
      <c r="AX1671" s="14" t="s">
        <v>74</v>
      </c>
      <c r="AY1671" s="250" t="s">
        <v>378</v>
      </c>
    </row>
    <row r="1672" s="13" customFormat="1">
      <c r="A1672" s="13"/>
      <c r="B1672" s="229"/>
      <c r="C1672" s="230"/>
      <c r="D1672" s="231" t="s">
        <v>397</v>
      </c>
      <c r="E1672" s="232" t="s">
        <v>28</v>
      </c>
      <c r="F1672" s="233" t="s">
        <v>410</v>
      </c>
      <c r="G1672" s="230"/>
      <c r="H1672" s="232" t="s">
        <v>28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397</v>
      </c>
      <c r="AU1672" s="239" t="s">
        <v>84</v>
      </c>
      <c r="AV1672" s="13" t="s">
        <v>82</v>
      </c>
      <c r="AW1672" s="13" t="s">
        <v>35</v>
      </c>
      <c r="AX1672" s="13" t="s">
        <v>74</v>
      </c>
      <c r="AY1672" s="239" t="s">
        <v>378</v>
      </c>
    </row>
    <row r="1673" s="14" customFormat="1">
      <c r="A1673" s="14"/>
      <c r="B1673" s="240"/>
      <c r="C1673" s="241"/>
      <c r="D1673" s="231" t="s">
        <v>397</v>
      </c>
      <c r="E1673" s="242" t="s">
        <v>28</v>
      </c>
      <c r="F1673" s="243" t="s">
        <v>1918</v>
      </c>
      <c r="G1673" s="241"/>
      <c r="H1673" s="244">
        <v>4.8129999999999997</v>
      </c>
      <c r="I1673" s="245"/>
      <c r="J1673" s="241"/>
      <c r="K1673" s="241"/>
      <c r="L1673" s="246"/>
      <c r="M1673" s="247"/>
      <c r="N1673" s="248"/>
      <c r="O1673" s="248"/>
      <c r="P1673" s="248"/>
      <c r="Q1673" s="248"/>
      <c r="R1673" s="248"/>
      <c r="S1673" s="248"/>
      <c r="T1673" s="249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0" t="s">
        <v>397</v>
      </c>
      <c r="AU1673" s="250" t="s">
        <v>84</v>
      </c>
      <c r="AV1673" s="14" t="s">
        <v>84</v>
      </c>
      <c r="AW1673" s="14" t="s">
        <v>35</v>
      </c>
      <c r="AX1673" s="14" t="s">
        <v>74</v>
      </c>
      <c r="AY1673" s="250" t="s">
        <v>378</v>
      </c>
    </row>
    <row r="1674" s="14" customFormat="1">
      <c r="A1674" s="14"/>
      <c r="B1674" s="240"/>
      <c r="C1674" s="241"/>
      <c r="D1674" s="231" t="s">
        <v>397</v>
      </c>
      <c r="E1674" s="242" t="s">
        <v>28</v>
      </c>
      <c r="F1674" s="243" t="s">
        <v>1919</v>
      </c>
      <c r="G1674" s="241"/>
      <c r="H1674" s="244">
        <v>3.0630000000000002</v>
      </c>
      <c r="I1674" s="245"/>
      <c r="J1674" s="241"/>
      <c r="K1674" s="241"/>
      <c r="L1674" s="246"/>
      <c r="M1674" s="247"/>
      <c r="N1674" s="248"/>
      <c r="O1674" s="248"/>
      <c r="P1674" s="248"/>
      <c r="Q1674" s="248"/>
      <c r="R1674" s="248"/>
      <c r="S1674" s="248"/>
      <c r="T1674" s="249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0" t="s">
        <v>397</v>
      </c>
      <c r="AU1674" s="250" t="s">
        <v>84</v>
      </c>
      <c r="AV1674" s="14" t="s">
        <v>84</v>
      </c>
      <c r="AW1674" s="14" t="s">
        <v>35</v>
      </c>
      <c r="AX1674" s="14" t="s">
        <v>74</v>
      </c>
      <c r="AY1674" s="250" t="s">
        <v>378</v>
      </c>
    </row>
    <row r="1675" s="14" customFormat="1">
      <c r="A1675" s="14"/>
      <c r="B1675" s="240"/>
      <c r="C1675" s="241"/>
      <c r="D1675" s="231" t="s">
        <v>397</v>
      </c>
      <c r="E1675" s="242" t="s">
        <v>28</v>
      </c>
      <c r="F1675" s="243" t="s">
        <v>111</v>
      </c>
      <c r="G1675" s="241"/>
      <c r="H1675" s="244">
        <v>5.226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0" t="s">
        <v>397</v>
      </c>
      <c r="AU1675" s="250" t="s">
        <v>84</v>
      </c>
      <c r="AV1675" s="14" t="s">
        <v>84</v>
      </c>
      <c r="AW1675" s="14" t="s">
        <v>35</v>
      </c>
      <c r="AX1675" s="14" t="s">
        <v>74</v>
      </c>
      <c r="AY1675" s="250" t="s">
        <v>378</v>
      </c>
    </row>
    <row r="1676" s="15" customFormat="1">
      <c r="A1676" s="15"/>
      <c r="B1676" s="251"/>
      <c r="C1676" s="252"/>
      <c r="D1676" s="231" t="s">
        <v>397</v>
      </c>
      <c r="E1676" s="253" t="s">
        <v>28</v>
      </c>
      <c r="F1676" s="254" t="s">
        <v>416</v>
      </c>
      <c r="G1676" s="252"/>
      <c r="H1676" s="255">
        <v>62.463999999999999</v>
      </c>
      <c r="I1676" s="256"/>
      <c r="J1676" s="252"/>
      <c r="K1676" s="252"/>
      <c r="L1676" s="257"/>
      <c r="M1676" s="258"/>
      <c r="N1676" s="259"/>
      <c r="O1676" s="259"/>
      <c r="P1676" s="259"/>
      <c r="Q1676" s="259"/>
      <c r="R1676" s="259"/>
      <c r="S1676" s="259"/>
      <c r="T1676" s="260"/>
      <c r="U1676" s="15"/>
      <c r="V1676" s="15"/>
      <c r="W1676" s="15"/>
      <c r="X1676" s="15"/>
      <c r="Y1676" s="15"/>
      <c r="Z1676" s="15"/>
      <c r="AA1676" s="15"/>
      <c r="AB1676" s="15"/>
      <c r="AC1676" s="15"/>
      <c r="AD1676" s="15"/>
      <c r="AE1676" s="15"/>
      <c r="AT1676" s="261" t="s">
        <v>397</v>
      </c>
      <c r="AU1676" s="261" t="s">
        <v>84</v>
      </c>
      <c r="AV1676" s="15" t="s">
        <v>390</v>
      </c>
      <c r="AW1676" s="15" t="s">
        <v>35</v>
      </c>
      <c r="AX1676" s="15" t="s">
        <v>82</v>
      </c>
      <c r="AY1676" s="261" t="s">
        <v>378</v>
      </c>
    </row>
    <row r="1677" s="2" customFormat="1" ht="33" customHeight="1">
      <c r="A1677" s="41"/>
      <c r="B1677" s="42"/>
      <c r="C1677" s="211" t="s">
        <v>1920</v>
      </c>
      <c r="D1677" s="211" t="s">
        <v>385</v>
      </c>
      <c r="E1677" s="212" t="s">
        <v>1921</v>
      </c>
      <c r="F1677" s="213" t="s">
        <v>1922</v>
      </c>
      <c r="G1677" s="214" t="s">
        <v>388</v>
      </c>
      <c r="H1677" s="215">
        <v>27.788</v>
      </c>
      <c r="I1677" s="216"/>
      <c r="J1677" s="217">
        <f>ROUND(I1677*H1677,2)</f>
        <v>0</v>
      </c>
      <c r="K1677" s="213" t="s">
        <v>389</v>
      </c>
      <c r="L1677" s="47"/>
      <c r="M1677" s="218" t="s">
        <v>28</v>
      </c>
      <c r="N1677" s="219" t="s">
        <v>45</v>
      </c>
      <c r="O1677" s="87"/>
      <c r="P1677" s="220">
        <f>O1677*H1677</f>
        <v>0</v>
      </c>
      <c r="Q1677" s="220">
        <v>2.1600000000000001</v>
      </c>
      <c r="R1677" s="220">
        <f>Q1677*H1677</f>
        <v>60.022080000000003</v>
      </c>
      <c r="S1677" s="220">
        <v>0</v>
      </c>
      <c r="T1677" s="221">
        <f>S1677*H1677</f>
        <v>0</v>
      </c>
      <c r="U1677" s="41"/>
      <c r="V1677" s="41"/>
      <c r="W1677" s="41"/>
      <c r="X1677" s="41"/>
      <c r="Y1677" s="41"/>
      <c r="Z1677" s="41"/>
      <c r="AA1677" s="41"/>
      <c r="AB1677" s="41"/>
      <c r="AC1677" s="41"/>
      <c r="AD1677" s="41"/>
      <c r="AE1677" s="41"/>
      <c r="AR1677" s="222" t="s">
        <v>390</v>
      </c>
      <c r="AT1677" s="222" t="s">
        <v>385</v>
      </c>
      <c r="AU1677" s="222" t="s">
        <v>84</v>
      </c>
      <c r="AY1677" s="20" t="s">
        <v>378</v>
      </c>
      <c r="BE1677" s="223">
        <f>IF(N1677="základní",J1677,0)</f>
        <v>0</v>
      </c>
      <c r="BF1677" s="223">
        <f>IF(N1677="snížená",J1677,0)</f>
        <v>0</v>
      </c>
      <c r="BG1677" s="223">
        <f>IF(N1677="zákl. přenesená",J1677,0)</f>
        <v>0</v>
      </c>
      <c r="BH1677" s="223">
        <f>IF(N1677="sníž. přenesená",J1677,0)</f>
        <v>0</v>
      </c>
      <c r="BI1677" s="223">
        <f>IF(N1677="nulová",J1677,0)</f>
        <v>0</v>
      </c>
      <c r="BJ1677" s="20" t="s">
        <v>82</v>
      </c>
      <c r="BK1677" s="223">
        <f>ROUND(I1677*H1677,2)</f>
        <v>0</v>
      </c>
      <c r="BL1677" s="20" t="s">
        <v>390</v>
      </c>
      <c r="BM1677" s="222" t="s">
        <v>1923</v>
      </c>
    </row>
    <row r="1678" s="2" customFormat="1">
      <c r="A1678" s="41"/>
      <c r="B1678" s="42"/>
      <c r="C1678" s="43"/>
      <c r="D1678" s="224" t="s">
        <v>394</v>
      </c>
      <c r="E1678" s="43"/>
      <c r="F1678" s="225" t="s">
        <v>1924</v>
      </c>
      <c r="G1678" s="43"/>
      <c r="H1678" s="43"/>
      <c r="I1678" s="226"/>
      <c r="J1678" s="43"/>
      <c r="K1678" s="43"/>
      <c r="L1678" s="47"/>
      <c r="M1678" s="227"/>
      <c r="N1678" s="228"/>
      <c r="O1678" s="87"/>
      <c r="P1678" s="87"/>
      <c r="Q1678" s="87"/>
      <c r="R1678" s="87"/>
      <c r="S1678" s="87"/>
      <c r="T1678" s="88"/>
      <c r="U1678" s="41"/>
      <c r="V1678" s="41"/>
      <c r="W1678" s="41"/>
      <c r="X1678" s="41"/>
      <c r="Y1678" s="41"/>
      <c r="Z1678" s="41"/>
      <c r="AA1678" s="41"/>
      <c r="AB1678" s="41"/>
      <c r="AC1678" s="41"/>
      <c r="AD1678" s="41"/>
      <c r="AE1678" s="41"/>
      <c r="AT1678" s="20" t="s">
        <v>394</v>
      </c>
      <c r="AU1678" s="20" t="s">
        <v>84</v>
      </c>
    </row>
    <row r="1679" s="13" customFormat="1">
      <c r="A1679" s="13"/>
      <c r="B1679" s="229"/>
      <c r="C1679" s="230"/>
      <c r="D1679" s="231" t="s">
        <v>397</v>
      </c>
      <c r="E1679" s="232" t="s">
        <v>28</v>
      </c>
      <c r="F1679" s="233" t="s">
        <v>398</v>
      </c>
      <c r="G1679" s="230"/>
      <c r="H1679" s="232" t="s">
        <v>28</v>
      </c>
      <c r="I1679" s="234"/>
      <c r="J1679" s="230"/>
      <c r="K1679" s="230"/>
      <c r="L1679" s="235"/>
      <c r="M1679" s="236"/>
      <c r="N1679" s="237"/>
      <c r="O1679" s="237"/>
      <c r="P1679" s="237"/>
      <c r="Q1679" s="237"/>
      <c r="R1679" s="237"/>
      <c r="S1679" s="237"/>
      <c r="T1679" s="238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39" t="s">
        <v>397</v>
      </c>
      <c r="AU1679" s="239" t="s">
        <v>84</v>
      </c>
      <c r="AV1679" s="13" t="s">
        <v>82</v>
      </c>
      <c r="AW1679" s="13" t="s">
        <v>35</v>
      </c>
      <c r="AX1679" s="13" t="s">
        <v>74</v>
      </c>
      <c r="AY1679" s="239" t="s">
        <v>378</v>
      </c>
    </row>
    <row r="1680" s="14" customFormat="1">
      <c r="A1680" s="14"/>
      <c r="B1680" s="240"/>
      <c r="C1680" s="241"/>
      <c r="D1680" s="231" t="s">
        <v>397</v>
      </c>
      <c r="E1680" s="242" t="s">
        <v>28</v>
      </c>
      <c r="F1680" s="243" t="s">
        <v>1925</v>
      </c>
      <c r="G1680" s="241"/>
      <c r="H1680" s="244">
        <v>27.788</v>
      </c>
      <c r="I1680" s="245"/>
      <c r="J1680" s="241"/>
      <c r="K1680" s="241"/>
      <c r="L1680" s="246"/>
      <c r="M1680" s="247"/>
      <c r="N1680" s="248"/>
      <c r="O1680" s="248"/>
      <c r="P1680" s="248"/>
      <c r="Q1680" s="248"/>
      <c r="R1680" s="248"/>
      <c r="S1680" s="248"/>
      <c r="T1680" s="249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0" t="s">
        <v>397</v>
      </c>
      <c r="AU1680" s="250" t="s">
        <v>84</v>
      </c>
      <c r="AV1680" s="14" t="s">
        <v>84</v>
      </c>
      <c r="AW1680" s="14" t="s">
        <v>35</v>
      </c>
      <c r="AX1680" s="14" t="s">
        <v>74</v>
      </c>
      <c r="AY1680" s="250" t="s">
        <v>378</v>
      </c>
    </row>
    <row r="1681" s="15" customFormat="1">
      <c r="A1681" s="15"/>
      <c r="B1681" s="251"/>
      <c r="C1681" s="252"/>
      <c r="D1681" s="231" t="s">
        <v>397</v>
      </c>
      <c r="E1681" s="253" t="s">
        <v>28</v>
      </c>
      <c r="F1681" s="254" t="s">
        <v>416</v>
      </c>
      <c r="G1681" s="252"/>
      <c r="H1681" s="255">
        <v>27.788</v>
      </c>
      <c r="I1681" s="256"/>
      <c r="J1681" s="252"/>
      <c r="K1681" s="252"/>
      <c r="L1681" s="257"/>
      <c r="M1681" s="258"/>
      <c r="N1681" s="259"/>
      <c r="O1681" s="259"/>
      <c r="P1681" s="259"/>
      <c r="Q1681" s="259"/>
      <c r="R1681" s="259"/>
      <c r="S1681" s="259"/>
      <c r="T1681" s="260"/>
      <c r="U1681" s="15"/>
      <c r="V1681" s="15"/>
      <c r="W1681" s="15"/>
      <c r="X1681" s="15"/>
      <c r="Y1681" s="15"/>
      <c r="Z1681" s="15"/>
      <c r="AA1681" s="15"/>
      <c r="AB1681" s="15"/>
      <c r="AC1681" s="15"/>
      <c r="AD1681" s="15"/>
      <c r="AE1681" s="15"/>
      <c r="AT1681" s="261" t="s">
        <v>397</v>
      </c>
      <c r="AU1681" s="261" t="s">
        <v>84</v>
      </c>
      <c r="AV1681" s="15" t="s">
        <v>390</v>
      </c>
      <c r="AW1681" s="15" t="s">
        <v>35</v>
      </c>
      <c r="AX1681" s="15" t="s">
        <v>82</v>
      </c>
      <c r="AY1681" s="261" t="s">
        <v>378</v>
      </c>
    </row>
    <row r="1682" s="12" customFormat="1" ht="22.8" customHeight="1">
      <c r="A1682" s="12"/>
      <c r="B1682" s="195"/>
      <c r="C1682" s="196"/>
      <c r="D1682" s="197" t="s">
        <v>73</v>
      </c>
      <c r="E1682" s="209" t="s">
        <v>540</v>
      </c>
      <c r="F1682" s="209" t="s">
        <v>1926</v>
      </c>
      <c r="G1682" s="196"/>
      <c r="H1682" s="196"/>
      <c r="I1682" s="199"/>
      <c r="J1682" s="210">
        <f>BK1682</f>
        <v>0</v>
      </c>
      <c r="K1682" s="196"/>
      <c r="L1682" s="201"/>
      <c r="M1682" s="202"/>
      <c r="N1682" s="203"/>
      <c r="O1682" s="203"/>
      <c r="P1682" s="204">
        <f>SUM(P1683:P1689)</f>
        <v>0</v>
      </c>
      <c r="Q1682" s="203"/>
      <c r="R1682" s="204">
        <f>SUM(R1683:R1689)</f>
        <v>0.0074999999999999997</v>
      </c>
      <c r="S1682" s="203"/>
      <c r="T1682" s="205">
        <f>SUM(T1683:T1689)</f>
        <v>0</v>
      </c>
      <c r="U1682" s="12"/>
      <c r="V1682" s="12"/>
      <c r="W1682" s="12"/>
      <c r="X1682" s="12"/>
      <c r="Y1682" s="12"/>
      <c r="Z1682" s="12"/>
      <c r="AA1682" s="12"/>
      <c r="AB1682" s="12"/>
      <c r="AC1682" s="12"/>
      <c r="AD1682" s="12"/>
      <c r="AE1682" s="12"/>
      <c r="AR1682" s="206" t="s">
        <v>82</v>
      </c>
      <c r="AT1682" s="207" t="s">
        <v>73</v>
      </c>
      <c r="AU1682" s="207" t="s">
        <v>82</v>
      </c>
      <c r="AY1682" s="206" t="s">
        <v>378</v>
      </c>
      <c r="BK1682" s="208">
        <f>SUM(BK1683:BK1689)</f>
        <v>0</v>
      </c>
    </row>
    <row r="1683" s="2" customFormat="1" ht="37.8" customHeight="1">
      <c r="A1683" s="41"/>
      <c r="B1683" s="42"/>
      <c r="C1683" s="211" t="s">
        <v>1927</v>
      </c>
      <c r="D1683" s="211" t="s">
        <v>385</v>
      </c>
      <c r="E1683" s="212" t="s">
        <v>1928</v>
      </c>
      <c r="F1683" s="213" t="s">
        <v>1929</v>
      </c>
      <c r="G1683" s="214" t="s">
        <v>764</v>
      </c>
      <c r="H1683" s="215">
        <v>5</v>
      </c>
      <c r="I1683" s="216"/>
      <c r="J1683" s="217">
        <f>ROUND(I1683*H1683,2)</f>
        <v>0</v>
      </c>
      <c r="K1683" s="213" t="s">
        <v>389</v>
      </c>
      <c r="L1683" s="47"/>
      <c r="M1683" s="218" t="s">
        <v>28</v>
      </c>
      <c r="N1683" s="219" t="s">
        <v>45</v>
      </c>
      <c r="O1683" s="87"/>
      <c r="P1683" s="220">
        <f>O1683*H1683</f>
        <v>0</v>
      </c>
      <c r="Q1683" s="220">
        <v>0</v>
      </c>
      <c r="R1683" s="220">
        <f>Q1683*H1683</f>
        <v>0</v>
      </c>
      <c r="S1683" s="220">
        <v>0</v>
      </c>
      <c r="T1683" s="221">
        <f>S1683*H1683</f>
        <v>0</v>
      </c>
      <c r="U1683" s="41"/>
      <c r="V1683" s="41"/>
      <c r="W1683" s="41"/>
      <c r="X1683" s="41"/>
      <c r="Y1683" s="41"/>
      <c r="Z1683" s="41"/>
      <c r="AA1683" s="41"/>
      <c r="AB1683" s="41"/>
      <c r="AC1683" s="41"/>
      <c r="AD1683" s="41"/>
      <c r="AE1683" s="41"/>
      <c r="AR1683" s="222" t="s">
        <v>390</v>
      </c>
      <c r="AT1683" s="222" t="s">
        <v>385</v>
      </c>
      <c r="AU1683" s="222" t="s">
        <v>84</v>
      </c>
      <c r="AY1683" s="20" t="s">
        <v>378</v>
      </c>
      <c r="BE1683" s="223">
        <f>IF(N1683="základní",J1683,0)</f>
        <v>0</v>
      </c>
      <c r="BF1683" s="223">
        <f>IF(N1683="snížená",J1683,0)</f>
        <v>0</v>
      </c>
      <c r="BG1683" s="223">
        <f>IF(N1683="zákl. přenesená",J1683,0)</f>
        <v>0</v>
      </c>
      <c r="BH1683" s="223">
        <f>IF(N1683="sníž. přenesená",J1683,0)</f>
        <v>0</v>
      </c>
      <c r="BI1683" s="223">
        <f>IF(N1683="nulová",J1683,0)</f>
        <v>0</v>
      </c>
      <c r="BJ1683" s="20" t="s">
        <v>82</v>
      </c>
      <c r="BK1683" s="223">
        <f>ROUND(I1683*H1683,2)</f>
        <v>0</v>
      </c>
      <c r="BL1683" s="20" t="s">
        <v>390</v>
      </c>
      <c r="BM1683" s="222" t="s">
        <v>1930</v>
      </c>
    </row>
    <row r="1684" s="2" customFormat="1">
      <c r="A1684" s="41"/>
      <c r="B1684" s="42"/>
      <c r="C1684" s="43"/>
      <c r="D1684" s="224" t="s">
        <v>394</v>
      </c>
      <c r="E1684" s="43"/>
      <c r="F1684" s="225" t="s">
        <v>1931</v>
      </c>
      <c r="G1684" s="43"/>
      <c r="H1684" s="43"/>
      <c r="I1684" s="226"/>
      <c r="J1684" s="43"/>
      <c r="K1684" s="43"/>
      <c r="L1684" s="47"/>
      <c r="M1684" s="227"/>
      <c r="N1684" s="228"/>
      <c r="O1684" s="87"/>
      <c r="P1684" s="87"/>
      <c r="Q1684" s="87"/>
      <c r="R1684" s="87"/>
      <c r="S1684" s="87"/>
      <c r="T1684" s="88"/>
      <c r="U1684" s="41"/>
      <c r="V1684" s="41"/>
      <c r="W1684" s="41"/>
      <c r="X1684" s="41"/>
      <c r="Y1684" s="41"/>
      <c r="Z1684" s="41"/>
      <c r="AA1684" s="41"/>
      <c r="AB1684" s="41"/>
      <c r="AC1684" s="41"/>
      <c r="AD1684" s="41"/>
      <c r="AE1684" s="41"/>
      <c r="AT1684" s="20" t="s">
        <v>394</v>
      </c>
      <c r="AU1684" s="20" t="s">
        <v>84</v>
      </c>
    </row>
    <row r="1685" s="13" customFormat="1">
      <c r="A1685" s="13"/>
      <c r="B1685" s="229"/>
      <c r="C1685" s="230"/>
      <c r="D1685" s="231" t="s">
        <v>397</v>
      </c>
      <c r="E1685" s="232" t="s">
        <v>28</v>
      </c>
      <c r="F1685" s="233" t="s">
        <v>1932</v>
      </c>
      <c r="G1685" s="230"/>
      <c r="H1685" s="232" t="s">
        <v>28</v>
      </c>
      <c r="I1685" s="234"/>
      <c r="J1685" s="230"/>
      <c r="K1685" s="230"/>
      <c r="L1685" s="235"/>
      <c r="M1685" s="236"/>
      <c r="N1685" s="237"/>
      <c r="O1685" s="237"/>
      <c r="P1685" s="237"/>
      <c r="Q1685" s="237"/>
      <c r="R1685" s="237"/>
      <c r="S1685" s="237"/>
      <c r="T1685" s="238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9" t="s">
        <v>397</v>
      </c>
      <c r="AU1685" s="239" t="s">
        <v>84</v>
      </c>
      <c r="AV1685" s="13" t="s">
        <v>82</v>
      </c>
      <c r="AW1685" s="13" t="s">
        <v>35</v>
      </c>
      <c r="AX1685" s="13" t="s">
        <v>74</v>
      </c>
      <c r="AY1685" s="239" t="s">
        <v>378</v>
      </c>
    </row>
    <row r="1686" s="14" customFormat="1">
      <c r="A1686" s="14"/>
      <c r="B1686" s="240"/>
      <c r="C1686" s="241"/>
      <c r="D1686" s="231" t="s">
        <v>397</v>
      </c>
      <c r="E1686" s="242" t="s">
        <v>28</v>
      </c>
      <c r="F1686" s="243" t="s">
        <v>499</v>
      </c>
      <c r="G1686" s="241"/>
      <c r="H1686" s="244">
        <v>5</v>
      </c>
      <c r="I1686" s="245"/>
      <c r="J1686" s="241"/>
      <c r="K1686" s="241"/>
      <c r="L1686" s="246"/>
      <c r="M1686" s="247"/>
      <c r="N1686" s="248"/>
      <c r="O1686" s="248"/>
      <c r="P1686" s="248"/>
      <c r="Q1686" s="248"/>
      <c r="R1686" s="248"/>
      <c r="S1686" s="248"/>
      <c r="T1686" s="249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0" t="s">
        <v>397</v>
      </c>
      <c r="AU1686" s="250" t="s">
        <v>84</v>
      </c>
      <c r="AV1686" s="14" t="s">
        <v>84</v>
      </c>
      <c r="AW1686" s="14" t="s">
        <v>35</v>
      </c>
      <c r="AX1686" s="14" t="s">
        <v>82</v>
      </c>
      <c r="AY1686" s="250" t="s">
        <v>378</v>
      </c>
    </row>
    <row r="1687" s="2" customFormat="1" ht="24.15" customHeight="1">
      <c r="A1687" s="41"/>
      <c r="B1687" s="42"/>
      <c r="C1687" s="273" t="s">
        <v>1933</v>
      </c>
      <c r="D1687" s="273" t="s">
        <v>875</v>
      </c>
      <c r="E1687" s="274" t="s">
        <v>1934</v>
      </c>
      <c r="F1687" s="275" t="s">
        <v>1935</v>
      </c>
      <c r="G1687" s="276" t="s">
        <v>764</v>
      </c>
      <c r="H1687" s="277">
        <v>5</v>
      </c>
      <c r="I1687" s="278"/>
      <c r="J1687" s="279">
        <f>ROUND(I1687*H1687,2)</f>
        <v>0</v>
      </c>
      <c r="K1687" s="275" t="s">
        <v>28</v>
      </c>
      <c r="L1687" s="280"/>
      <c r="M1687" s="281" t="s">
        <v>28</v>
      </c>
      <c r="N1687" s="282" t="s">
        <v>45</v>
      </c>
      <c r="O1687" s="87"/>
      <c r="P1687" s="220">
        <f>O1687*H1687</f>
        <v>0</v>
      </c>
      <c r="Q1687" s="220">
        <v>0.0015</v>
      </c>
      <c r="R1687" s="220">
        <f>Q1687*H1687</f>
        <v>0.0074999999999999997</v>
      </c>
      <c r="S1687" s="220">
        <v>0</v>
      </c>
      <c r="T1687" s="221">
        <f>S1687*H1687</f>
        <v>0</v>
      </c>
      <c r="U1687" s="41"/>
      <c r="V1687" s="41"/>
      <c r="W1687" s="41"/>
      <c r="X1687" s="41"/>
      <c r="Y1687" s="41"/>
      <c r="Z1687" s="41"/>
      <c r="AA1687" s="41"/>
      <c r="AB1687" s="41"/>
      <c r="AC1687" s="41"/>
      <c r="AD1687" s="41"/>
      <c r="AE1687" s="41"/>
      <c r="AR1687" s="222" t="s">
        <v>540</v>
      </c>
      <c r="AT1687" s="222" t="s">
        <v>875</v>
      </c>
      <c r="AU1687" s="222" t="s">
        <v>84</v>
      </c>
      <c r="AY1687" s="20" t="s">
        <v>378</v>
      </c>
      <c r="BE1687" s="223">
        <f>IF(N1687="základní",J1687,0)</f>
        <v>0</v>
      </c>
      <c r="BF1687" s="223">
        <f>IF(N1687="snížená",J1687,0)</f>
        <v>0</v>
      </c>
      <c r="BG1687" s="223">
        <f>IF(N1687="zákl. přenesená",J1687,0)</f>
        <v>0</v>
      </c>
      <c r="BH1687" s="223">
        <f>IF(N1687="sníž. přenesená",J1687,0)</f>
        <v>0</v>
      </c>
      <c r="BI1687" s="223">
        <f>IF(N1687="nulová",J1687,0)</f>
        <v>0</v>
      </c>
      <c r="BJ1687" s="20" t="s">
        <v>82</v>
      </c>
      <c r="BK1687" s="223">
        <f>ROUND(I1687*H1687,2)</f>
        <v>0</v>
      </c>
      <c r="BL1687" s="20" t="s">
        <v>390</v>
      </c>
      <c r="BM1687" s="222" t="s">
        <v>1936</v>
      </c>
    </row>
    <row r="1688" s="13" customFormat="1">
      <c r="A1688" s="13"/>
      <c r="B1688" s="229"/>
      <c r="C1688" s="230"/>
      <c r="D1688" s="231" t="s">
        <v>397</v>
      </c>
      <c r="E1688" s="232" t="s">
        <v>28</v>
      </c>
      <c r="F1688" s="233" t="s">
        <v>1932</v>
      </c>
      <c r="G1688" s="230"/>
      <c r="H1688" s="232" t="s">
        <v>28</v>
      </c>
      <c r="I1688" s="234"/>
      <c r="J1688" s="230"/>
      <c r="K1688" s="230"/>
      <c r="L1688" s="235"/>
      <c r="M1688" s="236"/>
      <c r="N1688" s="237"/>
      <c r="O1688" s="237"/>
      <c r="P1688" s="237"/>
      <c r="Q1688" s="237"/>
      <c r="R1688" s="237"/>
      <c r="S1688" s="237"/>
      <c r="T1688" s="238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39" t="s">
        <v>397</v>
      </c>
      <c r="AU1688" s="239" t="s">
        <v>84</v>
      </c>
      <c r="AV1688" s="13" t="s">
        <v>82</v>
      </c>
      <c r="AW1688" s="13" t="s">
        <v>35</v>
      </c>
      <c r="AX1688" s="13" t="s">
        <v>74</v>
      </c>
      <c r="AY1688" s="239" t="s">
        <v>378</v>
      </c>
    </row>
    <row r="1689" s="14" customFormat="1">
      <c r="A1689" s="14"/>
      <c r="B1689" s="240"/>
      <c r="C1689" s="241"/>
      <c r="D1689" s="231" t="s">
        <v>397</v>
      </c>
      <c r="E1689" s="242" t="s">
        <v>28</v>
      </c>
      <c r="F1689" s="243" t="s">
        <v>499</v>
      </c>
      <c r="G1689" s="241"/>
      <c r="H1689" s="244">
        <v>5</v>
      </c>
      <c r="I1689" s="245"/>
      <c r="J1689" s="241"/>
      <c r="K1689" s="241"/>
      <c r="L1689" s="246"/>
      <c r="M1689" s="247"/>
      <c r="N1689" s="248"/>
      <c r="O1689" s="248"/>
      <c r="P1689" s="248"/>
      <c r="Q1689" s="248"/>
      <c r="R1689" s="248"/>
      <c r="S1689" s="248"/>
      <c r="T1689" s="24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0" t="s">
        <v>397</v>
      </c>
      <c r="AU1689" s="250" t="s">
        <v>84</v>
      </c>
      <c r="AV1689" s="14" t="s">
        <v>84</v>
      </c>
      <c r="AW1689" s="14" t="s">
        <v>35</v>
      </c>
      <c r="AX1689" s="14" t="s">
        <v>82</v>
      </c>
      <c r="AY1689" s="250" t="s">
        <v>378</v>
      </c>
    </row>
    <row r="1690" s="12" customFormat="1" ht="22.8" customHeight="1">
      <c r="A1690" s="12"/>
      <c r="B1690" s="195"/>
      <c r="C1690" s="196"/>
      <c r="D1690" s="197" t="s">
        <v>73</v>
      </c>
      <c r="E1690" s="209" t="s">
        <v>1198</v>
      </c>
      <c r="F1690" s="209" t="s">
        <v>1937</v>
      </c>
      <c r="G1690" s="196"/>
      <c r="H1690" s="196"/>
      <c r="I1690" s="199"/>
      <c r="J1690" s="210">
        <f>BK1690</f>
        <v>0</v>
      </c>
      <c r="K1690" s="196"/>
      <c r="L1690" s="201"/>
      <c r="M1690" s="202"/>
      <c r="N1690" s="203"/>
      <c r="O1690" s="203"/>
      <c r="P1690" s="204">
        <f>SUM(P1691:P1764)</f>
        <v>0</v>
      </c>
      <c r="Q1690" s="203"/>
      <c r="R1690" s="204">
        <f>SUM(R1691:R1764)</f>
        <v>0</v>
      </c>
      <c r="S1690" s="203"/>
      <c r="T1690" s="205">
        <f>SUM(T1691:T1764)</f>
        <v>0</v>
      </c>
      <c r="U1690" s="12"/>
      <c r="V1690" s="12"/>
      <c r="W1690" s="12"/>
      <c r="X1690" s="12"/>
      <c r="Y1690" s="12"/>
      <c r="Z1690" s="12"/>
      <c r="AA1690" s="12"/>
      <c r="AB1690" s="12"/>
      <c r="AC1690" s="12"/>
      <c r="AD1690" s="12"/>
      <c r="AE1690" s="12"/>
      <c r="AR1690" s="206" t="s">
        <v>82</v>
      </c>
      <c r="AT1690" s="207" t="s">
        <v>73</v>
      </c>
      <c r="AU1690" s="207" t="s">
        <v>82</v>
      </c>
      <c r="AY1690" s="206" t="s">
        <v>378</v>
      </c>
      <c r="BK1690" s="208">
        <f>SUM(BK1691:BK1764)</f>
        <v>0</v>
      </c>
    </row>
    <row r="1691" s="2" customFormat="1" ht="44.25" customHeight="1">
      <c r="A1691" s="41"/>
      <c r="B1691" s="42"/>
      <c r="C1691" s="211" t="s">
        <v>1938</v>
      </c>
      <c r="D1691" s="211" t="s">
        <v>385</v>
      </c>
      <c r="E1691" s="212" t="s">
        <v>1939</v>
      </c>
      <c r="F1691" s="213" t="s">
        <v>1940</v>
      </c>
      <c r="G1691" s="214" t="s">
        <v>572</v>
      </c>
      <c r="H1691" s="215">
        <v>3388.2809999999999</v>
      </c>
      <c r="I1691" s="216"/>
      <c r="J1691" s="217">
        <f>ROUND(I1691*H1691,2)</f>
        <v>0</v>
      </c>
      <c r="K1691" s="213" t="s">
        <v>389</v>
      </c>
      <c r="L1691" s="47"/>
      <c r="M1691" s="218" t="s">
        <v>28</v>
      </c>
      <c r="N1691" s="219" t="s">
        <v>45</v>
      </c>
      <c r="O1691" s="87"/>
      <c r="P1691" s="220">
        <f>O1691*H1691</f>
        <v>0</v>
      </c>
      <c r="Q1691" s="220">
        <v>0</v>
      </c>
      <c r="R1691" s="220">
        <f>Q1691*H1691</f>
        <v>0</v>
      </c>
      <c r="S1691" s="220">
        <v>0</v>
      </c>
      <c r="T1691" s="221">
        <f>S1691*H1691</f>
        <v>0</v>
      </c>
      <c r="U1691" s="41"/>
      <c r="V1691" s="41"/>
      <c r="W1691" s="41"/>
      <c r="X1691" s="41"/>
      <c r="Y1691" s="41"/>
      <c r="Z1691" s="41"/>
      <c r="AA1691" s="41"/>
      <c r="AB1691" s="41"/>
      <c r="AC1691" s="41"/>
      <c r="AD1691" s="41"/>
      <c r="AE1691" s="41"/>
      <c r="AR1691" s="222" t="s">
        <v>390</v>
      </c>
      <c r="AT1691" s="222" t="s">
        <v>385</v>
      </c>
      <c r="AU1691" s="222" t="s">
        <v>84</v>
      </c>
      <c r="AY1691" s="20" t="s">
        <v>378</v>
      </c>
      <c r="BE1691" s="223">
        <f>IF(N1691="základní",J1691,0)</f>
        <v>0</v>
      </c>
      <c r="BF1691" s="223">
        <f>IF(N1691="snížená",J1691,0)</f>
        <v>0</v>
      </c>
      <c r="BG1691" s="223">
        <f>IF(N1691="zákl. přenesená",J1691,0)</f>
        <v>0</v>
      </c>
      <c r="BH1691" s="223">
        <f>IF(N1691="sníž. přenesená",J1691,0)</f>
        <v>0</v>
      </c>
      <c r="BI1691" s="223">
        <f>IF(N1691="nulová",J1691,0)</f>
        <v>0</v>
      </c>
      <c r="BJ1691" s="20" t="s">
        <v>82</v>
      </c>
      <c r="BK1691" s="223">
        <f>ROUND(I1691*H1691,2)</f>
        <v>0</v>
      </c>
      <c r="BL1691" s="20" t="s">
        <v>390</v>
      </c>
      <c r="BM1691" s="222" t="s">
        <v>1941</v>
      </c>
    </row>
    <row r="1692" s="2" customFormat="1">
      <c r="A1692" s="41"/>
      <c r="B1692" s="42"/>
      <c r="C1692" s="43"/>
      <c r="D1692" s="224" t="s">
        <v>394</v>
      </c>
      <c r="E1692" s="43"/>
      <c r="F1692" s="225" t="s">
        <v>1942</v>
      </c>
      <c r="G1692" s="43"/>
      <c r="H1692" s="43"/>
      <c r="I1692" s="226"/>
      <c r="J1692" s="43"/>
      <c r="K1692" s="43"/>
      <c r="L1692" s="47"/>
      <c r="M1692" s="227"/>
      <c r="N1692" s="228"/>
      <c r="O1692" s="87"/>
      <c r="P1692" s="87"/>
      <c r="Q1692" s="87"/>
      <c r="R1692" s="87"/>
      <c r="S1692" s="87"/>
      <c r="T1692" s="88"/>
      <c r="U1692" s="41"/>
      <c r="V1692" s="41"/>
      <c r="W1692" s="41"/>
      <c r="X1692" s="41"/>
      <c r="Y1692" s="41"/>
      <c r="Z1692" s="41"/>
      <c r="AA1692" s="41"/>
      <c r="AB1692" s="41"/>
      <c r="AC1692" s="41"/>
      <c r="AD1692" s="41"/>
      <c r="AE1692" s="41"/>
      <c r="AT1692" s="20" t="s">
        <v>394</v>
      </c>
      <c r="AU1692" s="20" t="s">
        <v>84</v>
      </c>
    </row>
    <row r="1693" s="14" customFormat="1">
      <c r="A1693" s="14"/>
      <c r="B1693" s="240"/>
      <c r="C1693" s="241"/>
      <c r="D1693" s="231" t="s">
        <v>397</v>
      </c>
      <c r="E1693" s="242" t="s">
        <v>28</v>
      </c>
      <c r="F1693" s="243" t="s">
        <v>1943</v>
      </c>
      <c r="G1693" s="241"/>
      <c r="H1693" s="244">
        <v>2544.0479999999998</v>
      </c>
      <c r="I1693" s="245"/>
      <c r="J1693" s="241"/>
      <c r="K1693" s="241"/>
      <c r="L1693" s="246"/>
      <c r="M1693" s="247"/>
      <c r="N1693" s="248"/>
      <c r="O1693" s="248"/>
      <c r="P1693" s="248"/>
      <c r="Q1693" s="248"/>
      <c r="R1693" s="248"/>
      <c r="S1693" s="248"/>
      <c r="T1693" s="249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0" t="s">
        <v>397</v>
      </c>
      <c r="AU1693" s="250" t="s">
        <v>84</v>
      </c>
      <c r="AV1693" s="14" t="s">
        <v>84</v>
      </c>
      <c r="AW1693" s="14" t="s">
        <v>35</v>
      </c>
      <c r="AX1693" s="14" t="s">
        <v>74</v>
      </c>
      <c r="AY1693" s="250" t="s">
        <v>378</v>
      </c>
    </row>
    <row r="1694" s="14" customFormat="1">
      <c r="A1694" s="14"/>
      <c r="B1694" s="240"/>
      <c r="C1694" s="241"/>
      <c r="D1694" s="231" t="s">
        <v>397</v>
      </c>
      <c r="E1694" s="242" t="s">
        <v>28</v>
      </c>
      <c r="F1694" s="243" t="s">
        <v>1944</v>
      </c>
      <c r="G1694" s="241"/>
      <c r="H1694" s="244">
        <v>486.24000000000001</v>
      </c>
      <c r="I1694" s="245"/>
      <c r="J1694" s="241"/>
      <c r="K1694" s="241"/>
      <c r="L1694" s="246"/>
      <c r="M1694" s="247"/>
      <c r="N1694" s="248"/>
      <c r="O1694" s="248"/>
      <c r="P1694" s="248"/>
      <c r="Q1694" s="248"/>
      <c r="R1694" s="248"/>
      <c r="S1694" s="248"/>
      <c r="T1694" s="249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50" t="s">
        <v>397</v>
      </c>
      <c r="AU1694" s="250" t="s">
        <v>84</v>
      </c>
      <c r="AV1694" s="14" t="s">
        <v>84</v>
      </c>
      <c r="AW1694" s="14" t="s">
        <v>35</v>
      </c>
      <c r="AX1694" s="14" t="s">
        <v>74</v>
      </c>
      <c r="AY1694" s="250" t="s">
        <v>378</v>
      </c>
    </row>
    <row r="1695" s="14" customFormat="1">
      <c r="A1695" s="14"/>
      <c r="B1695" s="240"/>
      <c r="C1695" s="241"/>
      <c r="D1695" s="231" t="s">
        <v>397</v>
      </c>
      <c r="E1695" s="242" t="s">
        <v>28</v>
      </c>
      <c r="F1695" s="243" t="s">
        <v>1945</v>
      </c>
      <c r="G1695" s="241"/>
      <c r="H1695" s="244">
        <v>357.993</v>
      </c>
      <c r="I1695" s="245"/>
      <c r="J1695" s="241"/>
      <c r="K1695" s="241"/>
      <c r="L1695" s="246"/>
      <c r="M1695" s="247"/>
      <c r="N1695" s="248"/>
      <c r="O1695" s="248"/>
      <c r="P1695" s="248"/>
      <c r="Q1695" s="248"/>
      <c r="R1695" s="248"/>
      <c r="S1695" s="248"/>
      <c r="T1695" s="249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0" t="s">
        <v>397</v>
      </c>
      <c r="AU1695" s="250" t="s">
        <v>84</v>
      </c>
      <c r="AV1695" s="14" t="s">
        <v>84</v>
      </c>
      <c r="AW1695" s="14" t="s">
        <v>35</v>
      </c>
      <c r="AX1695" s="14" t="s">
        <v>74</v>
      </c>
      <c r="AY1695" s="250" t="s">
        <v>378</v>
      </c>
    </row>
    <row r="1696" s="15" customFormat="1">
      <c r="A1696" s="15"/>
      <c r="B1696" s="251"/>
      <c r="C1696" s="252"/>
      <c r="D1696" s="231" t="s">
        <v>397</v>
      </c>
      <c r="E1696" s="253" t="s">
        <v>173</v>
      </c>
      <c r="F1696" s="254" t="s">
        <v>416</v>
      </c>
      <c r="G1696" s="252"/>
      <c r="H1696" s="255">
        <v>3388.2809999999999</v>
      </c>
      <c r="I1696" s="256"/>
      <c r="J1696" s="252"/>
      <c r="K1696" s="252"/>
      <c r="L1696" s="257"/>
      <c r="M1696" s="258"/>
      <c r="N1696" s="259"/>
      <c r="O1696" s="259"/>
      <c r="P1696" s="259"/>
      <c r="Q1696" s="259"/>
      <c r="R1696" s="259"/>
      <c r="S1696" s="259"/>
      <c r="T1696" s="260"/>
      <c r="U1696" s="15"/>
      <c r="V1696" s="15"/>
      <c r="W1696" s="15"/>
      <c r="X1696" s="15"/>
      <c r="Y1696" s="15"/>
      <c r="Z1696" s="15"/>
      <c r="AA1696" s="15"/>
      <c r="AB1696" s="15"/>
      <c r="AC1696" s="15"/>
      <c r="AD1696" s="15"/>
      <c r="AE1696" s="15"/>
      <c r="AT1696" s="261" t="s">
        <v>397</v>
      </c>
      <c r="AU1696" s="261" t="s">
        <v>84</v>
      </c>
      <c r="AV1696" s="15" t="s">
        <v>390</v>
      </c>
      <c r="AW1696" s="15" t="s">
        <v>35</v>
      </c>
      <c r="AX1696" s="15" t="s">
        <v>82</v>
      </c>
      <c r="AY1696" s="261" t="s">
        <v>378</v>
      </c>
    </row>
    <row r="1697" s="2" customFormat="1" ht="55.5" customHeight="1">
      <c r="A1697" s="41"/>
      <c r="B1697" s="42"/>
      <c r="C1697" s="211" t="s">
        <v>1946</v>
      </c>
      <c r="D1697" s="211" t="s">
        <v>385</v>
      </c>
      <c r="E1697" s="212" t="s">
        <v>1947</v>
      </c>
      <c r="F1697" s="213" t="s">
        <v>1948</v>
      </c>
      <c r="G1697" s="214" t="s">
        <v>572</v>
      </c>
      <c r="H1697" s="215">
        <v>304945.28999999998</v>
      </c>
      <c r="I1697" s="216"/>
      <c r="J1697" s="217">
        <f>ROUND(I1697*H1697,2)</f>
        <v>0</v>
      </c>
      <c r="K1697" s="213" t="s">
        <v>389</v>
      </c>
      <c r="L1697" s="47"/>
      <c r="M1697" s="218" t="s">
        <v>28</v>
      </c>
      <c r="N1697" s="219" t="s">
        <v>45</v>
      </c>
      <c r="O1697" s="87"/>
      <c r="P1697" s="220">
        <f>O1697*H1697</f>
        <v>0</v>
      </c>
      <c r="Q1697" s="220">
        <v>0</v>
      </c>
      <c r="R1697" s="220">
        <f>Q1697*H1697</f>
        <v>0</v>
      </c>
      <c r="S1697" s="220">
        <v>0</v>
      </c>
      <c r="T1697" s="221">
        <f>S1697*H1697</f>
        <v>0</v>
      </c>
      <c r="U1697" s="41"/>
      <c r="V1697" s="41"/>
      <c r="W1697" s="41"/>
      <c r="X1697" s="41"/>
      <c r="Y1697" s="41"/>
      <c r="Z1697" s="41"/>
      <c r="AA1697" s="41"/>
      <c r="AB1697" s="41"/>
      <c r="AC1697" s="41"/>
      <c r="AD1697" s="41"/>
      <c r="AE1697" s="41"/>
      <c r="AR1697" s="222" t="s">
        <v>390</v>
      </c>
      <c r="AT1697" s="222" t="s">
        <v>385</v>
      </c>
      <c r="AU1697" s="222" t="s">
        <v>84</v>
      </c>
      <c r="AY1697" s="20" t="s">
        <v>378</v>
      </c>
      <c r="BE1697" s="223">
        <f>IF(N1697="základní",J1697,0)</f>
        <v>0</v>
      </c>
      <c r="BF1697" s="223">
        <f>IF(N1697="snížená",J1697,0)</f>
        <v>0</v>
      </c>
      <c r="BG1697" s="223">
        <f>IF(N1697="zákl. přenesená",J1697,0)</f>
        <v>0</v>
      </c>
      <c r="BH1697" s="223">
        <f>IF(N1697="sníž. přenesená",J1697,0)</f>
        <v>0</v>
      </c>
      <c r="BI1697" s="223">
        <f>IF(N1697="nulová",J1697,0)</f>
        <v>0</v>
      </c>
      <c r="BJ1697" s="20" t="s">
        <v>82</v>
      </c>
      <c r="BK1697" s="223">
        <f>ROUND(I1697*H1697,2)</f>
        <v>0</v>
      </c>
      <c r="BL1697" s="20" t="s">
        <v>390</v>
      </c>
      <c r="BM1697" s="222" t="s">
        <v>1949</v>
      </c>
    </row>
    <row r="1698" s="2" customFormat="1">
      <c r="A1698" s="41"/>
      <c r="B1698" s="42"/>
      <c r="C1698" s="43"/>
      <c r="D1698" s="224" t="s">
        <v>394</v>
      </c>
      <c r="E1698" s="43"/>
      <c r="F1698" s="225" t="s">
        <v>1950</v>
      </c>
      <c r="G1698" s="43"/>
      <c r="H1698" s="43"/>
      <c r="I1698" s="226"/>
      <c r="J1698" s="43"/>
      <c r="K1698" s="43"/>
      <c r="L1698" s="47"/>
      <c r="M1698" s="227"/>
      <c r="N1698" s="228"/>
      <c r="O1698" s="87"/>
      <c r="P1698" s="87"/>
      <c r="Q1698" s="87"/>
      <c r="R1698" s="87"/>
      <c r="S1698" s="87"/>
      <c r="T1698" s="88"/>
      <c r="U1698" s="41"/>
      <c r="V1698" s="41"/>
      <c r="W1698" s="41"/>
      <c r="X1698" s="41"/>
      <c r="Y1698" s="41"/>
      <c r="Z1698" s="41"/>
      <c r="AA1698" s="41"/>
      <c r="AB1698" s="41"/>
      <c r="AC1698" s="41"/>
      <c r="AD1698" s="41"/>
      <c r="AE1698" s="41"/>
      <c r="AT1698" s="20" t="s">
        <v>394</v>
      </c>
      <c r="AU1698" s="20" t="s">
        <v>84</v>
      </c>
    </row>
    <row r="1699" s="14" customFormat="1">
      <c r="A1699" s="14"/>
      <c r="B1699" s="240"/>
      <c r="C1699" s="241"/>
      <c r="D1699" s="231" t="s">
        <v>397</v>
      </c>
      <c r="E1699" s="242" t="s">
        <v>28</v>
      </c>
      <c r="F1699" s="243" t="s">
        <v>1951</v>
      </c>
      <c r="G1699" s="241"/>
      <c r="H1699" s="244">
        <v>304945.28999999998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50" t="s">
        <v>397</v>
      </c>
      <c r="AU1699" s="250" t="s">
        <v>84</v>
      </c>
      <c r="AV1699" s="14" t="s">
        <v>84</v>
      </c>
      <c r="AW1699" s="14" t="s">
        <v>35</v>
      </c>
      <c r="AX1699" s="14" t="s">
        <v>82</v>
      </c>
      <c r="AY1699" s="250" t="s">
        <v>378</v>
      </c>
    </row>
    <row r="1700" s="2" customFormat="1" ht="44.25" customHeight="1">
      <c r="A1700" s="41"/>
      <c r="B1700" s="42"/>
      <c r="C1700" s="211" t="s">
        <v>1952</v>
      </c>
      <c r="D1700" s="211" t="s">
        <v>385</v>
      </c>
      <c r="E1700" s="212" t="s">
        <v>1953</v>
      </c>
      <c r="F1700" s="213" t="s">
        <v>1954</v>
      </c>
      <c r="G1700" s="214" t="s">
        <v>572</v>
      </c>
      <c r="H1700" s="215">
        <v>3388.2809999999999</v>
      </c>
      <c r="I1700" s="216"/>
      <c r="J1700" s="217">
        <f>ROUND(I1700*H1700,2)</f>
        <v>0</v>
      </c>
      <c r="K1700" s="213" t="s">
        <v>389</v>
      </c>
      <c r="L1700" s="47"/>
      <c r="M1700" s="218" t="s">
        <v>28</v>
      </c>
      <c r="N1700" s="219" t="s">
        <v>45</v>
      </c>
      <c r="O1700" s="87"/>
      <c r="P1700" s="220">
        <f>O1700*H1700</f>
        <v>0</v>
      </c>
      <c r="Q1700" s="220">
        <v>0</v>
      </c>
      <c r="R1700" s="220">
        <f>Q1700*H1700</f>
        <v>0</v>
      </c>
      <c r="S1700" s="220">
        <v>0</v>
      </c>
      <c r="T1700" s="221">
        <f>S1700*H1700</f>
        <v>0</v>
      </c>
      <c r="U1700" s="41"/>
      <c r="V1700" s="41"/>
      <c r="W1700" s="41"/>
      <c r="X1700" s="41"/>
      <c r="Y1700" s="41"/>
      <c r="Z1700" s="41"/>
      <c r="AA1700" s="41"/>
      <c r="AB1700" s="41"/>
      <c r="AC1700" s="41"/>
      <c r="AD1700" s="41"/>
      <c r="AE1700" s="41"/>
      <c r="AR1700" s="222" t="s">
        <v>390</v>
      </c>
      <c r="AT1700" s="222" t="s">
        <v>385</v>
      </c>
      <c r="AU1700" s="222" t="s">
        <v>84</v>
      </c>
      <c r="AY1700" s="20" t="s">
        <v>378</v>
      </c>
      <c r="BE1700" s="223">
        <f>IF(N1700="základní",J1700,0)</f>
        <v>0</v>
      </c>
      <c r="BF1700" s="223">
        <f>IF(N1700="snížená",J1700,0)</f>
        <v>0</v>
      </c>
      <c r="BG1700" s="223">
        <f>IF(N1700="zákl. přenesená",J1700,0)</f>
        <v>0</v>
      </c>
      <c r="BH1700" s="223">
        <f>IF(N1700="sníž. přenesená",J1700,0)</f>
        <v>0</v>
      </c>
      <c r="BI1700" s="223">
        <f>IF(N1700="nulová",J1700,0)</f>
        <v>0</v>
      </c>
      <c r="BJ1700" s="20" t="s">
        <v>82</v>
      </c>
      <c r="BK1700" s="223">
        <f>ROUND(I1700*H1700,2)</f>
        <v>0</v>
      </c>
      <c r="BL1700" s="20" t="s">
        <v>390</v>
      </c>
      <c r="BM1700" s="222" t="s">
        <v>1955</v>
      </c>
    </row>
    <row r="1701" s="2" customFormat="1">
      <c r="A1701" s="41"/>
      <c r="B1701" s="42"/>
      <c r="C1701" s="43"/>
      <c r="D1701" s="224" t="s">
        <v>394</v>
      </c>
      <c r="E1701" s="43"/>
      <c r="F1701" s="225" t="s">
        <v>1956</v>
      </c>
      <c r="G1701" s="43"/>
      <c r="H1701" s="43"/>
      <c r="I1701" s="226"/>
      <c r="J1701" s="43"/>
      <c r="K1701" s="43"/>
      <c r="L1701" s="47"/>
      <c r="M1701" s="227"/>
      <c r="N1701" s="228"/>
      <c r="O1701" s="87"/>
      <c r="P1701" s="87"/>
      <c r="Q1701" s="87"/>
      <c r="R1701" s="87"/>
      <c r="S1701" s="87"/>
      <c r="T1701" s="88"/>
      <c r="U1701" s="41"/>
      <c r="V1701" s="41"/>
      <c r="W1701" s="41"/>
      <c r="X1701" s="41"/>
      <c r="Y1701" s="41"/>
      <c r="Z1701" s="41"/>
      <c r="AA1701" s="41"/>
      <c r="AB1701" s="41"/>
      <c r="AC1701" s="41"/>
      <c r="AD1701" s="41"/>
      <c r="AE1701" s="41"/>
      <c r="AT1701" s="20" t="s">
        <v>394</v>
      </c>
      <c r="AU1701" s="20" t="s">
        <v>84</v>
      </c>
    </row>
    <row r="1702" s="14" customFormat="1">
      <c r="A1702" s="14"/>
      <c r="B1702" s="240"/>
      <c r="C1702" s="241"/>
      <c r="D1702" s="231" t="s">
        <v>397</v>
      </c>
      <c r="E1702" s="242" t="s">
        <v>28</v>
      </c>
      <c r="F1702" s="243" t="s">
        <v>173</v>
      </c>
      <c r="G1702" s="241"/>
      <c r="H1702" s="244">
        <v>3388.2809999999999</v>
      </c>
      <c r="I1702" s="245"/>
      <c r="J1702" s="241"/>
      <c r="K1702" s="241"/>
      <c r="L1702" s="246"/>
      <c r="M1702" s="247"/>
      <c r="N1702" s="248"/>
      <c r="O1702" s="248"/>
      <c r="P1702" s="248"/>
      <c r="Q1702" s="248"/>
      <c r="R1702" s="248"/>
      <c r="S1702" s="248"/>
      <c r="T1702" s="24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0" t="s">
        <v>397</v>
      </c>
      <c r="AU1702" s="250" t="s">
        <v>84</v>
      </c>
      <c r="AV1702" s="14" t="s">
        <v>84</v>
      </c>
      <c r="AW1702" s="14" t="s">
        <v>35</v>
      </c>
      <c r="AX1702" s="14" t="s">
        <v>82</v>
      </c>
      <c r="AY1702" s="250" t="s">
        <v>378</v>
      </c>
    </row>
    <row r="1703" s="2" customFormat="1" ht="33" customHeight="1">
      <c r="A1703" s="41"/>
      <c r="B1703" s="42"/>
      <c r="C1703" s="211" t="s">
        <v>1957</v>
      </c>
      <c r="D1703" s="211" t="s">
        <v>385</v>
      </c>
      <c r="E1703" s="212" t="s">
        <v>1958</v>
      </c>
      <c r="F1703" s="213" t="s">
        <v>1959</v>
      </c>
      <c r="G1703" s="214" t="s">
        <v>572</v>
      </c>
      <c r="H1703" s="215">
        <v>438.89999999999998</v>
      </c>
      <c r="I1703" s="216"/>
      <c r="J1703" s="217">
        <f>ROUND(I1703*H1703,2)</f>
        <v>0</v>
      </c>
      <c r="K1703" s="213" t="s">
        <v>28</v>
      </c>
      <c r="L1703" s="47"/>
      <c r="M1703" s="218" t="s">
        <v>28</v>
      </c>
      <c r="N1703" s="219" t="s">
        <v>45</v>
      </c>
      <c r="O1703" s="87"/>
      <c r="P1703" s="220">
        <f>O1703*H1703</f>
        <v>0</v>
      </c>
      <c r="Q1703" s="220">
        <v>0</v>
      </c>
      <c r="R1703" s="220">
        <f>Q1703*H1703</f>
        <v>0</v>
      </c>
      <c r="S1703" s="220">
        <v>0</v>
      </c>
      <c r="T1703" s="221">
        <f>S1703*H1703</f>
        <v>0</v>
      </c>
      <c r="U1703" s="41"/>
      <c r="V1703" s="41"/>
      <c r="W1703" s="41"/>
      <c r="X1703" s="41"/>
      <c r="Y1703" s="41"/>
      <c r="Z1703" s="41"/>
      <c r="AA1703" s="41"/>
      <c r="AB1703" s="41"/>
      <c r="AC1703" s="41"/>
      <c r="AD1703" s="41"/>
      <c r="AE1703" s="41"/>
      <c r="AR1703" s="222" t="s">
        <v>390</v>
      </c>
      <c r="AT1703" s="222" t="s">
        <v>385</v>
      </c>
      <c r="AU1703" s="222" t="s">
        <v>84</v>
      </c>
      <c r="AY1703" s="20" t="s">
        <v>378</v>
      </c>
      <c r="BE1703" s="223">
        <f>IF(N1703="základní",J1703,0)</f>
        <v>0</v>
      </c>
      <c r="BF1703" s="223">
        <f>IF(N1703="snížená",J1703,0)</f>
        <v>0</v>
      </c>
      <c r="BG1703" s="223">
        <f>IF(N1703="zákl. přenesená",J1703,0)</f>
        <v>0</v>
      </c>
      <c r="BH1703" s="223">
        <f>IF(N1703="sníž. přenesená",J1703,0)</f>
        <v>0</v>
      </c>
      <c r="BI1703" s="223">
        <f>IF(N1703="nulová",J1703,0)</f>
        <v>0</v>
      </c>
      <c r="BJ1703" s="20" t="s">
        <v>82</v>
      </c>
      <c r="BK1703" s="223">
        <f>ROUND(I1703*H1703,2)</f>
        <v>0</v>
      </c>
      <c r="BL1703" s="20" t="s">
        <v>390</v>
      </c>
      <c r="BM1703" s="222" t="s">
        <v>1960</v>
      </c>
    </row>
    <row r="1704" s="14" customFormat="1">
      <c r="A1704" s="14"/>
      <c r="B1704" s="240"/>
      <c r="C1704" s="241"/>
      <c r="D1704" s="231" t="s">
        <v>397</v>
      </c>
      <c r="E1704" s="242" t="s">
        <v>28</v>
      </c>
      <c r="F1704" s="243" t="s">
        <v>1961</v>
      </c>
      <c r="G1704" s="241"/>
      <c r="H1704" s="244">
        <v>267.89999999999998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397</v>
      </c>
      <c r="AU1704" s="250" t="s">
        <v>84</v>
      </c>
      <c r="AV1704" s="14" t="s">
        <v>84</v>
      </c>
      <c r="AW1704" s="14" t="s">
        <v>35</v>
      </c>
      <c r="AX1704" s="14" t="s">
        <v>74</v>
      </c>
      <c r="AY1704" s="250" t="s">
        <v>378</v>
      </c>
    </row>
    <row r="1705" s="14" customFormat="1">
      <c r="A1705" s="14"/>
      <c r="B1705" s="240"/>
      <c r="C1705" s="241"/>
      <c r="D1705" s="231" t="s">
        <v>397</v>
      </c>
      <c r="E1705" s="242" t="s">
        <v>28</v>
      </c>
      <c r="F1705" s="243" t="s">
        <v>1962</v>
      </c>
      <c r="G1705" s="241"/>
      <c r="H1705" s="244">
        <v>171</v>
      </c>
      <c r="I1705" s="245"/>
      <c r="J1705" s="241"/>
      <c r="K1705" s="241"/>
      <c r="L1705" s="246"/>
      <c r="M1705" s="247"/>
      <c r="N1705" s="248"/>
      <c r="O1705" s="248"/>
      <c r="P1705" s="248"/>
      <c r="Q1705" s="248"/>
      <c r="R1705" s="248"/>
      <c r="S1705" s="248"/>
      <c r="T1705" s="249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50" t="s">
        <v>397</v>
      </c>
      <c r="AU1705" s="250" t="s">
        <v>84</v>
      </c>
      <c r="AV1705" s="14" t="s">
        <v>84</v>
      </c>
      <c r="AW1705" s="14" t="s">
        <v>35</v>
      </c>
      <c r="AX1705" s="14" t="s">
        <v>74</v>
      </c>
      <c r="AY1705" s="250" t="s">
        <v>378</v>
      </c>
    </row>
    <row r="1706" s="15" customFormat="1">
      <c r="A1706" s="15"/>
      <c r="B1706" s="251"/>
      <c r="C1706" s="252"/>
      <c r="D1706" s="231" t="s">
        <v>397</v>
      </c>
      <c r="E1706" s="253" t="s">
        <v>28</v>
      </c>
      <c r="F1706" s="254" t="s">
        <v>416</v>
      </c>
      <c r="G1706" s="252"/>
      <c r="H1706" s="255">
        <v>438.89999999999998</v>
      </c>
      <c r="I1706" s="256"/>
      <c r="J1706" s="252"/>
      <c r="K1706" s="252"/>
      <c r="L1706" s="257"/>
      <c r="M1706" s="258"/>
      <c r="N1706" s="259"/>
      <c r="O1706" s="259"/>
      <c r="P1706" s="259"/>
      <c r="Q1706" s="259"/>
      <c r="R1706" s="259"/>
      <c r="S1706" s="259"/>
      <c r="T1706" s="260"/>
      <c r="U1706" s="15"/>
      <c r="V1706" s="15"/>
      <c r="W1706" s="15"/>
      <c r="X1706" s="15"/>
      <c r="Y1706" s="15"/>
      <c r="Z1706" s="15"/>
      <c r="AA1706" s="15"/>
      <c r="AB1706" s="15"/>
      <c r="AC1706" s="15"/>
      <c r="AD1706" s="15"/>
      <c r="AE1706" s="15"/>
      <c r="AT1706" s="261" t="s">
        <v>397</v>
      </c>
      <c r="AU1706" s="261" t="s">
        <v>84</v>
      </c>
      <c r="AV1706" s="15" t="s">
        <v>390</v>
      </c>
      <c r="AW1706" s="15" t="s">
        <v>35</v>
      </c>
      <c r="AX1706" s="15" t="s">
        <v>82</v>
      </c>
      <c r="AY1706" s="261" t="s">
        <v>378</v>
      </c>
    </row>
    <row r="1707" s="2" customFormat="1" ht="24.15" customHeight="1">
      <c r="A1707" s="41"/>
      <c r="B1707" s="42"/>
      <c r="C1707" s="211" t="s">
        <v>1963</v>
      </c>
      <c r="D1707" s="211" t="s">
        <v>385</v>
      </c>
      <c r="E1707" s="212" t="s">
        <v>1964</v>
      </c>
      <c r="F1707" s="213" t="s">
        <v>1965</v>
      </c>
      <c r="G1707" s="214" t="s">
        <v>572</v>
      </c>
      <c r="H1707" s="215">
        <v>3388.2809999999999</v>
      </c>
      <c r="I1707" s="216"/>
      <c r="J1707" s="217">
        <f>ROUND(I1707*H1707,2)</f>
        <v>0</v>
      </c>
      <c r="K1707" s="213" t="s">
        <v>389</v>
      </c>
      <c r="L1707" s="47"/>
      <c r="M1707" s="218" t="s">
        <v>28</v>
      </c>
      <c r="N1707" s="219" t="s">
        <v>45</v>
      </c>
      <c r="O1707" s="87"/>
      <c r="P1707" s="220">
        <f>O1707*H1707</f>
        <v>0</v>
      </c>
      <c r="Q1707" s="220">
        <v>0</v>
      </c>
      <c r="R1707" s="220">
        <f>Q1707*H1707</f>
        <v>0</v>
      </c>
      <c r="S1707" s="220">
        <v>0</v>
      </c>
      <c r="T1707" s="221">
        <f>S1707*H1707</f>
        <v>0</v>
      </c>
      <c r="U1707" s="41"/>
      <c r="V1707" s="41"/>
      <c r="W1707" s="41"/>
      <c r="X1707" s="41"/>
      <c r="Y1707" s="41"/>
      <c r="Z1707" s="41"/>
      <c r="AA1707" s="41"/>
      <c r="AB1707" s="41"/>
      <c r="AC1707" s="41"/>
      <c r="AD1707" s="41"/>
      <c r="AE1707" s="41"/>
      <c r="AR1707" s="222" t="s">
        <v>390</v>
      </c>
      <c r="AT1707" s="222" t="s">
        <v>385</v>
      </c>
      <c r="AU1707" s="222" t="s">
        <v>84</v>
      </c>
      <c r="AY1707" s="20" t="s">
        <v>378</v>
      </c>
      <c r="BE1707" s="223">
        <f>IF(N1707="základní",J1707,0)</f>
        <v>0</v>
      </c>
      <c r="BF1707" s="223">
        <f>IF(N1707="snížená",J1707,0)</f>
        <v>0</v>
      </c>
      <c r="BG1707" s="223">
        <f>IF(N1707="zákl. přenesená",J1707,0)</f>
        <v>0</v>
      </c>
      <c r="BH1707" s="223">
        <f>IF(N1707="sníž. přenesená",J1707,0)</f>
        <v>0</v>
      </c>
      <c r="BI1707" s="223">
        <f>IF(N1707="nulová",J1707,0)</f>
        <v>0</v>
      </c>
      <c r="BJ1707" s="20" t="s">
        <v>82</v>
      </c>
      <c r="BK1707" s="223">
        <f>ROUND(I1707*H1707,2)</f>
        <v>0</v>
      </c>
      <c r="BL1707" s="20" t="s">
        <v>390</v>
      </c>
      <c r="BM1707" s="222" t="s">
        <v>1966</v>
      </c>
    </row>
    <row r="1708" s="2" customFormat="1">
      <c r="A1708" s="41"/>
      <c r="B1708" s="42"/>
      <c r="C1708" s="43"/>
      <c r="D1708" s="224" t="s">
        <v>394</v>
      </c>
      <c r="E1708" s="43"/>
      <c r="F1708" s="225" t="s">
        <v>1967</v>
      </c>
      <c r="G1708" s="43"/>
      <c r="H1708" s="43"/>
      <c r="I1708" s="226"/>
      <c r="J1708" s="43"/>
      <c r="K1708" s="43"/>
      <c r="L1708" s="47"/>
      <c r="M1708" s="227"/>
      <c r="N1708" s="228"/>
      <c r="O1708" s="87"/>
      <c r="P1708" s="87"/>
      <c r="Q1708" s="87"/>
      <c r="R1708" s="87"/>
      <c r="S1708" s="87"/>
      <c r="T1708" s="88"/>
      <c r="U1708" s="41"/>
      <c r="V1708" s="41"/>
      <c r="W1708" s="41"/>
      <c r="X1708" s="41"/>
      <c r="Y1708" s="41"/>
      <c r="Z1708" s="41"/>
      <c r="AA1708" s="41"/>
      <c r="AB1708" s="41"/>
      <c r="AC1708" s="41"/>
      <c r="AD1708" s="41"/>
      <c r="AE1708" s="41"/>
      <c r="AT1708" s="20" t="s">
        <v>394</v>
      </c>
      <c r="AU1708" s="20" t="s">
        <v>84</v>
      </c>
    </row>
    <row r="1709" s="14" customFormat="1">
      <c r="A1709" s="14"/>
      <c r="B1709" s="240"/>
      <c r="C1709" s="241"/>
      <c r="D1709" s="231" t="s">
        <v>397</v>
      </c>
      <c r="E1709" s="242" t="s">
        <v>28</v>
      </c>
      <c r="F1709" s="243" t="s">
        <v>173</v>
      </c>
      <c r="G1709" s="241"/>
      <c r="H1709" s="244">
        <v>3388.2809999999999</v>
      </c>
      <c r="I1709" s="245"/>
      <c r="J1709" s="241"/>
      <c r="K1709" s="241"/>
      <c r="L1709" s="246"/>
      <c r="M1709" s="247"/>
      <c r="N1709" s="248"/>
      <c r="O1709" s="248"/>
      <c r="P1709" s="248"/>
      <c r="Q1709" s="248"/>
      <c r="R1709" s="248"/>
      <c r="S1709" s="248"/>
      <c r="T1709" s="249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0" t="s">
        <v>397</v>
      </c>
      <c r="AU1709" s="250" t="s">
        <v>84</v>
      </c>
      <c r="AV1709" s="14" t="s">
        <v>84</v>
      </c>
      <c r="AW1709" s="14" t="s">
        <v>35</v>
      </c>
      <c r="AX1709" s="14" t="s">
        <v>82</v>
      </c>
      <c r="AY1709" s="250" t="s">
        <v>378</v>
      </c>
    </row>
    <row r="1710" s="2" customFormat="1" ht="33" customHeight="1">
      <c r="A1710" s="41"/>
      <c r="B1710" s="42"/>
      <c r="C1710" s="211" t="s">
        <v>1968</v>
      </c>
      <c r="D1710" s="211" t="s">
        <v>385</v>
      </c>
      <c r="E1710" s="212" t="s">
        <v>1969</v>
      </c>
      <c r="F1710" s="213" t="s">
        <v>1970</v>
      </c>
      <c r="G1710" s="214" t="s">
        <v>572</v>
      </c>
      <c r="H1710" s="215">
        <v>304945.28999999998</v>
      </c>
      <c r="I1710" s="216"/>
      <c r="J1710" s="217">
        <f>ROUND(I1710*H1710,2)</f>
        <v>0</v>
      </c>
      <c r="K1710" s="213" t="s">
        <v>389</v>
      </c>
      <c r="L1710" s="47"/>
      <c r="M1710" s="218" t="s">
        <v>28</v>
      </c>
      <c r="N1710" s="219" t="s">
        <v>45</v>
      </c>
      <c r="O1710" s="87"/>
      <c r="P1710" s="220">
        <f>O1710*H1710</f>
        <v>0</v>
      </c>
      <c r="Q1710" s="220">
        <v>0</v>
      </c>
      <c r="R1710" s="220">
        <f>Q1710*H1710</f>
        <v>0</v>
      </c>
      <c r="S1710" s="220">
        <v>0</v>
      </c>
      <c r="T1710" s="221">
        <f>S1710*H1710</f>
        <v>0</v>
      </c>
      <c r="U1710" s="41"/>
      <c r="V1710" s="41"/>
      <c r="W1710" s="41"/>
      <c r="X1710" s="41"/>
      <c r="Y1710" s="41"/>
      <c r="Z1710" s="41"/>
      <c r="AA1710" s="41"/>
      <c r="AB1710" s="41"/>
      <c r="AC1710" s="41"/>
      <c r="AD1710" s="41"/>
      <c r="AE1710" s="41"/>
      <c r="AR1710" s="222" t="s">
        <v>390</v>
      </c>
      <c r="AT1710" s="222" t="s">
        <v>385</v>
      </c>
      <c r="AU1710" s="222" t="s">
        <v>84</v>
      </c>
      <c r="AY1710" s="20" t="s">
        <v>378</v>
      </c>
      <c r="BE1710" s="223">
        <f>IF(N1710="základní",J1710,0)</f>
        <v>0</v>
      </c>
      <c r="BF1710" s="223">
        <f>IF(N1710="snížená",J1710,0)</f>
        <v>0</v>
      </c>
      <c r="BG1710" s="223">
        <f>IF(N1710="zákl. přenesená",J1710,0)</f>
        <v>0</v>
      </c>
      <c r="BH1710" s="223">
        <f>IF(N1710="sníž. přenesená",J1710,0)</f>
        <v>0</v>
      </c>
      <c r="BI1710" s="223">
        <f>IF(N1710="nulová",J1710,0)</f>
        <v>0</v>
      </c>
      <c r="BJ1710" s="20" t="s">
        <v>82</v>
      </c>
      <c r="BK1710" s="223">
        <f>ROUND(I1710*H1710,2)</f>
        <v>0</v>
      </c>
      <c r="BL1710" s="20" t="s">
        <v>390</v>
      </c>
      <c r="BM1710" s="222" t="s">
        <v>1971</v>
      </c>
    </row>
    <row r="1711" s="2" customFormat="1">
      <c r="A1711" s="41"/>
      <c r="B1711" s="42"/>
      <c r="C1711" s="43"/>
      <c r="D1711" s="224" t="s">
        <v>394</v>
      </c>
      <c r="E1711" s="43"/>
      <c r="F1711" s="225" t="s">
        <v>1972</v>
      </c>
      <c r="G1711" s="43"/>
      <c r="H1711" s="43"/>
      <c r="I1711" s="226"/>
      <c r="J1711" s="43"/>
      <c r="K1711" s="43"/>
      <c r="L1711" s="47"/>
      <c r="M1711" s="227"/>
      <c r="N1711" s="228"/>
      <c r="O1711" s="87"/>
      <c r="P1711" s="87"/>
      <c r="Q1711" s="87"/>
      <c r="R1711" s="87"/>
      <c r="S1711" s="87"/>
      <c r="T1711" s="88"/>
      <c r="U1711" s="41"/>
      <c r="V1711" s="41"/>
      <c r="W1711" s="41"/>
      <c r="X1711" s="41"/>
      <c r="Y1711" s="41"/>
      <c r="Z1711" s="41"/>
      <c r="AA1711" s="41"/>
      <c r="AB1711" s="41"/>
      <c r="AC1711" s="41"/>
      <c r="AD1711" s="41"/>
      <c r="AE1711" s="41"/>
      <c r="AT1711" s="20" t="s">
        <v>394</v>
      </c>
      <c r="AU1711" s="20" t="s">
        <v>84</v>
      </c>
    </row>
    <row r="1712" s="14" customFormat="1">
      <c r="A1712" s="14"/>
      <c r="B1712" s="240"/>
      <c r="C1712" s="241"/>
      <c r="D1712" s="231" t="s">
        <v>397</v>
      </c>
      <c r="E1712" s="242" t="s">
        <v>28</v>
      </c>
      <c r="F1712" s="243" t="s">
        <v>1951</v>
      </c>
      <c r="G1712" s="241"/>
      <c r="H1712" s="244">
        <v>304945.28999999998</v>
      </c>
      <c r="I1712" s="245"/>
      <c r="J1712" s="241"/>
      <c r="K1712" s="241"/>
      <c r="L1712" s="246"/>
      <c r="M1712" s="247"/>
      <c r="N1712" s="248"/>
      <c r="O1712" s="248"/>
      <c r="P1712" s="248"/>
      <c r="Q1712" s="248"/>
      <c r="R1712" s="248"/>
      <c r="S1712" s="248"/>
      <c r="T1712" s="249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0" t="s">
        <v>397</v>
      </c>
      <c r="AU1712" s="250" t="s">
        <v>84</v>
      </c>
      <c r="AV1712" s="14" t="s">
        <v>84</v>
      </c>
      <c r="AW1712" s="14" t="s">
        <v>35</v>
      </c>
      <c r="AX1712" s="14" t="s">
        <v>82</v>
      </c>
      <c r="AY1712" s="250" t="s">
        <v>378</v>
      </c>
    </row>
    <row r="1713" s="2" customFormat="1" ht="24.15" customHeight="1">
      <c r="A1713" s="41"/>
      <c r="B1713" s="42"/>
      <c r="C1713" s="211" t="s">
        <v>1973</v>
      </c>
      <c r="D1713" s="211" t="s">
        <v>385</v>
      </c>
      <c r="E1713" s="212" t="s">
        <v>1974</v>
      </c>
      <c r="F1713" s="213" t="s">
        <v>1975</v>
      </c>
      <c r="G1713" s="214" t="s">
        <v>572</v>
      </c>
      <c r="H1713" s="215">
        <v>3388.2809999999999</v>
      </c>
      <c r="I1713" s="216"/>
      <c r="J1713" s="217">
        <f>ROUND(I1713*H1713,2)</f>
        <v>0</v>
      </c>
      <c r="K1713" s="213" t="s">
        <v>389</v>
      </c>
      <c r="L1713" s="47"/>
      <c r="M1713" s="218" t="s">
        <v>28</v>
      </c>
      <c r="N1713" s="219" t="s">
        <v>45</v>
      </c>
      <c r="O1713" s="87"/>
      <c r="P1713" s="220">
        <f>O1713*H1713</f>
        <v>0</v>
      </c>
      <c r="Q1713" s="220">
        <v>0</v>
      </c>
      <c r="R1713" s="220">
        <f>Q1713*H1713</f>
        <v>0</v>
      </c>
      <c r="S1713" s="220">
        <v>0</v>
      </c>
      <c r="T1713" s="221">
        <f>S1713*H1713</f>
        <v>0</v>
      </c>
      <c r="U1713" s="41"/>
      <c r="V1713" s="41"/>
      <c r="W1713" s="41"/>
      <c r="X1713" s="41"/>
      <c r="Y1713" s="41"/>
      <c r="Z1713" s="41"/>
      <c r="AA1713" s="41"/>
      <c r="AB1713" s="41"/>
      <c r="AC1713" s="41"/>
      <c r="AD1713" s="41"/>
      <c r="AE1713" s="41"/>
      <c r="AR1713" s="222" t="s">
        <v>390</v>
      </c>
      <c r="AT1713" s="222" t="s">
        <v>385</v>
      </c>
      <c r="AU1713" s="222" t="s">
        <v>84</v>
      </c>
      <c r="AY1713" s="20" t="s">
        <v>378</v>
      </c>
      <c r="BE1713" s="223">
        <f>IF(N1713="základní",J1713,0)</f>
        <v>0</v>
      </c>
      <c r="BF1713" s="223">
        <f>IF(N1713="snížená",J1713,0)</f>
        <v>0</v>
      </c>
      <c r="BG1713" s="223">
        <f>IF(N1713="zákl. přenesená",J1713,0)</f>
        <v>0</v>
      </c>
      <c r="BH1713" s="223">
        <f>IF(N1713="sníž. přenesená",J1713,0)</f>
        <v>0</v>
      </c>
      <c r="BI1713" s="223">
        <f>IF(N1713="nulová",J1713,0)</f>
        <v>0</v>
      </c>
      <c r="BJ1713" s="20" t="s">
        <v>82</v>
      </c>
      <c r="BK1713" s="223">
        <f>ROUND(I1713*H1713,2)</f>
        <v>0</v>
      </c>
      <c r="BL1713" s="20" t="s">
        <v>390</v>
      </c>
      <c r="BM1713" s="222" t="s">
        <v>1976</v>
      </c>
    </row>
    <row r="1714" s="2" customFormat="1">
      <c r="A1714" s="41"/>
      <c r="B1714" s="42"/>
      <c r="C1714" s="43"/>
      <c r="D1714" s="224" t="s">
        <v>394</v>
      </c>
      <c r="E1714" s="43"/>
      <c r="F1714" s="225" t="s">
        <v>1977</v>
      </c>
      <c r="G1714" s="43"/>
      <c r="H1714" s="43"/>
      <c r="I1714" s="226"/>
      <c r="J1714" s="43"/>
      <c r="K1714" s="43"/>
      <c r="L1714" s="47"/>
      <c r="M1714" s="227"/>
      <c r="N1714" s="228"/>
      <c r="O1714" s="87"/>
      <c r="P1714" s="87"/>
      <c r="Q1714" s="87"/>
      <c r="R1714" s="87"/>
      <c r="S1714" s="87"/>
      <c r="T1714" s="88"/>
      <c r="U1714" s="41"/>
      <c r="V1714" s="41"/>
      <c r="W1714" s="41"/>
      <c r="X1714" s="41"/>
      <c r="Y1714" s="41"/>
      <c r="Z1714" s="41"/>
      <c r="AA1714" s="41"/>
      <c r="AB1714" s="41"/>
      <c r="AC1714" s="41"/>
      <c r="AD1714" s="41"/>
      <c r="AE1714" s="41"/>
      <c r="AT1714" s="20" t="s">
        <v>394</v>
      </c>
      <c r="AU1714" s="20" t="s">
        <v>84</v>
      </c>
    </row>
    <row r="1715" s="14" customFormat="1">
      <c r="A1715" s="14"/>
      <c r="B1715" s="240"/>
      <c r="C1715" s="241"/>
      <c r="D1715" s="231" t="s">
        <v>397</v>
      </c>
      <c r="E1715" s="242" t="s">
        <v>28</v>
      </c>
      <c r="F1715" s="243" t="s">
        <v>173</v>
      </c>
      <c r="G1715" s="241"/>
      <c r="H1715" s="244">
        <v>3388.2809999999999</v>
      </c>
      <c r="I1715" s="245"/>
      <c r="J1715" s="241"/>
      <c r="K1715" s="241"/>
      <c r="L1715" s="246"/>
      <c r="M1715" s="247"/>
      <c r="N1715" s="248"/>
      <c r="O1715" s="248"/>
      <c r="P1715" s="248"/>
      <c r="Q1715" s="248"/>
      <c r="R1715" s="248"/>
      <c r="S1715" s="248"/>
      <c r="T1715" s="24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0" t="s">
        <v>397</v>
      </c>
      <c r="AU1715" s="250" t="s">
        <v>84</v>
      </c>
      <c r="AV1715" s="14" t="s">
        <v>84</v>
      </c>
      <c r="AW1715" s="14" t="s">
        <v>35</v>
      </c>
      <c r="AX1715" s="14" t="s">
        <v>82</v>
      </c>
      <c r="AY1715" s="250" t="s">
        <v>378</v>
      </c>
    </row>
    <row r="1716" s="2" customFormat="1" ht="37.8" customHeight="1">
      <c r="A1716" s="41"/>
      <c r="B1716" s="42"/>
      <c r="C1716" s="211" t="s">
        <v>1978</v>
      </c>
      <c r="D1716" s="211" t="s">
        <v>385</v>
      </c>
      <c r="E1716" s="212" t="s">
        <v>1979</v>
      </c>
      <c r="F1716" s="213" t="s">
        <v>1980</v>
      </c>
      <c r="G1716" s="214" t="s">
        <v>572</v>
      </c>
      <c r="H1716" s="215">
        <v>1101.0650000000001</v>
      </c>
      <c r="I1716" s="216"/>
      <c r="J1716" s="217">
        <f>ROUND(I1716*H1716,2)</f>
        <v>0</v>
      </c>
      <c r="K1716" s="213" t="s">
        <v>389</v>
      </c>
      <c r="L1716" s="47"/>
      <c r="M1716" s="218" t="s">
        <v>28</v>
      </c>
      <c r="N1716" s="219" t="s">
        <v>45</v>
      </c>
      <c r="O1716" s="87"/>
      <c r="P1716" s="220">
        <f>O1716*H1716</f>
        <v>0</v>
      </c>
      <c r="Q1716" s="220">
        <v>0</v>
      </c>
      <c r="R1716" s="220">
        <f>Q1716*H1716</f>
        <v>0</v>
      </c>
      <c r="S1716" s="220">
        <v>0</v>
      </c>
      <c r="T1716" s="221">
        <f>S1716*H1716</f>
        <v>0</v>
      </c>
      <c r="U1716" s="41"/>
      <c r="V1716" s="41"/>
      <c r="W1716" s="41"/>
      <c r="X1716" s="41"/>
      <c r="Y1716" s="41"/>
      <c r="Z1716" s="41"/>
      <c r="AA1716" s="41"/>
      <c r="AB1716" s="41"/>
      <c r="AC1716" s="41"/>
      <c r="AD1716" s="41"/>
      <c r="AE1716" s="41"/>
      <c r="AR1716" s="222" t="s">
        <v>390</v>
      </c>
      <c r="AT1716" s="222" t="s">
        <v>385</v>
      </c>
      <c r="AU1716" s="222" t="s">
        <v>84</v>
      </c>
      <c r="AY1716" s="20" t="s">
        <v>378</v>
      </c>
      <c r="BE1716" s="223">
        <f>IF(N1716="základní",J1716,0)</f>
        <v>0</v>
      </c>
      <c r="BF1716" s="223">
        <f>IF(N1716="snížená",J1716,0)</f>
        <v>0</v>
      </c>
      <c r="BG1716" s="223">
        <f>IF(N1716="zákl. přenesená",J1716,0)</f>
        <v>0</v>
      </c>
      <c r="BH1716" s="223">
        <f>IF(N1716="sníž. přenesená",J1716,0)</f>
        <v>0</v>
      </c>
      <c r="BI1716" s="223">
        <f>IF(N1716="nulová",J1716,0)</f>
        <v>0</v>
      </c>
      <c r="BJ1716" s="20" t="s">
        <v>82</v>
      </c>
      <c r="BK1716" s="223">
        <f>ROUND(I1716*H1716,2)</f>
        <v>0</v>
      </c>
      <c r="BL1716" s="20" t="s">
        <v>390</v>
      </c>
      <c r="BM1716" s="222" t="s">
        <v>1981</v>
      </c>
    </row>
    <row r="1717" s="2" customFormat="1">
      <c r="A1717" s="41"/>
      <c r="B1717" s="42"/>
      <c r="C1717" s="43"/>
      <c r="D1717" s="224" t="s">
        <v>394</v>
      </c>
      <c r="E1717" s="43"/>
      <c r="F1717" s="225" t="s">
        <v>1982</v>
      </c>
      <c r="G1717" s="43"/>
      <c r="H1717" s="43"/>
      <c r="I1717" s="226"/>
      <c r="J1717" s="43"/>
      <c r="K1717" s="43"/>
      <c r="L1717" s="47"/>
      <c r="M1717" s="227"/>
      <c r="N1717" s="228"/>
      <c r="O1717" s="87"/>
      <c r="P1717" s="87"/>
      <c r="Q1717" s="87"/>
      <c r="R1717" s="87"/>
      <c r="S1717" s="87"/>
      <c r="T1717" s="88"/>
      <c r="U1717" s="41"/>
      <c r="V1717" s="41"/>
      <c r="W1717" s="41"/>
      <c r="X1717" s="41"/>
      <c r="Y1717" s="41"/>
      <c r="Z1717" s="41"/>
      <c r="AA1717" s="41"/>
      <c r="AB1717" s="41"/>
      <c r="AC1717" s="41"/>
      <c r="AD1717" s="41"/>
      <c r="AE1717" s="41"/>
      <c r="AT1717" s="20" t="s">
        <v>394</v>
      </c>
      <c r="AU1717" s="20" t="s">
        <v>84</v>
      </c>
    </row>
    <row r="1718" s="13" customFormat="1">
      <c r="A1718" s="13"/>
      <c r="B1718" s="229"/>
      <c r="C1718" s="230"/>
      <c r="D1718" s="231" t="s">
        <v>397</v>
      </c>
      <c r="E1718" s="232" t="s">
        <v>28</v>
      </c>
      <c r="F1718" s="233" t="s">
        <v>797</v>
      </c>
      <c r="G1718" s="230"/>
      <c r="H1718" s="232" t="s">
        <v>28</v>
      </c>
      <c r="I1718" s="234"/>
      <c r="J1718" s="230"/>
      <c r="K1718" s="230"/>
      <c r="L1718" s="235"/>
      <c r="M1718" s="236"/>
      <c r="N1718" s="237"/>
      <c r="O1718" s="237"/>
      <c r="P1718" s="237"/>
      <c r="Q1718" s="237"/>
      <c r="R1718" s="237"/>
      <c r="S1718" s="237"/>
      <c r="T1718" s="238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39" t="s">
        <v>397</v>
      </c>
      <c r="AU1718" s="239" t="s">
        <v>84</v>
      </c>
      <c r="AV1718" s="13" t="s">
        <v>82</v>
      </c>
      <c r="AW1718" s="13" t="s">
        <v>35</v>
      </c>
      <c r="AX1718" s="13" t="s">
        <v>74</v>
      </c>
      <c r="AY1718" s="239" t="s">
        <v>378</v>
      </c>
    </row>
    <row r="1719" s="14" customFormat="1">
      <c r="A1719" s="14"/>
      <c r="B1719" s="240"/>
      <c r="C1719" s="241"/>
      <c r="D1719" s="231" t="s">
        <v>397</v>
      </c>
      <c r="E1719" s="242" t="s">
        <v>28</v>
      </c>
      <c r="F1719" s="243" t="s">
        <v>1429</v>
      </c>
      <c r="G1719" s="241"/>
      <c r="H1719" s="244">
        <v>210.34999999999999</v>
      </c>
      <c r="I1719" s="245"/>
      <c r="J1719" s="241"/>
      <c r="K1719" s="241"/>
      <c r="L1719" s="246"/>
      <c r="M1719" s="247"/>
      <c r="N1719" s="248"/>
      <c r="O1719" s="248"/>
      <c r="P1719" s="248"/>
      <c r="Q1719" s="248"/>
      <c r="R1719" s="248"/>
      <c r="S1719" s="248"/>
      <c r="T1719" s="249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0" t="s">
        <v>397</v>
      </c>
      <c r="AU1719" s="250" t="s">
        <v>84</v>
      </c>
      <c r="AV1719" s="14" t="s">
        <v>84</v>
      </c>
      <c r="AW1719" s="14" t="s">
        <v>35</v>
      </c>
      <c r="AX1719" s="14" t="s">
        <v>74</v>
      </c>
      <c r="AY1719" s="250" t="s">
        <v>378</v>
      </c>
    </row>
    <row r="1720" s="14" customFormat="1">
      <c r="A1720" s="14"/>
      <c r="B1720" s="240"/>
      <c r="C1720" s="241"/>
      <c r="D1720" s="231" t="s">
        <v>397</v>
      </c>
      <c r="E1720" s="242" t="s">
        <v>28</v>
      </c>
      <c r="F1720" s="243" t="s">
        <v>1430</v>
      </c>
      <c r="G1720" s="241"/>
      <c r="H1720" s="244">
        <v>38.899999999999999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0" t="s">
        <v>397</v>
      </c>
      <c r="AU1720" s="250" t="s">
        <v>84</v>
      </c>
      <c r="AV1720" s="14" t="s">
        <v>84</v>
      </c>
      <c r="AW1720" s="14" t="s">
        <v>35</v>
      </c>
      <c r="AX1720" s="14" t="s">
        <v>74</v>
      </c>
      <c r="AY1720" s="250" t="s">
        <v>378</v>
      </c>
    </row>
    <row r="1721" s="13" customFormat="1">
      <c r="A1721" s="13"/>
      <c r="B1721" s="229"/>
      <c r="C1721" s="230"/>
      <c r="D1721" s="231" t="s">
        <v>397</v>
      </c>
      <c r="E1721" s="232" t="s">
        <v>28</v>
      </c>
      <c r="F1721" s="233" t="s">
        <v>804</v>
      </c>
      <c r="G1721" s="230"/>
      <c r="H1721" s="232" t="s">
        <v>28</v>
      </c>
      <c r="I1721" s="234"/>
      <c r="J1721" s="230"/>
      <c r="K1721" s="230"/>
      <c r="L1721" s="235"/>
      <c r="M1721" s="236"/>
      <c r="N1721" s="237"/>
      <c r="O1721" s="237"/>
      <c r="P1721" s="237"/>
      <c r="Q1721" s="237"/>
      <c r="R1721" s="237"/>
      <c r="S1721" s="237"/>
      <c r="T1721" s="238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39" t="s">
        <v>397</v>
      </c>
      <c r="AU1721" s="239" t="s">
        <v>84</v>
      </c>
      <c r="AV1721" s="13" t="s">
        <v>82</v>
      </c>
      <c r="AW1721" s="13" t="s">
        <v>35</v>
      </c>
      <c r="AX1721" s="13" t="s">
        <v>74</v>
      </c>
      <c r="AY1721" s="239" t="s">
        <v>378</v>
      </c>
    </row>
    <row r="1722" s="14" customFormat="1">
      <c r="A1722" s="14"/>
      <c r="B1722" s="240"/>
      <c r="C1722" s="241"/>
      <c r="D1722" s="231" t="s">
        <v>397</v>
      </c>
      <c r="E1722" s="242" t="s">
        <v>28</v>
      </c>
      <c r="F1722" s="243" t="s">
        <v>493</v>
      </c>
      <c r="G1722" s="241"/>
      <c r="H1722" s="244">
        <v>435.21499999999998</v>
      </c>
      <c r="I1722" s="245"/>
      <c r="J1722" s="241"/>
      <c r="K1722" s="241"/>
      <c r="L1722" s="246"/>
      <c r="M1722" s="247"/>
      <c r="N1722" s="248"/>
      <c r="O1722" s="248"/>
      <c r="P1722" s="248"/>
      <c r="Q1722" s="248"/>
      <c r="R1722" s="248"/>
      <c r="S1722" s="248"/>
      <c r="T1722" s="249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0" t="s">
        <v>397</v>
      </c>
      <c r="AU1722" s="250" t="s">
        <v>84</v>
      </c>
      <c r="AV1722" s="14" t="s">
        <v>84</v>
      </c>
      <c r="AW1722" s="14" t="s">
        <v>35</v>
      </c>
      <c r="AX1722" s="14" t="s">
        <v>74</v>
      </c>
      <c r="AY1722" s="250" t="s">
        <v>378</v>
      </c>
    </row>
    <row r="1723" s="14" customFormat="1">
      <c r="A1723" s="14"/>
      <c r="B1723" s="240"/>
      <c r="C1723" s="241"/>
      <c r="D1723" s="231" t="s">
        <v>397</v>
      </c>
      <c r="E1723" s="242" t="s">
        <v>28</v>
      </c>
      <c r="F1723" s="243" t="s">
        <v>1983</v>
      </c>
      <c r="G1723" s="241"/>
      <c r="H1723" s="244">
        <v>-45.149999999999999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0" t="s">
        <v>397</v>
      </c>
      <c r="AU1723" s="250" t="s">
        <v>84</v>
      </c>
      <c r="AV1723" s="14" t="s">
        <v>84</v>
      </c>
      <c r="AW1723" s="14" t="s">
        <v>35</v>
      </c>
      <c r="AX1723" s="14" t="s">
        <v>74</v>
      </c>
      <c r="AY1723" s="250" t="s">
        <v>378</v>
      </c>
    </row>
    <row r="1724" s="13" customFormat="1">
      <c r="A1724" s="13"/>
      <c r="B1724" s="229"/>
      <c r="C1724" s="230"/>
      <c r="D1724" s="231" t="s">
        <v>397</v>
      </c>
      <c r="E1724" s="232" t="s">
        <v>28</v>
      </c>
      <c r="F1724" s="233" t="s">
        <v>807</v>
      </c>
      <c r="G1724" s="230"/>
      <c r="H1724" s="232" t="s">
        <v>28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397</v>
      </c>
      <c r="AU1724" s="239" t="s">
        <v>84</v>
      </c>
      <c r="AV1724" s="13" t="s">
        <v>82</v>
      </c>
      <c r="AW1724" s="13" t="s">
        <v>35</v>
      </c>
      <c r="AX1724" s="13" t="s">
        <v>74</v>
      </c>
      <c r="AY1724" s="239" t="s">
        <v>378</v>
      </c>
    </row>
    <row r="1725" s="14" customFormat="1">
      <c r="A1725" s="14"/>
      <c r="B1725" s="240"/>
      <c r="C1725" s="241"/>
      <c r="D1725" s="231" t="s">
        <v>397</v>
      </c>
      <c r="E1725" s="242" t="s">
        <v>28</v>
      </c>
      <c r="F1725" s="243" t="s">
        <v>496</v>
      </c>
      <c r="G1725" s="241"/>
      <c r="H1725" s="244">
        <v>454.69999999999999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397</v>
      </c>
      <c r="AU1725" s="250" t="s">
        <v>84</v>
      </c>
      <c r="AV1725" s="14" t="s">
        <v>84</v>
      </c>
      <c r="AW1725" s="14" t="s">
        <v>35</v>
      </c>
      <c r="AX1725" s="14" t="s">
        <v>74</v>
      </c>
      <c r="AY1725" s="250" t="s">
        <v>378</v>
      </c>
    </row>
    <row r="1726" s="14" customFormat="1">
      <c r="A1726" s="14"/>
      <c r="B1726" s="240"/>
      <c r="C1726" s="241"/>
      <c r="D1726" s="231" t="s">
        <v>397</v>
      </c>
      <c r="E1726" s="242" t="s">
        <v>28</v>
      </c>
      <c r="F1726" s="243" t="s">
        <v>1984</v>
      </c>
      <c r="G1726" s="241"/>
      <c r="H1726" s="244">
        <v>-28.350000000000001</v>
      </c>
      <c r="I1726" s="245"/>
      <c r="J1726" s="241"/>
      <c r="K1726" s="241"/>
      <c r="L1726" s="246"/>
      <c r="M1726" s="247"/>
      <c r="N1726" s="248"/>
      <c r="O1726" s="248"/>
      <c r="P1726" s="248"/>
      <c r="Q1726" s="248"/>
      <c r="R1726" s="248"/>
      <c r="S1726" s="248"/>
      <c r="T1726" s="249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0" t="s">
        <v>397</v>
      </c>
      <c r="AU1726" s="250" t="s">
        <v>84</v>
      </c>
      <c r="AV1726" s="14" t="s">
        <v>84</v>
      </c>
      <c r="AW1726" s="14" t="s">
        <v>35</v>
      </c>
      <c r="AX1726" s="14" t="s">
        <v>74</v>
      </c>
      <c r="AY1726" s="250" t="s">
        <v>378</v>
      </c>
    </row>
    <row r="1727" s="13" customFormat="1">
      <c r="A1727" s="13"/>
      <c r="B1727" s="229"/>
      <c r="C1727" s="230"/>
      <c r="D1727" s="231" t="s">
        <v>397</v>
      </c>
      <c r="E1727" s="232" t="s">
        <v>28</v>
      </c>
      <c r="F1727" s="233" t="s">
        <v>1178</v>
      </c>
      <c r="G1727" s="230"/>
      <c r="H1727" s="232" t="s">
        <v>28</v>
      </c>
      <c r="I1727" s="234"/>
      <c r="J1727" s="230"/>
      <c r="K1727" s="230"/>
      <c r="L1727" s="235"/>
      <c r="M1727" s="236"/>
      <c r="N1727" s="237"/>
      <c r="O1727" s="237"/>
      <c r="P1727" s="237"/>
      <c r="Q1727" s="237"/>
      <c r="R1727" s="237"/>
      <c r="S1727" s="237"/>
      <c r="T1727" s="238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39" t="s">
        <v>397</v>
      </c>
      <c r="AU1727" s="239" t="s">
        <v>84</v>
      </c>
      <c r="AV1727" s="13" t="s">
        <v>82</v>
      </c>
      <c r="AW1727" s="13" t="s">
        <v>35</v>
      </c>
      <c r="AX1727" s="13" t="s">
        <v>74</v>
      </c>
      <c r="AY1727" s="239" t="s">
        <v>378</v>
      </c>
    </row>
    <row r="1728" s="14" customFormat="1">
      <c r="A1728" s="14"/>
      <c r="B1728" s="240"/>
      <c r="C1728" s="241"/>
      <c r="D1728" s="231" t="s">
        <v>397</v>
      </c>
      <c r="E1728" s="242" t="s">
        <v>28</v>
      </c>
      <c r="F1728" s="243" t="s">
        <v>1985</v>
      </c>
      <c r="G1728" s="241"/>
      <c r="H1728" s="244">
        <v>35.399999999999999</v>
      </c>
      <c r="I1728" s="245"/>
      <c r="J1728" s="241"/>
      <c r="K1728" s="241"/>
      <c r="L1728" s="246"/>
      <c r="M1728" s="247"/>
      <c r="N1728" s="248"/>
      <c r="O1728" s="248"/>
      <c r="P1728" s="248"/>
      <c r="Q1728" s="248"/>
      <c r="R1728" s="248"/>
      <c r="S1728" s="248"/>
      <c r="T1728" s="249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50" t="s">
        <v>397</v>
      </c>
      <c r="AU1728" s="250" t="s">
        <v>84</v>
      </c>
      <c r="AV1728" s="14" t="s">
        <v>84</v>
      </c>
      <c r="AW1728" s="14" t="s">
        <v>35</v>
      </c>
      <c r="AX1728" s="14" t="s">
        <v>74</v>
      </c>
      <c r="AY1728" s="250" t="s">
        <v>378</v>
      </c>
    </row>
    <row r="1729" s="15" customFormat="1">
      <c r="A1729" s="15"/>
      <c r="B1729" s="251"/>
      <c r="C1729" s="252"/>
      <c r="D1729" s="231" t="s">
        <v>397</v>
      </c>
      <c r="E1729" s="253" t="s">
        <v>171</v>
      </c>
      <c r="F1729" s="254" t="s">
        <v>416</v>
      </c>
      <c r="G1729" s="252"/>
      <c r="H1729" s="255">
        <v>1101.0650000000001</v>
      </c>
      <c r="I1729" s="256"/>
      <c r="J1729" s="252"/>
      <c r="K1729" s="252"/>
      <c r="L1729" s="257"/>
      <c r="M1729" s="258"/>
      <c r="N1729" s="259"/>
      <c r="O1729" s="259"/>
      <c r="P1729" s="259"/>
      <c r="Q1729" s="259"/>
      <c r="R1729" s="259"/>
      <c r="S1729" s="259"/>
      <c r="T1729" s="260"/>
      <c r="U1729" s="15"/>
      <c r="V1729" s="15"/>
      <c r="W1729" s="15"/>
      <c r="X1729" s="15"/>
      <c r="Y1729" s="15"/>
      <c r="Z1729" s="15"/>
      <c r="AA1729" s="15"/>
      <c r="AB1729" s="15"/>
      <c r="AC1729" s="15"/>
      <c r="AD1729" s="15"/>
      <c r="AE1729" s="15"/>
      <c r="AT1729" s="261" t="s">
        <v>397</v>
      </c>
      <c r="AU1729" s="261" t="s">
        <v>84</v>
      </c>
      <c r="AV1729" s="15" t="s">
        <v>390</v>
      </c>
      <c r="AW1729" s="15" t="s">
        <v>35</v>
      </c>
      <c r="AX1729" s="15" t="s">
        <v>82</v>
      </c>
      <c r="AY1729" s="261" t="s">
        <v>378</v>
      </c>
    </row>
    <row r="1730" s="2" customFormat="1" ht="37.8" customHeight="1">
      <c r="A1730" s="41"/>
      <c r="B1730" s="42"/>
      <c r="C1730" s="211" t="s">
        <v>1986</v>
      </c>
      <c r="D1730" s="211" t="s">
        <v>385</v>
      </c>
      <c r="E1730" s="212" t="s">
        <v>1987</v>
      </c>
      <c r="F1730" s="213" t="s">
        <v>1988</v>
      </c>
      <c r="G1730" s="214" t="s">
        <v>572</v>
      </c>
      <c r="H1730" s="215">
        <v>176.208</v>
      </c>
      <c r="I1730" s="216"/>
      <c r="J1730" s="217">
        <f>ROUND(I1730*H1730,2)</f>
        <v>0</v>
      </c>
      <c r="K1730" s="213" t="s">
        <v>389</v>
      </c>
      <c r="L1730" s="47"/>
      <c r="M1730" s="218" t="s">
        <v>28</v>
      </c>
      <c r="N1730" s="219" t="s">
        <v>45</v>
      </c>
      <c r="O1730" s="87"/>
      <c r="P1730" s="220">
        <f>O1730*H1730</f>
        <v>0</v>
      </c>
      <c r="Q1730" s="220">
        <v>0</v>
      </c>
      <c r="R1730" s="220">
        <f>Q1730*H1730</f>
        <v>0</v>
      </c>
      <c r="S1730" s="220">
        <v>0</v>
      </c>
      <c r="T1730" s="221">
        <f>S1730*H1730</f>
        <v>0</v>
      </c>
      <c r="U1730" s="41"/>
      <c r="V1730" s="41"/>
      <c r="W1730" s="41"/>
      <c r="X1730" s="41"/>
      <c r="Y1730" s="41"/>
      <c r="Z1730" s="41"/>
      <c r="AA1730" s="41"/>
      <c r="AB1730" s="41"/>
      <c r="AC1730" s="41"/>
      <c r="AD1730" s="41"/>
      <c r="AE1730" s="41"/>
      <c r="AR1730" s="222" t="s">
        <v>390</v>
      </c>
      <c r="AT1730" s="222" t="s">
        <v>385</v>
      </c>
      <c r="AU1730" s="222" t="s">
        <v>84</v>
      </c>
      <c r="AY1730" s="20" t="s">
        <v>378</v>
      </c>
      <c r="BE1730" s="223">
        <f>IF(N1730="základní",J1730,0)</f>
        <v>0</v>
      </c>
      <c r="BF1730" s="223">
        <f>IF(N1730="snížená",J1730,0)</f>
        <v>0</v>
      </c>
      <c r="BG1730" s="223">
        <f>IF(N1730="zákl. přenesená",J1730,0)</f>
        <v>0</v>
      </c>
      <c r="BH1730" s="223">
        <f>IF(N1730="sníž. přenesená",J1730,0)</f>
        <v>0</v>
      </c>
      <c r="BI1730" s="223">
        <f>IF(N1730="nulová",J1730,0)</f>
        <v>0</v>
      </c>
      <c r="BJ1730" s="20" t="s">
        <v>82</v>
      </c>
      <c r="BK1730" s="223">
        <f>ROUND(I1730*H1730,2)</f>
        <v>0</v>
      </c>
      <c r="BL1730" s="20" t="s">
        <v>390</v>
      </c>
      <c r="BM1730" s="222" t="s">
        <v>1989</v>
      </c>
    </row>
    <row r="1731" s="2" customFormat="1">
      <c r="A1731" s="41"/>
      <c r="B1731" s="42"/>
      <c r="C1731" s="43"/>
      <c r="D1731" s="224" t="s">
        <v>394</v>
      </c>
      <c r="E1731" s="43"/>
      <c r="F1731" s="225" t="s">
        <v>1990</v>
      </c>
      <c r="G1731" s="43"/>
      <c r="H1731" s="43"/>
      <c r="I1731" s="226"/>
      <c r="J1731" s="43"/>
      <c r="K1731" s="43"/>
      <c r="L1731" s="47"/>
      <c r="M1731" s="227"/>
      <c r="N1731" s="228"/>
      <c r="O1731" s="87"/>
      <c r="P1731" s="87"/>
      <c r="Q1731" s="87"/>
      <c r="R1731" s="87"/>
      <c r="S1731" s="87"/>
      <c r="T1731" s="88"/>
      <c r="U1731" s="41"/>
      <c r="V1731" s="41"/>
      <c r="W1731" s="41"/>
      <c r="X1731" s="41"/>
      <c r="Y1731" s="41"/>
      <c r="Z1731" s="41"/>
      <c r="AA1731" s="41"/>
      <c r="AB1731" s="41"/>
      <c r="AC1731" s="41"/>
      <c r="AD1731" s="41"/>
      <c r="AE1731" s="41"/>
      <c r="AT1731" s="20" t="s">
        <v>394</v>
      </c>
      <c r="AU1731" s="20" t="s">
        <v>84</v>
      </c>
    </row>
    <row r="1732" s="13" customFormat="1">
      <c r="A1732" s="13"/>
      <c r="B1732" s="229"/>
      <c r="C1732" s="230"/>
      <c r="D1732" s="231" t="s">
        <v>397</v>
      </c>
      <c r="E1732" s="232" t="s">
        <v>28</v>
      </c>
      <c r="F1732" s="233" t="s">
        <v>797</v>
      </c>
      <c r="G1732" s="230"/>
      <c r="H1732" s="232" t="s">
        <v>28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397</v>
      </c>
      <c r="AU1732" s="239" t="s">
        <v>84</v>
      </c>
      <c r="AV1732" s="13" t="s">
        <v>82</v>
      </c>
      <c r="AW1732" s="13" t="s">
        <v>35</v>
      </c>
      <c r="AX1732" s="13" t="s">
        <v>74</v>
      </c>
      <c r="AY1732" s="239" t="s">
        <v>378</v>
      </c>
    </row>
    <row r="1733" s="14" customFormat="1">
      <c r="A1733" s="14"/>
      <c r="B1733" s="240"/>
      <c r="C1733" s="241"/>
      <c r="D1733" s="231" t="s">
        <v>397</v>
      </c>
      <c r="E1733" s="242" t="s">
        <v>28</v>
      </c>
      <c r="F1733" s="243" t="s">
        <v>1991</v>
      </c>
      <c r="G1733" s="241"/>
      <c r="H1733" s="244">
        <v>22.984999999999999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397</v>
      </c>
      <c r="AU1733" s="250" t="s">
        <v>84</v>
      </c>
      <c r="AV1733" s="14" t="s">
        <v>84</v>
      </c>
      <c r="AW1733" s="14" t="s">
        <v>35</v>
      </c>
      <c r="AX1733" s="14" t="s">
        <v>74</v>
      </c>
      <c r="AY1733" s="250" t="s">
        <v>378</v>
      </c>
    </row>
    <row r="1734" s="13" customFormat="1">
      <c r="A1734" s="13"/>
      <c r="B1734" s="229"/>
      <c r="C1734" s="230"/>
      <c r="D1734" s="231" t="s">
        <v>397</v>
      </c>
      <c r="E1734" s="232" t="s">
        <v>28</v>
      </c>
      <c r="F1734" s="233" t="s">
        <v>800</v>
      </c>
      <c r="G1734" s="230"/>
      <c r="H1734" s="232" t="s">
        <v>28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397</v>
      </c>
      <c r="AU1734" s="239" t="s">
        <v>84</v>
      </c>
      <c r="AV1734" s="13" t="s">
        <v>82</v>
      </c>
      <c r="AW1734" s="13" t="s">
        <v>35</v>
      </c>
      <c r="AX1734" s="13" t="s">
        <v>74</v>
      </c>
      <c r="AY1734" s="239" t="s">
        <v>378</v>
      </c>
    </row>
    <row r="1735" s="14" customFormat="1">
      <c r="A1735" s="14"/>
      <c r="B1735" s="240"/>
      <c r="C1735" s="241"/>
      <c r="D1735" s="231" t="s">
        <v>397</v>
      </c>
      <c r="E1735" s="242" t="s">
        <v>28</v>
      </c>
      <c r="F1735" s="243" t="s">
        <v>1992</v>
      </c>
      <c r="G1735" s="241"/>
      <c r="H1735" s="244">
        <v>29.100000000000001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397</v>
      </c>
      <c r="AU1735" s="250" t="s">
        <v>84</v>
      </c>
      <c r="AV1735" s="14" t="s">
        <v>84</v>
      </c>
      <c r="AW1735" s="14" t="s">
        <v>35</v>
      </c>
      <c r="AX1735" s="14" t="s">
        <v>74</v>
      </c>
      <c r="AY1735" s="250" t="s">
        <v>378</v>
      </c>
    </row>
    <row r="1736" s="13" customFormat="1">
      <c r="A1736" s="13"/>
      <c r="B1736" s="229"/>
      <c r="C1736" s="230"/>
      <c r="D1736" s="231" t="s">
        <v>397</v>
      </c>
      <c r="E1736" s="232" t="s">
        <v>28</v>
      </c>
      <c r="F1736" s="233" t="s">
        <v>802</v>
      </c>
      <c r="G1736" s="230"/>
      <c r="H1736" s="232" t="s">
        <v>28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397</v>
      </c>
      <c r="AU1736" s="239" t="s">
        <v>84</v>
      </c>
      <c r="AV1736" s="13" t="s">
        <v>82</v>
      </c>
      <c r="AW1736" s="13" t="s">
        <v>35</v>
      </c>
      <c r="AX1736" s="13" t="s">
        <v>74</v>
      </c>
      <c r="AY1736" s="239" t="s">
        <v>378</v>
      </c>
    </row>
    <row r="1737" s="14" customFormat="1">
      <c r="A1737" s="14"/>
      <c r="B1737" s="240"/>
      <c r="C1737" s="241"/>
      <c r="D1737" s="231" t="s">
        <v>397</v>
      </c>
      <c r="E1737" s="242" t="s">
        <v>28</v>
      </c>
      <c r="F1737" s="243" t="s">
        <v>1993</v>
      </c>
      <c r="G1737" s="241"/>
      <c r="H1737" s="244">
        <v>50.399999999999999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397</v>
      </c>
      <c r="AU1737" s="250" t="s">
        <v>84</v>
      </c>
      <c r="AV1737" s="14" t="s">
        <v>84</v>
      </c>
      <c r="AW1737" s="14" t="s">
        <v>35</v>
      </c>
      <c r="AX1737" s="14" t="s">
        <v>74</v>
      </c>
      <c r="AY1737" s="250" t="s">
        <v>378</v>
      </c>
    </row>
    <row r="1738" s="13" customFormat="1">
      <c r="A1738" s="13"/>
      <c r="B1738" s="229"/>
      <c r="C1738" s="230"/>
      <c r="D1738" s="231" t="s">
        <v>397</v>
      </c>
      <c r="E1738" s="232" t="s">
        <v>28</v>
      </c>
      <c r="F1738" s="233" t="s">
        <v>804</v>
      </c>
      <c r="G1738" s="230"/>
      <c r="H1738" s="232" t="s">
        <v>28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397</v>
      </c>
      <c r="AU1738" s="239" t="s">
        <v>84</v>
      </c>
      <c r="AV1738" s="13" t="s">
        <v>82</v>
      </c>
      <c r="AW1738" s="13" t="s">
        <v>35</v>
      </c>
      <c r="AX1738" s="13" t="s">
        <v>74</v>
      </c>
      <c r="AY1738" s="239" t="s">
        <v>378</v>
      </c>
    </row>
    <row r="1739" s="14" customFormat="1">
      <c r="A1739" s="14"/>
      <c r="B1739" s="240"/>
      <c r="C1739" s="241"/>
      <c r="D1739" s="231" t="s">
        <v>397</v>
      </c>
      <c r="E1739" s="242" t="s">
        <v>28</v>
      </c>
      <c r="F1739" s="243" t="s">
        <v>1994</v>
      </c>
      <c r="G1739" s="241"/>
      <c r="H1739" s="244">
        <v>45.149999999999999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397</v>
      </c>
      <c r="AU1739" s="250" t="s">
        <v>84</v>
      </c>
      <c r="AV1739" s="14" t="s">
        <v>84</v>
      </c>
      <c r="AW1739" s="14" t="s">
        <v>35</v>
      </c>
      <c r="AX1739" s="14" t="s">
        <v>74</v>
      </c>
      <c r="AY1739" s="250" t="s">
        <v>378</v>
      </c>
    </row>
    <row r="1740" s="13" customFormat="1">
      <c r="A1740" s="13"/>
      <c r="B1740" s="229"/>
      <c r="C1740" s="230"/>
      <c r="D1740" s="231" t="s">
        <v>397</v>
      </c>
      <c r="E1740" s="232" t="s">
        <v>28</v>
      </c>
      <c r="F1740" s="233" t="s">
        <v>807</v>
      </c>
      <c r="G1740" s="230"/>
      <c r="H1740" s="232" t="s">
        <v>28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397</v>
      </c>
      <c r="AU1740" s="239" t="s">
        <v>84</v>
      </c>
      <c r="AV1740" s="13" t="s">
        <v>82</v>
      </c>
      <c r="AW1740" s="13" t="s">
        <v>35</v>
      </c>
      <c r="AX1740" s="13" t="s">
        <v>74</v>
      </c>
      <c r="AY1740" s="239" t="s">
        <v>378</v>
      </c>
    </row>
    <row r="1741" s="14" customFormat="1">
      <c r="A1741" s="14"/>
      <c r="B1741" s="240"/>
      <c r="C1741" s="241"/>
      <c r="D1741" s="231" t="s">
        <v>397</v>
      </c>
      <c r="E1741" s="242" t="s">
        <v>28</v>
      </c>
      <c r="F1741" s="243" t="s">
        <v>1995</v>
      </c>
      <c r="G1741" s="241"/>
      <c r="H1741" s="244">
        <v>28.573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397</v>
      </c>
      <c r="AU1741" s="250" t="s">
        <v>84</v>
      </c>
      <c r="AV1741" s="14" t="s">
        <v>84</v>
      </c>
      <c r="AW1741" s="14" t="s">
        <v>35</v>
      </c>
      <c r="AX1741" s="14" t="s">
        <v>74</v>
      </c>
      <c r="AY1741" s="250" t="s">
        <v>378</v>
      </c>
    </row>
    <row r="1742" s="15" customFormat="1">
      <c r="A1742" s="15"/>
      <c r="B1742" s="251"/>
      <c r="C1742" s="252"/>
      <c r="D1742" s="231" t="s">
        <v>397</v>
      </c>
      <c r="E1742" s="253" t="s">
        <v>175</v>
      </c>
      <c r="F1742" s="254" t="s">
        <v>416</v>
      </c>
      <c r="G1742" s="252"/>
      <c r="H1742" s="255">
        <v>176.208</v>
      </c>
      <c r="I1742" s="256"/>
      <c r="J1742" s="252"/>
      <c r="K1742" s="252"/>
      <c r="L1742" s="257"/>
      <c r="M1742" s="258"/>
      <c r="N1742" s="259"/>
      <c r="O1742" s="259"/>
      <c r="P1742" s="259"/>
      <c r="Q1742" s="259"/>
      <c r="R1742" s="259"/>
      <c r="S1742" s="259"/>
      <c r="T1742" s="260"/>
      <c r="U1742" s="15"/>
      <c r="V1742" s="15"/>
      <c r="W1742" s="15"/>
      <c r="X1742" s="15"/>
      <c r="Y1742" s="15"/>
      <c r="Z1742" s="15"/>
      <c r="AA1742" s="15"/>
      <c r="AB1742" s="15"/>
      <c r="AC1742" s="15"/>
      <c r="AD1742" s="15"/>
      <c r="AE1742" s="15"/>
      <c r="AT1742" s="261" t="s">
        <v>397</v>
      </c>
      <c r="AU1742" s="261" t="s">
        <v>84</v>
      </c>
      <c r="AV1742" s="15" t="s">
        <v>390</v>
      </c>
      <c r="AW1742" s="15" t="s">
        <v>35</v>
      </c>
      <c r="AX1742" s="15" t="s">
        <v>82</v>
      </c>
      <c r="AY1742" s="261" t="s">
        <v>378</v>
      </c>
    </row>
    <row r="1743" s="2" customFormat="1" ht="49.05" customHeight="1">
      <c r="A1743" s="41"/>
      <c r="B1743" s="42"/>
      <c r="C1743" s="211" t="s">
        <v>1996</v>
      </c>
      <c r="D1743" s="211" t="s">
        <v>385</v>
      </c>
      <c r="E1743" s="212" t="s">
        <v>1997</v>
      </c>
      <c r="F1743" s="213" t="s">
        <v>1998</v>
      </c>
      <c r="G1743" s="214" t="s">
        <v>572</v>
      </c>
      <c r="H1743" s="215">
        <v>52.649999999999999</v>
      </c>
      <c r="I1743" s="216"/>
      <c r="J1743" s="217">
        <f>ROUND(I1743*H1743,2)</f>
        <v>0</v>
      </c>
      <c r="K1743" s="213" t="s">
        <v>389</v>
      </c>
      <c r="L1743" s="47"/>
      <c r="M1743" s="218" t="s">
        <v>28</v>
      </c>
      <c r="N1743" s="219" t="s">
        <v>45</v>
      </c>
      <c r="O1743" s="87"/>
      <c r="P1743" s="220">
        <f>O1743*H1743</f>
        <v>0</v>
      </c>
      <c r="Q1743" s="220">
        <v>0</v>
      </c>
      <c r="R1743" s="220">
        <f>Q1743*H1743</f>
        <v>0</v>
      </c>
      <c r="S1743" s="220">
        <v>0</v>
      </c>
      <c r="T1743" s="221">
        <f>S1743*H1743</f>
        <v>0</v>
      </c>
      <c r="U1743" s="41"/>
      <c r="V1743" s="41"/>
      <c r="W1743" s="41"/>
      <c r="X1743" s="41"/>
      <c r="Y1743" s="41"/>
      <c r="Z1743" s="41"/>
      <c r="AA1743" s="41"/>
      <c r="AB1743" s="41"/>
      <c r="AC1743" s="41"/>
      <c r="AD1743" s="41"/>
      <c r="AE1743" s="41"/>
      <c r="AR1743" s="222" t="s">
        <v>390</v>
      </c>
      <c r="AT1743" s="222" t="s">
        <v>385</v>
      </c>
      <c r="AU1743" s="222" t="s">
        <v>84</v>
      </c>
      <c r="AY1743" s="20" t="s">
        <v>378</v>
      </c>
      <c r="BE1743" s="223">
        <f>IF(N1743="základní",J1743,0)</f>
        <v>0</v>
      </c>
      <c r="BF1743" s="223">
        <f>IF(N1743="snížená",J1743,0)</f>
        <v>0</v>
      </c>
      <c r="BG1743" s="223">
        <f>IF(N1743="zákl. přenesená",J1743,0)</f>
        <v>0</v>
      </c>
      <c r="BH1743" s="223">
        <f>IF(N1743="sníž. přenesená",J1743,0)</f>
        <v>0</v>
      </c>
      <c r="BI1743" s="223">
        <f>IF(N1743="nulová",J1743,0)</f>
        <v>0</v>
      </c>
      <c r="BJ1743" s="20" t="s">
        <v>82</v>
      </c>
      <c r="BK1743" s="223">
        <f>ROUND(I1743*H1743,2)</f>
        <v>0</v>
      </c>
      <c r="BL1743" s="20" t="s">
        <v>390</v>
      </c>
      <c r="BM1743" s="222" t="s">
        <v>1999</v>
      </c>
    </row>
    <row r="1744" s="2" customFormat="1">
      <c r="A1744" s="41"/>
      <c r="B1744" s="42"/>
      <c r="C1744" s="43"/>
      <c r="D1744" s="224" t="s">
        <v>394</v>
      </c>
      <c r="E1744" s="43"/>
      <c r="F1744" s="225" t="s">
        <v>2000</v>
      </c>
      <c r="G1744" s="43"/>
      <c r="H1744" s="43"/>
      <c r="I1744" s="226"/>
      <c r="J1744" s="43"/>
      <c r="K1744" s="43"/>
      <c r="L1744" s="47"/>
      <c r="M1744" s="227"/>
      <c r="N1744" s="228"/>
      <c r="O1744" s="87"/>
      <c r="P1744" s="87"/>
      <c r="Q1744" s="87"/>
      <c r="R1744" s="87"/>
      <c r="S1744" s="87"/>
      <c r="T1744" s="88"/>
      <c r="U1744" s="41"/>
      <c r="V1744" s="41"/>
      <c r="W1744" s="41"/>
      <c r="X1744" s="41"/>
      <c r="Y1744" s="41"/>
      <c r="Z1744" s="41"/>
      <c r="AA1744" s="41"/>
      <c r="AB1744" s="41"/>
      <c r="AC1744" s="41"/>
      <c r="AD1744" s="41"/>
      <c r="AE1744" s="41"/>
      <c r="AT1744" s="20" t="s">
        <v>394</v>
      </c>
      <c r="AU1744" s="20" t="s">
        <v>84</v>
      </c>
    </row>
    <row r="1745" s="13" customFormat="1">
      <c r="A1745" s="13"/>
      <c r="B1745" s="229"/>
      <c r="C1745" s="230"/>
      <c r="D1745" s="231" t="s">
        <v>397</v>
      </c>
      <c r="E1745" s="232" t="s">
        <v>28</v>
      </c>
      <c r="F1745" s="233" t="s">
        <v>2001</v>
      </c>
      <c r="G1745" s="230"/>
      <c r="H1745" s="232" t="s">
        <v>28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397</v>
      </c>
      <c r="AU1745" s="239" t="s">
        <v>84</v>
      </c>
      <c r="AV1745" s="13" t="s">
        <v>82</v>
      </c>
      <c r="AW1745" s="13" t="s">
        <v>35</v>
      </c>
      <c r="AX1745" s="13" t="s">
        <v>74</v>
      </c>
      <c r="AY1745" s="239" t="s">
        <v>378</v>
      </c>
    </row>
    <row r="1746" s="14" customFormat="1">
      <c r="A1746" s="14"/>
      <c r="B1746" s="240"/>
      <c r="C1746" s="241"/>
      <c r="D1746" s="231" t="s">
        <v>397</v>
      </c>
      <c r="E1746" s="242" t="s">
        <v>28</v>
      </c>
      <c r="F1746" s="243" t="s">
        <v>2002</v>
      </c>
      <c r="G1746" s="241"/>
      <c r="H1746" s="244">
        <v>52.649999999999999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397</v>
      </c>
      <c r="AU1746" s="250" t="s">
        <v>84</v>
      </c>
      <c r="AV1746" s="14" t="s">
        <v>84</v>
      </c>
      <c r="AW1746" s="14" t="s">
        <v>35</v>
      </c>
      <c r="AX1746" s="14" t="s">
        <v>74</v>
      </c>
      <c r="AY1746" s="250" t="s">
        <v>378</v>
      </c>
    </row>
    <row r="1747" s="15" customFormat="1">
      <c r="A1747" s="15"/>
      <c r="B1747" s="251"/>
      <c r="C1747" s="252"/>
      <c r="D1747" s="231" t="s">
        <v>397</v>
      </c>
      <c r="E1747" s="253" t="s">
        <v>179</v>
      </c>
      <c r="F1747" s="254" t="s">
        <v>416</v>
      </c>
      <c r="G1747" s="252"/>
      <c r="H1747" s="255">
        <v>52.649999999999999</v>
      </c>
      <c r="I1747" s="256"/>
      <c r="J1747" s="252"/>
      <c r="K1747" s="252"/>
      <c r="L1747" s="257"/>
      <c r="M1747" s="258"/>
      <c r="N1747" s="259"/>
      <c r="O1747" s="259"/>
      <c r="P1747" s="259"/>
      <c r="Q1747" s="259"/>
      <c r="R1747" s="259"/>
      <c r="S1747" s="259"/>
      <c r="T1747" s="260"/>
      <c r="U1747" s="15"/>
      <c r="V1747" s="15"/>
      <c r="W1747" s="15"/>
      <c r="X1747" s="15"/>
      <c r="Y1747" s="15"/>
      <c r="Z1747" s="15"/>
      <c r="AA1747" s="15"/>
      <c r="AB1747" s="15"/>
      <c r="AC1747" s="15"/>
      <c r="AD1747" s="15"/>
      <c r="AE1747" s="15"/>
      <c r="AT1747" s="261" t="s">
        <v>397</v>
      </c>
      <c r="AU1747" s="261" t="s">
        <v>84</v>
      </c>
      <c r="AV1747" s="15" t="s">
        <v>390</v>
      </c>
      <c r="AW1747" s="15" t="s">
        <v>35</v>
      </c>
      <c r="AX1747" s="15" t="s">
        <v>82</v>
      </c>
      <c r="AY1747" s="261" t="s">
        <v>378</v>
      </c>
    </row>
    <row r="1748" s="2" customFormat="1" ht="55.5" customHeight="1">
      <c r="A1748" s="41"/>
      <c r="B1748" s="42"/>
      <c r="C1748" s="211" t="s">
        <v>2003</v>
      </c>
      <c r="D1748" s="211" t="s">
        <v>385</v>
      </c>
      <c r="E1748" s="212" t="s">
        <v>2004</v>
      </c>
      <c r="F1748" s="213" t="s">
        <v>2005</v>
      </c>
      <c r="G1748" s="214" t="s">
        <v>572</v>
      </c>
      <c r="H1748" s="215">
        <v>3159</v>
      </c>
      <c r="I1748" s="216"/>
      <c r="J1748" s="217">
        <f>ROUND(I1748*H1748,2)</f>
        <v>0</v>
      </c>
      <c r="K1748" s="213" t="s">
        <v>389</v>
      </c>
      <c r="L1748" s="47"/>
      <c r="M1748" s="218" t="s">
        <v>28</v>
      </c>
      <c r="N1748" s="219" t="s">
        <v>45</v>
      </c>
      <c r="O1748" s="87"/>
      <c r="P1748" s="220">
        <f>O1748*H1748</f>
        <v>0</v>
      </c>
      <c r="Q1748" s="220">
        <v>0</v>
      </c>
      <c r="R1748" s="220">
        <f>Q1748*H1748</f>
        <v>0</v>
      </c>
      <c r="S1748" s="220">
        <v>0</v>
      </c>
      <c r="T1748" s="221">
        <f>S1748*H1748</f>
        <v>0</v>
      </c>
      <c r="U1748" s="41"/>
      <c r="V1748" s="41"/>
      <c r="W1748" s="41"/>
      <c r="X1748" s="41"/>
      <c r="Y1748" s="41"/>
      <c r="Z1748" s="41"/>
      <c r="AA1748" s="41"/>
      <c r="AB1748" s="41"/>
      <c r="AC1748" s="41"/>
      <c r="AD1748" s="41"/>
      <c r="AE1748" s="41"/>
      <c r="AR1748" s="222" t="s">
        <v>390</v>
      </c>
      <c r="AT1748" s="222" t="s">
        <v>385</v>
      </c>
      <c r="AU1748" s="222" t="s">
        <v>84</v>
      </c>
      <c r="AY1748" s="20" t="s">
        <v>378</v>
      </c>
      <c r="BE1748" s="223">
        <f>IF(N1748="základní",J1748,0)</f>
        <v>0</v>
      </c>
      <c r="BF1748" s="223">
        <f>IF(N1748="snížená",J1748,0)</f>
        <v>0</v>
      </c>
      <c r="BG1748" s="223">
        <f>IF(N1748="zákl. přenesená",J1748,0)</f>
        <v>0</v>
      </c>
      <c r="BH1748" s="223">
        <f>IF(N1748="sníž. přenesená",J1748,0)</f>
        <v>0</v>
      </c>
      <c r="BI1748" s="223">
        <f>IF(N1748="nulová",J1748,0)</f>
        <v>0</v>
      </c>
      <c r="BJ1748" s="20" t="s">
        <v>82</v>
      </c>
      <c r="BK1748" s="223">
        <f>ROUND(I1748*H1748,2)</f>
        <v>0</v>
      </c>
      <c r="BL1748" s="20" t="s">
        <v>390</v>
      </c>
      <c r="BM1748" s="222" t="s">
        <v>2006</v>
      </c>
    </row>
    <row r="1749" s="2" customFormat="1">
      <c r="A1749" s="41"/>
      <c r="B1749" s="42"/>
      <c r="C1749" s="43"/>
      <c r="D1749" s="224" t="s">
        <v>394</v>
      </c>
      <c r="E1749" s="43"/>
      <c r="F1749" s="225" t="s">
        <v>2007</v>
      </c>
      <c r="G1749" s="43"/>
      <c r="H1749" s="43"/>
      <c r="I1749" s="226"/>
      <c r="J1749" s="43"/>
      <c r="K1749" s="43"/>
      <c r="L1749" s="47"/>
      <c r="M1749" s="227"/>
      <c r="N1749" s="228"/>
      <c r="O1749" s="87"/>
      <c r="P1749" s="87"/>
      <c r="Q1749" s="87"/>
      <c r="R1749" s="87"/>
      <c r="S1749" s="87"/>
      <c r="T1749" s="88"/>
      <c r="U1749" s="41"/>
      <c r="V1749" s="41"/>
      <c r="W1749" s="41"/>
      <c r="X1749" s="41"/>
      <c r="Y1749" s="41"/>
      <c r="Z1749" s="41"/>
      <c r="AA1749" s="41"/>
      <c r="AB1749" s="41"/>
      <c r="AC1749" s="41"/>
      <c r="AD1749" s="41"/>
      <c r="AE1749" s="41"/>
      <c r="AT1749" s="20" t="s">
        <v>394</v>
      </c>
      <c r="AU1749" s="20" t="s">
        <v>84</v>
      </c>
    </row>
    <row r="1750" s="14" customFormat="1">
      <c r="A1750" s="14"/>
      <c r="B1750" s="240"/>
      <c r="C1750" s="241"/>
      <c r="D1750" s="231" t="s">
        <v>397</v>
      </c>
      <c r="E1750" s="242" t="s">
        <v>28</v>
      </c>
      <c r="F1750" s="243" t="s">
        <v>2008</v>
      </c>
      <c r="G1750" s="241"/>
      <c r="H1750" s="244">
        <v>3159</v>
      </c>
      <c r="I1750" s="245"/>
      <c r="J1750" s="241"/>
      <c r="K1750" s="241"/>
      <c r="L1750" s="246"/>
      <c r="M1750" s="247"/>
      <c r="N1750" s="248"/>
      <c r="O1750" s="248"/>
      <c r="P1750" s="248"/>
      <c r="Q1750" s="248"/>
      <c r="R1750" s="248"/>
      <c r="S1750" s="248"/>
      <c r="T1750" s="249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50" t="s">
        <v>397</v>
      </c>
      <c r="AU1750" s="250" t="s">
        <v>84</v>
      </c>
      <c r="AV1750" s="14" t="s">
        <v>84</v>
      </c>
      <c r="AW1750" s="14" t="s">
        <v>35</v>
      </c>
      <c r="AX1750" s="14" t="s">
        <v>82</v>
      </c>
      <c r="AY1750" s="250" t="s">
        <v>378</v>
      </c>
    </row>
    <row r="1751" s="2" customFormat="1" ht="49.05" customHeight="1">
      <c r="A1751" s="41"/>
      <c r="B1751" s="42"/>
      <c r="C1751" s="211" t="s">
        <v>2009</v>
      </c>
      <c r="D1751" s="211" t="s">
        <v>385</v>
      </c>
      <c r="E1751" s="212" t="s">
        <v>2010</v>
      </c>
      <c r="F1751" s="213" t="s">
        <v>2011</v>
      </c>
      <c r="G1751" s="214" t="s">
        <v>572</v>
      </c>
      <c r="H1751" s="215">
        <v>52.649999999999999</v>
      </c>
      <c r="I1751" s="216"/>
      <c r="J1751" s="217">
        <f>ROUND(I1751*H1751,2)</f>
        <v>0</v>
      </c>
      <c r="K1751" s="213" t="s">
        <v>389</v>
      </c>
      <c r="L1751" s="47"/>
      <c r="M1751" s="218" t="s">
        <v>28</v>
      </c>
      <c r="N1751" s="219" t="s">
        <v>45</v>
      </c>
      <c r="O1751" s="87"/>
      <c r="P1751" s="220">
        <f>O1751*H1751</f>
        <v>0</v>
      </c>
      <c r="Q1751" s="220">
        <v>0</v>
      </c>
      <c r="R1751" s="220">
        <f>Q1751*H1751</f>
        <v>0</v>
      </c>
      <c r="S1751" s="220">
        <v>0</v>
      </c>
      <c r="T1751" s="221">
        <f>S1751*H1751</f>
        <v>0</v>
      </c>
      <c r="U1751" s="41"/>
      <c r="V1751" s="41"/>
      <c r="W1751" s="41"/>
      <c r="X1751" s="41"/>
      <c r="Y1751" s="41"/>
      <c r="Z1751" s="41"/>
      <c r="AA1751" s="41"/>
      <c r="AB1751" s="41"/>
      <c r="AC1751" s="41"/>
      <c r="AD1751" s="41"/>
      <c r="AE1751" s="41"/>
      <c r="AR1751" s="222" t="s">
        <v>390</v>
      </c>
      <c r="AT1751" s="222" t="s">
        <v>385</v>
      </c>
      <c r="AU1751" s="222" t="s">
        <v>84</v>
      </c>
      <c r="AY1751" s="20" t="s">
        <v>378</v>
      </c>
      <c r="BE1751" s="223">
        <f>IF(N1751="základní",J1751,0)</f>
        <v>0</v>
      </c>
      <c r="BF1751" s="223">
        <f>IF(N1751="snížená",J1751,0)</f>
        <v>0</v>
      </c>
      <c r="BG1751" s="223">
        <f>IF(N1751="zákl. přenesená",J1751,0)</f>
        <v>0</v>
      </c>
      <c r="BH1751" s="223">
        <f>IF(N1751="sníž. přenesená",J1751,0)</f>
        <v>0</v>
      </c>
      <c r="BI1751" s="223">
        <f>IF(N1751="nulová",J1751,0)</f>
        <v>0</v>
      </c>
      <c r="BJ1751" s="20" t="s">
        <v>82</v>
      </c>
      <c r="BK1751" s="223">
        <f>ROUND(I1751*H1751,2)</f>
        <v>0</v>
      </c>
      <c r="BL1751" s="20" t="s">
        <v>390</v>
      </c>
      <c r="BM1751" s="222" t="s">
        <v>2012</v>
      </c>
    </row>
    <row r="1752" s="2" customFormat="1">
      <c r="A1752" s="41"/>
      <c r="B1752" s="42"/>
      <c r="C1752" s="43"/>
      <c r="D1752" s="224" t="s">
        <v>394</v>
      </c>
      <c r="E1752" s="43"/>
      <c r="F1752" s="225" t="s">
        <v>2013</v>
      </c>
      <c r="G1752" s="43"/>
      <c r="H1752" s="43"/>
      <c r="I1752" s="226"/>
      <c r="J1752" s="43"/>
      <c r="K1752" s="43"/>
      <c r="L1752" s="47"/>
      <c r="M1752" s="227"/>
      <c r="N1752" s="228"/>
      <c r="O1752" s="87"/>
      <c r="P1752" s="87"/>
      <c r="Q1752" s="87"/>
      <c r="R1752" s="87"/>
      <c r="S1752" s="87"/>
      <c r="T1752" s="88"/>
      <c r="U1752" s="41"/>
      <c r="V1752" s="41"/>
      <c r="W1752" s="41"/>
      <c r="X1752" s="41"/>
      <c r="Y1752" s="41"/>
      <c r="Z1752" s="41"/>
      <c r="AA1752" s="41"/>
      <c r="AB1752" s="41"/>
      <c r="AC1752" s="41"/>
      <c r="AD1752" s="41"/>
      <c r="AE1752" s="41"/>
      <c r="AT1752" s="20" t="s">
        <v>394</v>
      </c>
      <c r="AU1752" s="20" t="s">
        <v>84</v>
      </c>
    </row>
    <row r="1753" s="14" customFormat="1">
      <c r="A1753" s="14"/>
      <c r="B1753" s="240"/>
      <c r="C1753" s="241"/>
      <c r="D1753" s="231" t="s">
        <v>397</v>
      </c>
      <c r="E1753" s="242" t="s">
        <v>28</v>
      </c>
      <c r="F1753" s="243" t="s">
        <v>179</v>
      </c>
      <c r="G1753" s="241"/>
      <c r="H1753" s="244">
        <v>52.649999999999999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397</v>
      </c>
      <c r="AU1753" s="250" t="s">
        <v>84</v>
      </c>
      <c r="AV1753" s="14" t="s">
        <v>84</v>
      </c>
      <c r="AW1753" s="14" t="s">
        <v>35</v>
      </c>
      <c r="AX1753" s="14" t="s">
        <v>82</v>
      </c>
      <c r="AY1753" s="250" t="s">
        <v>378</v>
      </c>
    </row>
    <row r="1754" s="2" customFormat="1" ht="37.8" customHeight="1">
      <c r="A1754" s="41"/>
      <c r="B1754" s="42"/>
      <c r="C1754" s="211" t="s">
        <v>2014</v>
      </c>
      <c r="D1754" s="211" t="s">
        <v>385</v>
      </c>
      <c r="E1754" s="212" t="s">
        <v>2015</v>
      </c>
      <c r="F1754" s="213" t="s">
        <v>2016</v>
      </c>
      <c r="G1754" s="214" t="s">
        <v>972</v>
      </c>
      <c r="H1754" s="215">
        <v>19.795000000000002</v>
      </c>
      <c r="I1754" s="216"/>
      <c r="J1754" s="217">
        <f>ROUND(I1754*H1754,2)</f>
        <v>0</v>
      </c>
      <c r="K1754" s="213" t="s">
        <v>389</v>
      </c>
      <c r="L1754" s="47"/>
      <c r="M1754" s="218" t="s">
        <v>28</v>
      </c>
      <c r="N1754" s="219" t="s">
        <v>45</v>
      </c>
      <c r="O1754" s="87"/>
      <c r="P1754" s="220">
        <f>O1754*H1754</f>
        <v>0</v>
      </c>
      <c r="Q1754" s="220">
        <v>0</v>
      </c>
      <c r="R1754" s="220">
        <f>Q1754*H1754</f>
        <v>0</v>
      </c>
      <c r="S1754" s="220">
        <v>0</v>
      </c>
      <c r="T1754" s="221">
        <f>S1754*H1754</f>
        <v>0</v>
      </c>
      <c r="U1754" s="41"/>
      <c r="V1754" s="41"/>
      <c r="W1754" s="41"/>
      <c r="X1754" s="41"/>
      <c r="Y1754" s="41"/>
      <c r="Z1754" s="41"/>
      <c r="AA1754" s="41"/>
      <c r="AB1754" s="41"/>
      <c r="AC1754" s="41"/>
      <c r="AD1754" s="41"/>
      <c r="AE1754" s="41"/>
      <c r="AR1754" s="222" t="s">
        <v>390</v>
      </c>
      <c r="AT1754" s="222" t="s">
        <v>385</v>
      </c>
      <c r="AU1754" s="222" t="s">
        <v>84</v>
      </c>
      <c r="AY1754" s="20" t="s">
        <v>378</v>
      </c>
      <c r="BE1754" s="223">
        <f>IF(N1754="základní",J1754,0)</f>
        <v>0</v>
      </c>
      <c r="BF1754" s="223">
        <f>IF(N1754="snížená",J1754,0)</f>
        <v>0</v>
      </c>
      <c r="BG1754" s="223">
        <f>IF(N1754="zákl. přenesená",J1754,0)</f>
        <v>0</v>
      </c>
      <c r="BH1754" s="223">
        <f>IF(N1754="sníž. přenesená",J1754,0)</f>
        <v>0</v>
      </c>
      <c r="BI1754" s="223">
        <f>IF(N1754="nulová",J1754,0)</f>
        <v>0</v>
      </c>
      <c r="BJ1754" s="20" t="s">
        <v>82</v>
      </c>
      <c r="BK1754" s="223">
        <f>ROUND(I1754*H1754,2)</f>
        <v>0</v>
      </c>
      <c r="BL1754" s="20" t="s">
        <v>390</v>
      </c>
      <c r="BM1754" s="222" t="s">
        <v>2017</v>
      </c>
    </row>
    <row r="1755" s="2" customFormat="1">
      <c r="A1755" s="41"/>
      <c r="B1755" s="42"/>
      <c r="C1755" s="43"/>
      <c r="D1755" s="224" t="s">
        <v>394</v>
      </c>
      <c r="E1755" s="43"/>
      <c r="F1755" s="225" t="s">
        <v>2018</v>
      </c>
      <c r="G1755" s="43"/>
      <c r="H1755" s="43"/>
      <c r="I1755" s="226"/>
      <c r="J1755" s="43"/>
      <c r="K1755" s="43"/>
      <c r="L1755" s="47"/>
      <c r="M1755" s="227"/>
      <c r="N1755" s="228"/>
      <c r="O1755" s="87"/>
      <c r="P1755" s="87"/>
      <c r="Q1755" s="87"/>
      <c r="R1755" s="87"/>
      <c r="S1755" s="87"/>
      <c r="T1755" s="88"/>
      <c r="U1755" s="41"/>
      <c r="V1755" s="41"/>
      <c r="W1755" s="41"/>
      <c r="X1755" s="41"/>
      <c r="Y1755" s="41"/>
      <c r="Z1755" s="41"/>
      <c r="AA1755" s="41"/>
      <c r="AB1755" s="41"/>
      <c r="AC1755" s="41"/>
      <c r="AD1755" s="41"/>
      <c r="AE1755" s="41"/>
      <c r="AT1755" s="20" t="s">
        <v>394</v>
      </c>
      <c r="AU1755" s="20" t="s">
        <v>84</v>
      </c>
    </row>
    <row r="1756" s="13" customFormat="1">
      <c r="A1756" s="13"/>
      <c r="B1756" s="229"/>
      <c r="C1756" s="230"/>
      <c r="D1756" s="231" t="s">
        <v>397</v>
      </c>
      <c r="E1756" s="232" t="s">
        <v>28</v>
      </c>
      <c r="F1756" s="233" t="s">
        <v>2001</v>
      </c>
      <c r="G1756" s="230"/>
      <c r="H1756" s="232" t="s">
        <v>28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9" t="s">
        <v>397</v>
      </c>
      <c r="AU1756" s="239" t="s">
        <v>84</v>
      </c>
      <c r="AV1756" s="13" t="s">
        <v>82</v>
      </c>
      <c r="AW1756" s="13" t="s">
        <v>35</v>
      </c>
      <c r="AX1756" s="13" t="s">
        <v>74</v>
      </c>
      <c r="AY1756" s="239" t="s">
        <v>378</v>
      </c>
    </row>
    <row r="1757" s="14" customFormat="1">
      <c r="A1757" s="14"/>
      <c r="B1757" s="240"/>
      <c r="C1757" s="241"/>
      <c r="D1757" s="231" t="s">
        <v>397</v>
      </c>
      <c r="E1757" s="242" t="s">
        <v>28</v>
      </c>
      <c r="F1757" s="243" t="s">
        <v>2019</v>
      </c>
      <c r="G1757" s="241"/>
      <c r="H1757" s="244">
        <v>19.795000000000002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397</v>
      </c>
      <c r="AU1757" s="250" t="s">
        <v>84</v>
      </c>
      <c r="AV1757" s="14" t="s">
        <v>84</v>
      </c>
      <c r="AW1757" s="14" t="s">
        <v>35</v>
      </c>
      <c r="AX1757" s="14" t="s">
        <v>74</v>
      </c>
      <c r="AY1757" s="250" t="s">
        <v>378</v>
      </c>
    </row>
    <row r="1758" s="15" customFormat="1">
      <c r="A1758" s="15"/>
      <c r="B1758" s="251"/>
      <c r="C1758" s="252"/>
      <c r="D1758" s="231" t="s">
        <v>397</v>
      </c>
      <c r="E1758" s="253" t="s">
        <v>177</v>
      </c>
      <c r="F1758" s="254" t="s">
        <v>416</v>
      </c>
      <c r="G1758" s="252"/>
      <c r="H1758" s="255">
        <v>19.795000000000002</v>
      </c>
      <c r="I1758" s="256"/>
      <c r="J1758" s="252"/>
      <c r="K1758" s="252"/>
      <c r="L1758" s="257"/>
      <c r="M1758" s="258"/>
      <c r="N1758" s="259"/>
      <c r="O1758" s="259"/>
      <c r="P1758" s="259"/>
      <c r="Q1758" s="259"/>
      <c r="R1758" s="259"/>
      <c r="S1758" s="259"/>
      <c r="T1758" s="260"/>
      <c r="U1758" s="15"/>
      <c r="V1758" s="15"/>
      <c r="W1758" s="15"/>
      <c r="X1758" s="15"/>
      <c r="Y1758" s="15"/>
      <c r="Z1758" s="15"/>
      <c r="AA1758" s="15"/>
      <c r="AB1758" s="15"/>
      <c r="AC1758" s="15"/>
      <c r="AD1758" s="15"/>
      <c r="AE1758" s="15"/>
      <c r="AT1758" s="261" t="s">
        <v>397</v>
      </c>
      <c r="AU1758" s="261" t="s">
        <v>84</v>
      </c>
      <c r="AV1758" s="15" t="s">
        <v>390</v>
      </c>
      <c r="AW1758" s="15" t="s">
        <v>35</v>
      </c>
      <c r="AX1758" s="15" t="s">
        <v>82</v>
      </c>
      <c r="AY1758" s="261" t="s">
        <v>378</v>
      </c>
    </row>
    <row r="1759" s="2" customFormat="1" ht="44.25" customHeight="1">
      <c r="A1759" s="41"/>
      <c r="B1759" s="42"/>
      <c r="C1759" s="211" t="s">
        <v>2020</v>
      </c>
      <c r="D1759" s="211" t="s">
        <v>385</v>
      </c>
      <c r="E1759" s="212" t="s">
        <v>2021</v>
      </c>
      <c r="F1759" s="213" t="s">
        <v>2022</v>
      </c>
      <c r="G1759" s="214" t="s">
        <v>972</v>
      </c>
      <c r="H1759" s="215">
        <v>1187.7000000000001</v>
      </c>
      <c r="I1759" s="216"/>
      <c r="J1759" s="217">
        <f>ROUND(I1759*H1759,2)</f>
        <v>0</v>
      </c>
      <c r="K1759" s="213" t="s">
        <v>389</v>
      </c>
      <c r="L1759" s="47"/>
      <c r="M1759" s="218" t="s">
        <v>28</v>
      </c>
      <c r="N1759" s="219" t="s">
        <v>45</v>
      </c>
      <c r="O1759" s="87"/>
      <c r="P1759" s="220">
        <f>O1759*H1759</f>
        <v>0</v>
      </c>
      <c r="Q1759" s="220">
        <v>0</v>
      </c>
      <c r="R1759" s="220">
        <f>Q1759*H1759</f>
        <v>0</v>
      </c>
      <c r="S1759" s="220">
        <v>0</v>
      </c>
      <c r="T1759" s="221">
        <f>S1759*H1759</f>
        <v>0</v>
      </c>
      <c r="U1759" s="41"/>
      <c r="V1759" s="41"/>
      <c r="W1759" s="41"/>
      <c r="X1759" s="41"/>
      <c r="Y1759" s="41"/>
      <c r="Z1759" s="41"/>
      <c r="AA1759" s="41"/>
      <c r="AB1759" s="41"/>
      <c r="AC1759" s="41"/>
      <c r="AD1759" s="41"/>
      <c r="AE1759" s="41"/>
      <c r="AR1759" s="222" t="s">
        <v>390</v>
      </c>
      <c r="AT1759" s="222" t="s">
        <v>385</v>
      </c>
      <c r="AU1759" s="222" t="s">
        <v>84</v>
      </c>
      <c r="AY1759" s="20" t="s">
        <v>378</v>
      </c>
      <c r="BE1759" s="223">
        <f>IF(N1759="základní",J1759,0)</f>
        <v>0</v>
      </c>
      <c r="BF1759" s="223">
        <f>IF(N1759="snížená",J1759,0)</f>
        <v>0</v>
      </c>
      <c r="BG1759" s="223">
        <f>IF(N1759="zákl. přenesená",J1759,0)</f>
        <v>0</v>
      </c>
      <c r="BH1759" s="223">
        <f>IF(N1759="sníž. přenesená",J1759,0)</f>
        <v>0</v>
      </c>
      <c r="BI1759" s="223">
        <f>IF(N1759="nulová",J1759,0)</f>
        <v>0</v>
      </c>
      <c r="BJ1759" s="20" t="s">
        <v>82</v>
      </c>
      <c r="BK1759" s="223">
        <f>ROUND(I1759*H1759,2)</f>
        <v>0</v>
      </c>
      <c r="BL1759" s="20" t="s">
        <v>390</v>
      </c>
      <c r="BM1759" s="222" t="s">
        <v>2023</v>
      </c>
    </row>
    <row r="1760" s="2" customFormat="1">
      <c r="A1760" s="41"/>
      <c r="B1760" s="42"/>
      <c r="C1760" s="43"/>
      <c r="D1760" s="224" t="s">
        <v>394</v>
      </c>
      <c r="E1760" s="43"/>
      <c r="F1760" s="225" t="s">
        <v>2024</v>
      </c>
      <c r="G1760" s="43"/>
      <c r="H1760" s="43"/>
      <c r="I1760" s="226"/>
      <c r="J1760" s="43"/>
      <c r="K1760" s="43"/>
      <c r="L1760" s="47"/>
      <c r="M1760" s="227"/>
      <c r="N1760" s="228"/>
      <c r="O1760" s="87"/>
      <c r="P1760" s="87"/>
      <c r="Q1760" s="87"/>
      <c r="R1760" s="87"/>
      <c r="S1760" s="87"/>
      <c r="T1760" s="88"/>
      <c r="U1760" s="41"/>
      <c r="V1760" s="41"/>
      <c r="W1760" s="41"/>
      <c r="X1760" s="41"/>
      <c r="Y1760" s="41"/>
      <c r="Z1760" s="41"/>
      <c r="AA1760" s="41"/>
      <c r="AB1760" s="41"/>
      <c r="AC1760" s="41"/>
      <c r="AD1760" s="41"/>
      <c r="AE1760" s="41"/>
      <c r="AT1760" s="20" t="s">
        <v>394</v>
      </c>
      <c r="AU1760" s="20" t="s">
        <v>84</v>
      </c>
    </row>
    <row r="1761" s="14" customFormat="1">
      <c r="A1761" s="14"/>
      <c r="B1761" s="240"/>
      <c r="C1761" s="241"/>
      <c r="D1761" s="231" t="s">
        <v>397</v>
      </c>
      <c r="E1761" s="242" t="s">
        <v>28</v>
      </c>
      <c r="F1761" s="243" t="s">
        <v>2025</v>
      </c>
      <c r="G1761" s="241"/>
      <c r="H1761" s="244">
        <v>1187.7000000000001</v>
      </c>
      <c r="I1761" s="245"/>
      <c r="J1761" s="241"/>
      <c r="K1761" s="241"/>
      <c r="L1761" s="246"/>
      <c r="M1761" s="247"/>
      <c r="N1761" s="248"/>
      <c r="O1761" s="248"/>
      <c r="P1761" s="248"/>
      <c r="Q1761" s="248"/>
      <c r="R1761" s="248"/>
      <c r="S1761" s="248"/>
      <c r="T1761" s="249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50" t="s">
        <v>397</v>
      </c>
      <c r="AU1761" s="250" t="s">
        <v>84</v>
      </c>
      <c r="AV1761" s="14" t="s">
        <v>84</v>
      </c>
      <c r="AW1761" s="14" t="s">
        <v>35</v>
      </c>
      <c r="AX1761" s="14" t="s">
        <v>82</v>
      </c>
      <c r="AY1761" s="250" t="s">
        <v>378</v>
      </c>
    </row>
    <row r="1762" s="2" customFormat="1" ht="37.8" customHeight="1">
      <c r="A1762" s="41"/>
      <c r="B1762" s="42"/>
      <c r="C1762" s="211" t="s">
        <v>2026</v>
      </c>
      <c r="D1762" s="211" t="s">
        <v>385</v>
      </c>
      <c r="E1762" s="212" t="s">
        <v>2027</v>
      </c>
      <c r="F1762" s="213" t="s">
        <v>2028</v>
      </c>
      <c r="G1762" s="214" t="s">
        <v>972</v>
      </c>
      <c r="H1762" s="215">
        <v>19.795000000000002</v>
      </c>
      <c r="I1762" s="216"/>
      <c r="J1762" s="217">
        <f>ROUND(I1762*H1762,2)</f>
        <v>0</v>
      </c>
      <c r="K1762" s="213" t="s">
        <v>389</v>
      </c>
      <c r="L1762" s="47"/>
      <c r="M1762" s="218" t="s">
        <v>28</v>
      </c>
      <c r="N1762" s="219" t="s">
        <v>45</v>
      </c>
      <c r="O1762" s="87"/>
      <c r="P1762" s="220">
        <f>O1762*H1762</f>
        <v>0</v>
      </c>
      <c r="Q1762" s="220">
        <v>0</v>
      </c>
      <c r="R1762" s="220">
        <f>Q1762*H1762</f>
        <v>0</v>
      </c>
      <c r="S1762" s="220">
        <v>0</v>
      </c>
      <c r="T1762" s="221">
        <f>S1762*H1762</f>
        <v>0</v>
      </c>
      <c r="U1762" s="41"/>
      <c r="V1762" s="41"/>
      <c r="W1762" s="41"/>
      <c r="X1762" s="41"/>
      <c r="Y1762" s="41"/>
      <c r="Z1762" s="41"/>
      <c r="AA1762" s="41"/>
      <c r="AB1762" s="41"/>
      <c r="AC1762" s="41"/>
      <c r="AD1762" s="41"/>
      <c r="AE1762" s="41"/>
      <c r="AR1762" s="222" t="s">
        <v>390</v>
      </c>
      <c r="AT1762" s="222" t="s">
        <v>385</v>
      </c>
      <c r="AU1762" s="222" t="s">
        <v>84</v>
      </c>
      <c r="AY1762" s="20" t="s">
        <v>378</v>
      </c>
      <c r="BE1762" s="223">
        <f>IF(N1762="základní",J1762,0)</f>
        <v>0</v>
      </c>
      <c r="BF1762" s="223">
        <f>IF(N1762="snížená",J1762,0)</f>
        <v>0</v>
      </c>
      <c r="BG1762" s="223">
        <f>IF(N1762="zákl. přenesená",J1762,0)</f>
        <v>0</v>
      </c>
      <c r="BH1762" s="223">
        <f>IF(N1762="sníž. přenesená",J1762,0)</f>
        <v>0</v>
      </c>
      <c r="BI1762" s="223">
        <f>IF(N1762="nulová",J1762,0)</f>
        <v>0</v>
      </c>
      <c r="BJ1762" s="20" t="s">
        <v>82</v>
      </c>
      <c r="BK1762" s="223">
        <f>ROUND(I1762*H1762,2)</f>
        <v>0</v>
      </c>
      <c r="BL1762" s="20" t="s">
        <v>390</v>
      </c>
      <c r="BM1762" s="222" t="s">
        <v>2029</v>
      </c>
    </row>
    <row r="1763" s="2" customFormat="1">
      <c r="A1763" s="41"/>
      <c r="B1763" s="42"/>
      <c r="C1763" s="43"/>
      <c r="D1763" s="224" t="s">
        <v>394</v>
      </c>
      <c r="E1763" s="43"/>
      <c r="F1763" s="225" t="s">
        <v>2030</v>
      </c>
      <c r="G1763" s="43"/>
      <c r="H1763" s="43"/>
      <c r="I1763" s="226"/>
      <c r="J1763" s="43"/>
      <c r="K1763" s="43"/>
      <c r="L1763" s="47"/>
      <c r="M1763" s="227"/>
      <c r="N1763" s="228"/>
      <c r="O1763" s="87"/>
      <c r="P1763" s="87"/>
      <c r="Q1763" s="87"/>
      <c r="R1763" s="87"/>
      <c r="S1763" s="87"/>
      <c r="T1763" s="88"/>
      <c r="U1763" s="41"/>
      <c r="V1763" s="41"/>
      <c r="W1763" s="41"/>
      <c r="X1763" s="41"/>
      <c r="Y1763" s="41"/>
      <c r="Z1763" s="41"/>
      <c r="AA1763" s="41"/>
      <c r="AB1763" s="41"/>
      <c r="AC1763" s="41"/>
      <c r="AD1763" s="41"/>
      <c r="AE1763" s="41"/>
      <c r="AT1763" s="20" t="s">
        <v>394</v>
      </c>
      <c r="AU1763" s="20" t="s">
        <v>84</v>
      </c>
    </row>
    <row r="1764" s="14" customFormat="1">
      <c r="A1764" s="14"/>
      <c r="B1764" s="240"/>
      <c r="C1764" s="241"/>
      <c r="D1764" s="231" t="s">
        <v>397</v>
      </c>
      <c r="E1764" s="242" t="s">
        <v>28</v>
      </c>
      <c r="F1764" s="243" t="s">
        <v>177</v>
      </c>
      <c r="G1764" s="241"/>
      <c r="H1764" s="244">
        <v>19.795000000000002</v>
      </c>
      <c r="I1764" s="245"/>
      <c r="J1764" s="241"/>
      <c r="K1764" s="241"/>
      <c r="L1764" s="246"/>
      <c r="M1764" s="247"/>
      <c r="N1764" s="248"/>
      <c r="O1764" s="248"/>
      <c r="P1764" s="248"/>
      <c r="Q1764" s="248"/>
      <c r="R1764" s="248"/>
      <c r="S1764" s="248"/>
      <c r="T1764" s="249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50" t="s">
        <v>397</v>
      </c>
      <c r="AU1764" s="250" t="s">
        <v>84</v>
      </c>
      <c r="AV1764" s="14" t="s">
        <v>84</v>
      </c>
      <c r="AW1764" s="14" t="s">
        <v>35</v>
      </c>
      <c r="AX1764" s="14" t="s">
        <v>82</v>
      </c>
      <c r="AY1764" s="250" t="s">
        <v>378</v>
      </c>
    </row>
    <row r="1765" s="12" customFormat="1" ht="22.8" customHeight="1">
      <c r="A1765" s="12"/>
      <c r="B1765" s="195"/>
      <c r="C1765" s="196"/>
      <c r="D1765" s="197" t="s">
        <v>73</v>
      </c>
      <c r="E1765" s="209" t="s">
        <v>1209</v>
      </c>
      <c r="F1765" s="209" t="s">
        <v>2031</v>
      </c>
      <c r="G1765" s="196"/>
      <c r="H1765" s="196"/>
      <c r="I1765" s="199"/>
      <c r="J1765" s="210">
        <f>BK1765</f>
        <v>0</v>
      </c>
      <c r="K1765" s="196"/>
      <c r="L1765" s="201"/>
      <c r="M1765" s="202"/>
      <c r="N1765" s="203"/>
      <c r="O1765" s="203"/>
      <c r="P1765" s="204">
        <f>SUM(P1766:P2032)</f>
        <v>0</v>
      </c>
      <c r="Q1765" s="203"/>
      <c r="R1765" s="204">
        <f>SUM(R1766:R2032)</f>
        <v>9.1142278499999989</v>
      </c>
      <c r="S1765" s="203"/>
      <c r="T1765" s="205">
        <f>SUM(T1766:T2032)</f>
        <v>747.64578800000004</v>
      </c>
      <c r="U1765" s="12"/>
      <c r="V1765" s="12"/>
      <c r="W1765" s="12"/>
      <c r="X1765" s="12"/>
      <c r="Y1765" s="12"/>
      <c r="Z1765" s="12"/>
      <c r="AA1765" s="12"/>
      <c r="AB1765" s="12"/>
      <c r="AC1765" s="12"/>
      <c r="AD1765" s="12"/>
      <c r="AE1765" s="12"/>
      <c r="AR1765" s="206" t="s">
        <v>82</v>
      </c>
      <c r="AT1765" s="207" t="s">
        <v>73</v>
      </c>
      <c r="AU1765" s="207" t="s">
        <v>82</v>
      </c>
      <c r="AY1765" s="206" t="s">
        <v>378</v>
      </c>
      <c r="BK1765" s="208">
        <f>SUM(BK1766:BK2032)</f>
        <v>0</v>
      </c>
    </row>
    <row r="1766" s="2" customFormat="1" ht="49.05" customHeight="1">
      <c r="A1766" s="41"/>
      <c r="B1766" s="42"/>
      <c r="C1766" s="211" t="s">
        <v>2032</v>
      </c>
      <c r="D1766" s="211" t="s">
        <v>385</v>
      </c>
      <c r="E1766" s="212" t="s">
        <v>2033</v>
      </c>
      <c r="F1766" s="213" t="s">
        <v>2034</v>
      </c>
      <c r="G1766" s="214" t="s">
        <v>388</v>
      </c>
      <c r="H1766" s="215">
        <v>62.512</v>
      </c>
      <c r="I1766" s="216"/>
      <c r="J1766" s="217">
        <f>ROUND(I1766*H1766,2)</f>
        <v>0</v>
      </c>
      <c r="K1766" s="213" t="s">
        <v>389</v>
      </c>
      <c r="L1766" s="47"/>
      <c r="M1766" s="218" t="s">
        <v>28</v>
      </c>
      <c r="N1766" s="219" t="s">
        <v>45</v>
      </c>
      <c r="O1766" s="87"/>
      <c r="P1766" s="220">
        <f>O1766*H1766</f>
        <v>0</v>
      </c>
      <c r="Q1766" s="220">
        <v>0</v>
      </c>
      <c r="R1766" s="220">
        <f>Q1766*H1766</f>
        <v>0</v>
      </c>
      <c r="S1766" s="220">
        <v>1.8</v>
      </c>
      <c r="T1766" s="221">
        <f>S1766*H1766</f>
        <v>112.52160000000001</v>
      </c>
      <c r="U1766" s="41"/>
      <c r="V1766" s="41"/>
      <c r="W1766" s="41"/>
      <c r="X1766" s="41"/>
      <c r="Y1766" s="41"/>
      <c r="Z1766" s="41"/>
      <c r="AA1766" s="41"/>
      <c r="AB1766" s="41"/>
      <c r="AC1766" s="41"/>
      <c r="AD1766" s="41"/>
      <c r="AE1766" s="41"/>
      <c r="AR1766" s="222" t="s">
        <v>390</v>
      </c>
      <c r="AT1766" s="222" t="s">
        <v>385</v>
      </c>
      <c r="AU1766" s="222" t="s">
        <v>84</v>
      </c>
      <c r="AY1766" s="20" t="s">
        <v>378</v>
      </c>
      <c r="BE1766" s="223">
        <f>IF(N1766="základní",J1766,0)</f>
        <v>0</v>
      </c>
      <c r="BF1766" s="223">
        <f>IF(N1766="snížená",J1766,0)</f>
        <v>0</v>
      </c>
      <c r="BG1766" s="223">
        <f>IF(N1766="zákl. přenesená",J1766,0)</f>
        <v>0</v>
      </c>
      <c r="BH1766" s="223">
        <f>IF(N1766="sníž. přenesená",J1766,0)</f>
        <v>0</v>
      </c>
      <c r="BI1766" s="223">
        <f>IF(N1766="nulová",J1766,0)</f>
        <v>0</v>
      </c>
      <c r="BJ1766" s="20" t="s">
        <v>82</v>
      </c>
      <c r="BK1766" s="223">
        <f>ROUND(I1766*H1766,2)</f>
        <v>0</v>
      </c>
      <c r="BL1766" s="20" t="s">
        <v>390</v>
      </c>
      <c r="BM1766" s="222" t="s">
        <v>2035</v>
      </c>
    </row>
    <row r="1767" s="2" customFormat="1">
      <c r="A1767" s="41"/>
      <c r="B1767" s="42"/>
      <c r="C1767" s="43"/>
      <c r="D1767" s="224" t="s">
        <v>394</v>
      </c>
      <c r="E1767" s="43"/>
      <c r="F1767" s="225" t="s">
        <v>2036</v>
      </c>
      <c r="G1767" s="43"/>
      <c r="H1767" s="43"/>
      <c r="I1767" s="226"/>
      <c r="J1767" s="43"/>
      <c r="K1767" s="43"/>
      <c r="L1767" s="47"/>
      <c r="M1767" s="227"/>
      <c r="N1767" s="228"/>
      <c r="O1767" s="87"/>
      <c r="P1767" s="87"/>
      <c r="Q1767" s="87"/>
      <c r="R1767" s="87"/>
      <c r="S1767" s="87"/>
      <c r="T1767" s="88"/>
      <c r="U1767" s="41"/>
      <c r="V1767" s="41"/>
      <c r="W1767" s="41"/>
      <c r="X1767" s="41"/>
      <c r="Y1767" s="41"/>
      <c r="Z1767" s="41"/>
      <c r="AA1767" s="41"/>
      <c r="AB1767" s="41"/>
      <c r="AC1767" s="41"/>
      <c r="AD1767" s="41"/>
      <c r="AE1767" s="41"/>
      <c r="AT1767" s="20" t="s">
        <v>394</v>
      </c>
      <c r="AU1767" s="20" t="s">
        <v>84</v>
      </c>
    </row>
    <row r="1768" s="13" customFormat="1">
      <c r="A1768" s="13"/>
      <c r="B1768" s="229"/>
      <c r="C1768" s="230"/>
      <c r="D1768" s="231" t="s">
        <v>397</v>
      </c>
      <c r="E1768" s="232" t="s">
        <v>28</v>
      </c>
      <c r="F1768" s="233" t="s">
        <v>797</v>
      </c>
      <c r="G1768" s="230"/>
      <c r="H1768" s="232" t="s">
        <v>28</v>
      </c>
      <c r="I1768" s="234"/>
      <c r="J1768" s="230"/>
      <c r="K1768" s="230"/>
      <c r="L1768" s="235"/>
      <c r="M1768" s="236"/>
      <c r="N1768" s="237"/>
      <c r="O1768" s="237"/>
      <c r="P1768" s="237"/>
      <c r="Q1768" s="237"/>
      <c r="R1768" s="237"/>
      <c r="S1768" s="237"/>
      <c r="T1768" s="238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39" t="s">
        <v>397</v>
      </c>
      <c r="AU1768" s="239" t="s">
        <v>84</v>
      </c>
      <c r="AV1768" s="13" t="s">
        <v>82</v>
      </c>
      <c r="AW1768" s="13" t="s">
        <v>35</v>
      </c>
      <c r="AX1768" s="13" t="s">
        <v>74</v>
      </c>
      <c r="AY1768" s="239" t="s">
        <v>378</v>
      </c>
    </row>
    <row r="1769" s="14" customFormat="1">
      <c r="A1769" s="14"/>
      <c r="B1769" s="240"/>
      <c r="C1769" s="241"/>
      <c r="D1769" s="231" t="s">
        <v>397</v>
      </c>
      <c r="E1769" s="242" t="s">
        <v>28</v>
      </c>
      <c r="F1769" s="243" t="s">
        <v>2037</v>
      </c>
      <c r="G1769" s="241"/>
      <c r="H1769" s="244">
        <v>5.867</v>
      </c>
      <c r="I1769" s="245"/>
      <c r="J1769" s="241"/>
      <c r="K1769" s="241"/>
      <c r="L1769" s="246"/>
      <c r="M1769" s="247"/>
      <c r="N1769" s="248"/>
      <c r="O1769" s="248"/>
      <c r="P1769" s="248"/>
      <c r="Q1769" s="248"/>
      <c r="R1769" s="248"/>
      <c r="S1769" s="248"/>
      <c r="T1769" s="249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50" t="s">
        <v>397</v>
      </c>
      <c r="AU1769" s="250" t="s">
        <v>84</v>
      </c>
      <c r="AV1769" s="14" t="s">
        <v>84</v>
      </c>
      <c r="AW1769" s="14" t="s">
        <v>35</v>
      </c>
      <c r="AX1769" s="14" t="s">
        <v>74</v>
      </c>
      <c r="AY1769" s="250" t="s">
        <v>378</v>
      </c>
    </row>
    <row r="1770" s="13" customFormat="1">
      <c r="A1770" s="13"/>
      <c r="B1770" s="229"/>
      <c r="C1770" s="230"/>
      <c r="D1770" s="231" t="s">
        <v>397</v>
      </c>
      <c r="E1770" s="232" t="s">
        <v>28</v>
      </c>
      <c r="F1770" s="233" t="s">
        <v>802</v>
      </c>
      <c r="G1770" s="230"/>
      <c r="H1770" s="232" t="s">
        <v>28</v>
      </c>
      <c r="I1770" s="234"/>
      <c r="J1770" s="230"/>
      <c r="K1770" s="230"/>
      <c r="L1770" s="235"/>
      <c r="M1770" s="236"/>
      <c r="N1770" s="237"/>
      <c r="O1770" s="237"/>
      <c r="P1770" s="237"/>
      <c r="Q1770" s="237"/>
      <c r="R1770" s="237"/>
      <c r="S1770" s="237"/>
      <c r="T1770" s="238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39" t="s">
        <v>397</v>
      </c>
      <c r="AU1770" s="239" t="s">
        <v>84</v>
      </c>
      <c r="AV1770" s="13" t="s">
        <v>82</v>
      </c>
      <c r="AW1770" s="13" t="s">
        <v>35</v>
      </c>
      <c r="AX1770" s="13" t="s">
        <v>74</v>
      </c>
      <c r="AY1770" s="239" t="s">
        <v>378</v>
      </c>
    </row>
    <row r="1771" s="14" customFormat="1">
      <c r="A1771" s="14"/>
      <c r="B1771" s="240"/>
      <c r="C1771" s="241"/>
      <c r="D1771" s="231" t="s">
        <v>397</v>
      </c>
      <c r="E1771" s="242" t="s">
        <v>28</v>
      </c>
      <c r="F1771" s="243" t="s">
        <v>2038</v>
      </c>
      <c r="G1771" s="241"/>
      <c r="H1771" s="244">
        <v>16.341000000000001</v>
      </c>
      <c r="I1771" s="245"/>
      <c r="J1771" s="241"/>
      <c r="K1771" s="241"/>
      <c r="L1771" s="246"/>
      <c r="M1771" s="247"/>
      <c r="N1771" s="248"/>
      <c r="O1771" s="248"/>
      <c r="P1771" s="248"/>
      <c r="Q1771" s="248"/>
      <c r="R1771" s="248"/>
      <c r="S1771" s="248"/>
      <c r="T1771" s="249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0" t="s">
        <v>397</v>
      </c>
      <c r="AU1771" s="250" t="s">
        <v>84</v>
      </c>
      <c r="AV1771" s="14" t="s">
        <v>84</v>
      </c>
      <c r="AW1771" s="14" t="s">
        <v>35</v>
      </c>
      <c r="AX1771" s="14" t="s">
        <v>74</v>
      </c>
      <c r="AY1771" s="250" t="s">
        <v>378</v>
      </c>
    </row>
    <row r="1772" s="14" customFormat="1">
      <c r="A1772" s="14"/>
      <c r="B1772" s="240"/>
      <c r="C1772" s="241"/>
      <c r="D1772" s="231" t="s">
        <v>397</v>
      </c>
      <c r="E1772" s="242" t="s">
        <v>28</v>
      </c>
      <c r="F1772" s="243" t="s">
        <v>2039</v>
      </c>
      <c r="G1772" s="241"/>
      <c r="H1772" s="244">
        <v>20.518999999999998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397</v>
      </c>
      <c r="AU1772" s="250" t="s">
        <v>84</v>
      </c>
      <c r="AV1772" s="14" t="s">
        <v>84</v>
      </c>
      <c r="AW1772" s="14" t="s">
        <v>35</v>
      </c>
      <c r="AX1772" s="14" t="s">
        <v>74</v>
      </c>
      <c r="AY1772" s="250" t="s">
        <v>378</v>
      </c>
    </row>
    <row r="1773" s="14" customFormat="1">
      <c r="A1773" s="14"/>
      <c r="B1773" s="240"/>
      <c r="C1773" s="241"/>
      <c r="D1773" s="231" t="s">
        <v>397</v>
      </c>
      <c r="E1773" s="242" t="s">
        <v>28</v>
      </c>
      <c r="F1773" s="243" t="s">
        <v>2040</v>
      </c>
      <c r="G1773" s="241"/>
      <c r="H1773" s="244">
        <v>14.535</v>
      </c>
      <c r="I1773" s="245"/>
      <c r="J1773" s="241"/>
      <c r="K1773" s="241"/>
      <c r="L1773" s="246"/>
      <c r="M1773" s="247"/>
      <c r="N1773" s="248"/>
      <c r="O1773" s="248"/>
      <c r="P1773" s="248"/>
      <c r="Q1773" s="248"/>
      <c r="R1773" s="248"/>
      <c r="S1773" s="248"/>
      <c r="T1773" s="249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50" t="s">
        <v>397</v>
      </c>
      <c r="AU1773" s="250" t="s">
        <v>84</v>
      </c>
      <c r="AV1773" s="14" t="s">
        <v>84</v>
      </c>
      <c r="AW1773" s="14" t="s">
        <v>35</v>
      </c>
      <c r="AX1773" s="14" t="s">
        <v>74</v>
      </c>
      <c r="AY1773" s="250" t="s">
        <v>378</v>
      </c>
    </row>
    <row r="1774" s="13" customFormat="1">
      <c r="A1774" s="13"/>
      <c r="B1774" s="229"/>
      <c r="C1774" s="230"/>
      <c r="D1774" s="231" t="s">
        <v>397</v>
      </c>
      <c r="E1774" s="232" t="s">
        <v>28</v>
      </c>
      <c r="F1774" s="233" t="s">
        <v>804</v>
      </c>
      <c r="G1774" s="230"/>
      <c r="H1774" s="232" t="s">
        <v>28</v>
      </c>
      <c r="I1774" s="234"/>
      <c r="J1774" s="230"/>
      <c r="K1774" s="230"/>
      <c r="L1774" s="235"/>
      <c r="M1774" s="236"/>
      <c r="N1774" s="237"/>
      <c r="O1774" s="237"/>
      <c r="P1774" s="237"/>
      <c r="Q1774" s="237"/>
      <c r="R1774" s="237"/>
      <c r="S1774" s="237"/>
      <c r="T1774" s="238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39" t="s">
        <v>397</v>
      </c>
      <c r="AU1774" s="239" t="s">
        <v>84</v>
      </c>
      <c r="AV1774" s="13" t="s">
        <v>82</v>
      </c>
      <c r="AW1774" s="13" t="s">
        <v>35</v>
      </c>
      <c r="AX1774" s="13" t="s">
        <v>74</v>
      </c>
      <c r="AY1774" s="239" t="s">
        <v>378</v>
      </c>
    </row>
    <row r="1775" s="14" customFormat="1">
      <c r="A1775" s="14"/>
      <c r="B1775" s="240"/>
      <c r="C1775" s="241"/>
      <c r="D1775" s="231" t="s">
        <v>397</v>
      </c>
      <c r="E1775" s="242" t="s">
        <v>28</v>
      </c>
      <c r="F1775" s="243" t="s">
        <v>2041</v>
      </c>
      <c r="G1775" s="241"/>
      <c r="H1775" s="244">
        <v>5.25</v>
      </c>
      <c r="I1775" s="245"/>
      <c r="J1775" s="241"/>
      <c r="K1775" s="241"/>
      <c r="L1775" s="246"/>
      <c r="M1775" s="247"/>
      <c r="N1775" s="248"/>
      <c r="O1775" s="248"/>
      <c r="P1775" s="248"/>
      <c r="Q1775" s="248"/>
      <c r="R1775" s="248"/>
      <c r="S1775" s="248"/>
      <c r="T1775" s="249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50" t="s">
        <v>397</v>
      </c>
      <c r="AU1775" s="250" t="s">
        <v>84</v>
      </c>
      <c r="AV1775" s="14" t="s">
        <v>84</v>
      </c>
      <c r="AW1775" s="14" t="s">
        <v>35</v>
      </c>
      <c r="AX1775" s="14" t="s">
        <v>74</v>
      </c>
      <c r="AY1775" s="250" t="s">
        <v>378</v>
      </c>
    </row>
    <row r="1776" s="15" customFormat="1">
      <c r="A1776" s="15"/>
      <c r="B1776" s="251"/>
      <c r="C1776" s="252"/>
      <c r="D1776" s="231" t="s">
        <v>397</v>
      </c>
      <c r="E1776" s="253" t="s">
        <v>28</v>
      </c>
      <c r="F1776" s="254" t="s">
        <v>416</v>
      </c>
      <c r="G1776" s="252"/>
      <c r="H1776" s="255">
        <v>62.512</v>
      </c>
      <c r="I1776" s="256"/>
      <c r="J1776" s="252"/>
      <c r="K1776" s="252"/>
      <c r="L1776" s="257"/>
      <c r="M1776" s="258"/>
      <c r="N1776" s="259"/>
      <c r="O1776" s="259"/>
      <c r="P1776" s="259"/>
      <c r="Q1776" s="259"/>
      <c r="R1776" s="259"/>
      <c r="S1776" s="259"/>
      <c r="T1776" s="260"/>
      <c r="U1776" s="15"/>
      <c r="V1776" s="15"/>
      <c r="W1776" s="15"/>
      <c r="X1776" s="15"/>
      <c r="Y1776" s="15"/>
      <c r="Z1776" s="15"/>
      <c r="AA1776" s="15"/>
      <c r="AB1776" s="15"/>
      <c r="AC1776" s="15"/>
      <c r="AD1776" s="15"/>
      <c r="AE1776" s="15"/>
      <c r="AT1776" s="261" t="s">
        <v>397</v>
      </c>
      <c r="AU1776" s="261" t="s">
        <v>84</v>
      </c>
      <c r="AV1776" s="15" t="s">
        <v>390</v>
      </c>
      <c r="AW1776" s="15" t="s">
        <v>35</v>
      </c>
      <c r="AX1776" s="15" t="s">
        <v>82</v>
      </c>
      <c r="AY1776" s="261" t="s">
        <v>378</v>
      </c>
    </row>
    <row r="1777" s="2" customFormat="1" ht="24.15" customHeight="1">
      <c r="A1777" s="41"/>
      <c r="B1777" s="42"/>
      <c r="C1777" s="211" t="s">
        <v>2042</v>
      </c>
      <c r="D1777" s="211" t="s">
        <v>385</v>
      </c>
      <c r="E1777" s="212" t="s">
        <v>2043</v>
      </c>
      <c r="F1777" s="213" t="s">
        <v>2044</v>
      </c>
      <c r="G1777" s="214" t="s">
        <v>572</v>
      </c>
      <c r="H1777" s="215">
        <v>12.705</v>
      </c>
      <c r="I1777" s="216"/>
      <c r="J1777" s="217">
        <f>ROUND(I1777*H1777,2)</f>
        <v>0</v>
      </c>
      <c r="K1777" s="213" t="s">
        <v>389</v>
      </c>
      <c r="L1777" s="47"/>
      <c r="M1777" s="218" t="s">
        <v>28</v>
      </c>
      <c r="N1777" s="219" t="s">
        <v>45</v>
      </c>
      <c r="O1777" s="87"/>
      <c r="P1777" s="220">
        <f>O1777*H1777</f>
        <v>0</v>
      </c>
      <c r="Q1777" s="220">
        <v>0</v>
      </c>
      <c r="R1777" s="220">
        <f>Q1777*H1777</f>
        <v>0</v>
      </c>
      <c r="S1777" s="220">
        <v>0.14999999999999999</v>
      </c>
      <c r="T1777" s="221">
        <f>S1777*H1777</f>
        <v>1.9057499999999998</v>
      </c>
      <c r="U1777" s="41"/>
      <c r="V1777" s="41"/>
      <c r="W1777" s="41"/>
      <c r="X1777" s="41"/>
      <c r="Y1777" s="41"/>
      <c r="Z1777" s="41"/>
      <c r="AA1777" s="41"/>
      <c r="AB1777" s="41"/>
      <c r="AC1777" s="41"/>
      <c r="AD1777" s="41"/>
      <c r="AE1777" s="41"/>
      <c r="AR1777" s="222" t="s">
        <v>390</v>
      </c>
      <c r="AT1777" s="222" t="s">
        <v>385</v>
      </c>
      <c r="AU1777" s="222" t="s">
        <v>84</v>
      </c>
      <c r="AY1777" s="20" t="s">
        <v>378</v>
      </c>
      <c r="BE1777" s="223">
        <f>IF(N1777="základní",J1777,0)</f>
        <v>0</v>
      </c>
      <c r="BF1777" s="223">
        <f>IF(N1777="snížená",J1777,0)</f>
        <v>0</v>
      </c>
      <c r="BG1777" s="223">
        <f>IF(N1777="zákl. přenesená",J1777,0)</f>
        <v>0</v>
      </c>
      <c r="BH1777" s="223">
        <f>IF(N1777="sníž. přenesená",J1777,0)</f>
        <v>0</v>
      </c>
      <c r="BI1777" s="223">
        <f>IF(N1777="nulová",J1777,0)</f>
        <v>0</v>
      </c>
      <c r="BJ1777" s="20" t="s">
        <v>82</v>
      </c>
      <c r="BK1777" s="223">
        <f>ROUND(I1777*H1777,2)</f>
        <v>0</v>
      </c>
      <c r="BL1777" s="20" t="s">
        <v>390</v>
      </c>
      <c r="BM1777" s="222" t="s">
        <v>2045</v>
      </c>
    </row>
    <row r="1778" s="2" customFormat="1">
      <c r="A1778" s="41"/>
      <c r="B1778" s="42"/>
      <c r="C1778" s="43"/>
      <c r="D1778" s="224" t="s">
        <v>394</v>
      </c>
      <c r="E1778" s="43"/>
      <c r="F1778" s="225" t="s">
        <v>2046</v>
      </c>
      <c r="G1778" s="43"/>
      <c r="H1778" s="43"/>
      <c r="I1778" s="226"/>
      <c r="J1778" s="43"/>
      <c r="K1778" s="43"/>
      <c r="L1778" s="47"/>
      <c r="M1778" s="227"/>
      <c r="N1778" s="228"/>
      <c r="O1778" s="87"/>
      <c r="P1778" s="87"/>
      <c r="Q1778" s="87"/>
      <c r="R1778" s="87"/>
      <c r="S1778" s="87"/>
      <c r="T1778" s="88"/>
      <c r="U1778" s="41"/>
      <c r="V1778" s="41"/>
      <c r="W1778" s="41"/>
      <c r="X1778" s="41"/>
      <c r="Y1778" s="41"/>
      <c r="Z1778" s="41"/>
      <c r="AA1778" s="41"/>
      <c r="AB1778" s="41"/>
      <c r="AC1778" s="41"/>
      <c r="AD1778" s="41"/>
      <c r="AE1778" s="41"/>
      <c r="AT1778" s="20" t="s">
        <v>394</v>
      </c>
      <c r="AU1778" s="20" t="s">
        <v>84</v>
      </c>
    </row>
    <row r="1779" s="13" customFormat="1">
      <c r="A1779" s="13"/>
      <c r="B1779" s="229"/>
      <c r="C1779" s="230"/>
      <c r="D1779" s="231" t="s">
        <v>397</v>
      </c>
      <c r="E1779" s="232" t="s">
        <v>28</v>
      </c>
      <c r="F1779" s="233" t="s">
        <v>800</v>
      </c>
      <c r="G1779" s="230"/>
      <c r="H1779" s="232" t="s">
        <v>28</v>
      </c>
      <c r="I1779" s="234"/>
      <c r="J1779" s="230"/>
      <c r="K1779" s="230"/>
      <c r="L1779" s="235"/>
      <c r="M1779" s="236"/>
      <c r="N1779" s="237"/>
      <c r="O1779" s="237"/>
      <c r="P1779" s="237"/>
      <c r="Q1779" s="237"/>
      <c r="R1779" s="237"/>
      <c r="S1779" s="237"/>
      <c r="T1779" s="23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9" t="s">
        <v>397</v>
      </c>
      <c r="AU1779" s="239" t="s">
        <v>84</v>
      </c>
      <c r="AV1779" s="13" t="s">
        <v>82</v>
      </c>
      <c r="AW1779" s="13" t="s">
        <v>35</v>
      </c>
      <c r="AX1779" s="13" t="s">
        <v>74</v>
      </c>
      <c r="AY1779" s="239" t="s">
        <v>378</v>
      </c>
    </row>
    <row r="1780" s="14" customFormat="1">
      <c r="A1780" s="14"/>
      <c r="B1780" s="240"/>
      <c r="C1780" s="241"/>
      <c r="D1780" s="231" t="s">
        <v>397</v>
      </c>
      <c r="E1780" s="242" t="s">
        <v>28</v>
      </c>
      <c r="F1780" s="243" t="s">
        <v>2047</v>
      </c>
      <c r="G1780" s="241"/>
      <c r="H1780" s="244">
        <v>12.705</v>
      </c>
      <c r="I1780" s="245"/>
      <c r="J1780" s="241"/>
      <c r="K1780" s="241"/>
      <c r="L1780" s="246"/>
      <c r="M1780" s="247"/>
      <c r="N1780" s="248"/>
      <c r="O1780" s="248"/>
      <c r="P1780" s="248"/>
      <c r="Q1780" s="248"/>
      <c r="R1780" s="248"/>
      <c r="S1780" s="248"/>
      <c r="T1780" s="249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50" t="s">
        <v>397</v>
      </c>
      <c r="AU1780" s="250" t="s">
        <v>84</v>
      </c>
      <c r="AV1780" s="14" t="s">
        <v>84</v>
      </c>
      <c r="AW1780" s="14" t="s">
        <v>35</v>
      </c>
      <c r="AX1780" s="14" t="s">
        <v>82</v>
      </c>
      <c r="AY1780" s="250" t="s">
        <v>378</v>
      </c>
    </row>
    <row r="1781" s="2" customFormat="1" ht="24.15" customHeight="1">
      <c r="A1781" s="41"/>
      <c r="B1781" s="42"/>
      <c r="C1781" s="211" t="s">
        <v>2048</v>
      </c>
      <c r="D1781" s="211" t="s">
        <v>385</v>
      </c>
      <c r="E1781" s="212" t="s">
        <v>2049</v>
      </c>
      <c r="F1781" s="213" t="s">
        <v>2050</v>
      </c>
      <c r="G1781" s="214" t="s">
        <v>388</v>
      </c>
      <c r="H1781" s="215">
        <v>7.8920000000000003</v>
      </c>
      <c r="I1781" s="216"/>
      <c r="J1781" s="217">
        <f>ROUND(I1781*H1781,2)</f>
        <v>0</v>
      </c>
      <c r="K1781" s="213" t="s">
        <v>389</v>
      </c>
      <c r="L1781" s="47"/>
      <c r="M1781" s="218" t="s">
        <v>28</v>
      </c>
      <c r="N1781" s="219" t="s">
        <v>45</v>
      </c>
      <c r="O1781" s="87"/>
      <c r="P1781" s="220">
        <f>O1781*H1781</f>
        <v>0</v>
      </c>
      <c r="Q1781" s="220">
        <v>0</v>
      </c>
      <c r="R1781" s="220">
        <f>Q1781*H1781</f>
        <v>0</v>
      </c>
      <c r="S1781" s="220">
        <v>2.3999999999999999</v>
      </c>
      <c r="T1781" s="221">
        <f>S1781*H1781</f>
        <v>18.940799999999999</v>
      </c>
      <c r="U1781" s="41"/>
      <c r="V1781" s="41"/>
      <c r="W1781" s="41"/>
      <c r="X1781" s="41"/>
      <c r="Y1781" s="41"/>
      <c r="Z1781" s="41"/>
      <c r="AA1781" s="41"/>
      <c r="AB1781" s="41"/>
      <c r="AC1781" s="41"/>
      <c r="AD1781" s="41"/>
      <c r="AE1781" s="41"/>
      <c r="AR1781" s="222" t="s">
        <v>390</v>
      </c>
      <c r="AT1781" s="222" t="s">
        <v>385</v>
      </c>
      <c r="AU1781" s="222" t="s">
        <v>84</v>
      </c>
      <c r="AY1781" s="20" t="s">
        <v>378</v>
      </c>
      <c r="BE1781" s="223">
        <f>IF(N1781="základní",J1781,0)</f>
        <v>0</v>
      </c>
      <c r="BF1781" s="223">
        <f>IF(N1781="snížená",J1781,0)</f>
        <v>0</v>
      </c>
      <c r="BG1781" s="223">
        <f>IF(N1781="zákl. přenesená",J1781,0)</f>
        <v>0</v>
      </c>
      <c r="BH1781" s="223">
        <f>IF(N1781="sníž. přenesená",J1781,0)</f>
        <v>0</v>
      </c>
      <c r="BI1781" s="223">
        <f>IF(N1781="nulová",J1781,0)</f>
        <v>0</v>
      </c>
      <c r="BJ1781" s="20" t="s">
        <v>82</v>
      </c>
      <c r="BK1781" s="223">
        <f>ROUND(I1781*H1781,2)</f>
        <v>0</v>
      </c>
      <c r="BL1781" s="20" t="s">
        <v>390</v>
      </c>
      <c r="BM1781" s="222" t="s">
        <v>2051</v>
      </c>
    </row>
    <row r="1782" s="2" customFormat="1">
      <c r="A1782" s="41"/>
      <c r="B1782" s="42"/>
      <c r="C1782" s="43"/>
      <c r="D1782" s="224" t="s">
        <v>394</v>
      </c>
      <c r="E1782" s="43"/>
      <c r="F1782" s="225" t="s">
        <v>2052</v>
      </c>
      <c r="G1782" s="43"/>
      <c r="H1782" s="43"/>
      <c r="I1782" s="226"/>
      <c r="J1782" s="43"/>
      <c r="K1782" s="43"/>
      <c r="L1782" s="47"/>
      <c r="M1782" s="227"/>
      <c r="N1782" s="228"/>
      <c r="O1782" s="87"/>
      <c r="P1782" s="87"/>
      <c r="Q1782" s="87"/>
      <c r="R1782" s="87"/>
      <c r="S1782" s="87"/>
      <c r="T1782" s="88"/>
      <c r="U1782" s="41"/>
      <c r="V1782" s="41"/>
      <c r="W1782" s="41"/>
      <c r="X1782" s="41"/>
      <c r="Y1782" s="41"/>
      <c r="Z1782" s="41"/>
      <c r="AA1782" s="41"/>
      <c r="AB1782" s="41"/>
      <c r="AC1782" s="41"/>
      <c r="AD1782" s="41"/>
      <c r="AE1782" s="41"/>
      <c r="AT1782" s="20" t="s">
        <v>394</v>
      </c>
      <c r="AU1782" s="20" t="s">
        <v>84</v>
      </c>
    </row>
    <row r="1783" s="13" customFormat="1">
      <c r="A1783" s="13"/>
      <c r="B1783" s="229"/>
      <c r="C1783" s="230"/>
      <c r="D1783" s="231" t="s">
        <v>397</v>
      </c>
      <c r="E1783" s="232" t="s">
        <v>28</v>
      </c>
      <c r="F1783" s="233" t="s">
        <v>797</v>
      </c>
      <c r="G1783" s="230"/>
      <c r="H1783" s="232" t="s">
        <v>28</v>
      </c>
      <c r="I1783" s="234"/>
      <c r="J1783" s="230"/>
      <c r="K1783" s="230"/>
      <c r="L1783" s="235"/>
      <c r="M1783" s="236"/>
      <c r="N1783" s="237"/>
      <c r="O1783" s="237"/>
      <c r="P1783" s="237"/>
      <c r="Q1783" s="237"/>
      <c r="R1783" s="237"/>
      <c r="S1783" s="237"/>
      <c r="T1783" s="238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39" t="s">
        <v>397</v>
      </c>
      <c r="AU1783" s="239" t="s">
        <v>84</v>
      </c>
      <c r="AV1783" s="13" t="s">
        <v>82</v>
      </c>
      <c r="AW1783" s="13" t="s">
        <v>35</v>
      </c>
      <c r="AX1783" s="13" t="s">
        <v>74</v>
      </c>
      <c r="AY1783" s="239" t="s">
        <v>378</v>
      </c>
    </row>
    <row r="1784" s="14" customFormat="1">
      <c r="A1784" s="14"/>
      <c r="B1784" s="240"/>
      <c r="C1784" s="241"/>
      <c r="D1784" s="231" t="s">
        <v>397</v>
      </c>
      <c r="E1784" s="242" t="s">
        <v>28</v>
      </c>
      <c r="F1784" s="243" t="s">
        <v>2053</v>
      </c>
      <c r="G1784" s="241"/>
      <c r="H1784" s="244">
        <v>3.75</v>
      </c>
      <c r="I1784" s="245"/>
      <c r="J1784" s="241"/>
      <c r="K1784" s="241"/>
      <c r="L1784" s="246"/>
      <c r="M1784" s="247"/>
      <c r="N1784" s="248"/>
      <c r="O1784" s="248"/>
      <c r="P1784" s="248"/>
      <c r="Q1784" s="248"/>
      <c r="R1784" s="248"/>
      <c r="S1784" s="248"/>
      <c r="T1784" s="249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50" t="s">
        <v>397</v>
      </c>
      <c r="AU1784" s="250" t="s">
        <v>84</v>
      </c>
      <c r="AV1784" s="14" t="s">
        <v>84</v>
      </c>
      <c r="AW1784" s="14" t="s">
        <v>35</v>
      </c>
      <c r="AX1784" s="14" t="s">
        <v>74</v>
      </c>
      <c r="AY1784" s="250" t="s">
        <v>378</v>
      </c>
    </row>
    <row r="1785" s="13" customFormat="1">
      <c r="A1785" s="13"/>
      <c r="B1785" s="229"/>
      <c r="C1785" s="230"/>
      <c r="D1785" s="231" t="s">
        <v>397</v>
      </c>
      <c r="E1785" s="232" t="s">
        <v>28</v>
      </c>
      <c r="F1785" s="233" t="s">
        <v>802</v>
      </c>
      <c r="G1785" s="230"/>
      <c r="H1785" s="232" t="s">
        <v>28</v>
      </c>
      <c r="I1785" s="234"/>
      <c r="J1785" s="230"/>
      <c r="K1785" s="230"/>
      <c r="L1785" s="235"/>
      <c r="M1785" s="236"/>
      <c r="N1785" s="237"/>
      <c r="O1785" s="237"/>
      <c r="P1785" s="237"/>
      <c r="Q1785" s="237"/>
      <c r="R1785" s="237"/>
      <c r="S1785" s="237"/>
      <c r="T1785" s="23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9" t="s">
        <v>397</v>
      </c>
      <c r="AU1785" s="239" t="s">
        <v>84</v>
      </c>
      <c r="AV1785" s="13" t="s">
        <v>82</v>
      </c>
      <c r="AW1785" s="13" t="s">
        <v>35</v>
      </c>
      <c r="AX1785" s="13" t="s">
        <v>74</v>
      </c>
      <c r="AY1785" s="239" t="s">
        <v>378</v>
      </c>
    </row>
    <row r="1786" s="14" customFormat="1">
      <c r="A1786" s="14"/>
      <c r="B1786" s="240"/>
      <c r="C1786" s="241"/>
      <c r="D1786" s="231" t="s">
        <v>397</v>
      </c>
      <c r="E1786" s="242" t="s">
        <v>28</v>
      </c>
      <c r="F1786" s="243" t="s">
        <v>2054</v>
      </c>
      <c r="G1786" s="241"/>
      <c r="H1786" s="244">
        <v>4.1420000000000003</v>
      </c>
      <c r="I1786" s="245"/>
      <c r="J1786" s="241"/>
      <c r="K1786" s="241"/>
      <c r="L1786" s="246"/>
      <c r="M1786" s="247"/>
      <c r="N1786" s="248"/>
      <c r="O1786" s="248"/>
      <c r="P1786" s="248"/>
      <c r="Q1786" s="248"/>
      <c r="R1786" s="248"/>
      <c r="S1786" s="248"/>
      <c r="T1786" s="249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50" t="s">
        <v>397</v>
      </c>
      <c r="AU1786" s="250" t="s">
        <v>84</v>
      </c>
      <c r="AV1786" s="14" t="s">
        <v>84</v>
      </c>
      <c r="AW1786" s="14" t="s">
        <v>35</v>
      </c>
      <c r="AX1786" s="14" t="s">
        <v>74</v>
      </c>
      <c r="AY1786" s="250" t="s">
        <v>378</v>
      </c>
    </row>
    <row r="1787" s="15" customFormat="1">
      <c r="A1787" s="15"/>
      <c r="B1787" s="251"/>
      <c r="C1787" s="252"/>
      <c r="D1787" s="231" t="s">
        <v>397</v>
      </c>
      <c r="E1787" s="253" t="s">
        <v>28</v>
      </c>
      <c r="F1787" s="254" t="s">
        <v>416</v>
      </c>
      <c r="G1787" s="252"/>
      <c r="H1787" s="255">
        <v>7.8920000000000003</v>
      </c>
      <c r="I1787" s="256"/>
      <c r="J1787" s="252"/>
      <c r="K1787" s="252"/>
      <c r="L1787" s="257"/>
      <c r="M1787" s="258"/>
      <c r="N1787" s="259"/>
      <c r="O1787" s="259"/>
      <c r="P1787" s="259"/>
      <c r="Q1787" s="259"/>
      <c r="R1787" s="259"/>
      <c r="S1787" s="259"/>
      <c r="T1787" s="260"/>
      <c r="U1787" s="15"/>
      <c r="V1787" s="15"/>
      <c r="W1787" s="15"/>
      <c r="X1787" s="15"/>
      <c r="Y1787" s="15"/>
      <c r="Z1787" s="15"/>
      <c r="AA1787" s="15"/>
      <c r="AB1787" s="15"/>
      <c r="AC1787" s="15"/>
      <c r="AD1787" s="15"/>
      <c r="AE1787" s="15"/>
      <c r="AT1787" s="261" t="s">
        <v>397</v>
      </c>
      <c r="AU1787" s="261" t="s">
        <v>84</v>
      </c>
      <c r="AV1787" s="15" t="s">
        <v>390</v>
      </c>
      <c r="AW1787" s="15" t="s">
        <v>35</v>
      </c>
      <c r="AX1787" s="15" t="s">
        <v>82</v>
      </c>
      <c r="AY1787" s="261" t="s">
        <v>378</v>
      </c>
    </row>
    <row r="1788" s="2" customFormat="1" ht="24.15" customHeight="1">
      <c r="A1788" s="41"/>
      <c r="B1788" s="42"/>
      <c r="C1788" s="211" t="s">
        <v>2055</v>
      </c>
      <c r="D1788" s="211" t="s">
        <v>385</v>
      </c>
      <c r="E1788" s="212" t="s">
        <v>2056</v>
      </c>
      <c r="F1788" s="213" t="s">
        <v>2057</v>
      </c>
      <c r="G1788" s="214" t="s">
        <v>388</v>
      </c>
      <c r="H1788" s="215">
        <v>56.246000000000002</v>
      </c>
      <c r="I1788" s="216"/>
      <c r="J1788" s="217">
        <f>ROUND(I1788*H1788,2)</f>
        <v>0</v>
      </c>
      <c r="K1788" s="213" t="s">
        <v>389</v>
      </c>
      <c r="L1788" s="47"/>
      <c r="M1788" s="218" t="s">
        <v>28</v>
      </c>
      <c r="N1788" s="219" t="s">
        <v>45</v>
      </c>
      <c r="O1788" s="87"/>
      <c r="P1788" s="220">
        <f>O1788*H1788</f>
        <v>0</v>
      </c>
      <c r="Q1788" s="220">
        <v>0</v>
      </c>
      <c r="R1788" s="220">
        <f>Q1788*H1788</f>
        <v>0</v>
      </c>
      <c r="S1788" s="220">
        <v>2.2000000000000002</v>
      </c>
      <c r="T1788" s="221">
        <f>S1788*H1788</f>
        <v>123.74120000000002</v>
      </c>
      <c r="U1788" s="41"/>
      <c r="V1788" s="41"/>
      <c r="W1788" s="41"/>
      <c r="X1788" s="41"/>
      <c r="Y1788" s="41"/>
      <c r="Z1788" s="41"/>
      <c r="AA1788" s="41"/>
      <c r="AB1788" s="41"/>
      <c r="AC1788" s="41"/>
      <c r="AD1788" s="41"/>
      <c r="AE1788" s="41"/>
      <c r="AR1788" s="222" t="s">
        <v>390</v>
      </c>
      <c r="AT1788" s="222" t="s">
        <v>385</v>
      </c>
      <c r="AU1788" s="222" t="s">
        <v>84</v>
      </c>
      <c r="AY1788" s="20" t="s">
        <v>378</v>
      </c>
      <c r="BE1788" s="223">
        <f>IF(N1788="základní",J1788,0)</f>
        <v>0</v>
      </c>
      <c r="BF1788" s="223">
        <f>IF(N1788="snížená",J1788,0)</f>
        <v>0</v>
      </c>
      <c r="BG1788" s="223">
        <f>IF(N1788="zákl. přenesená",J1788,0)</f>
        <v>0</v>
      </c>
      <c r="BH1788" s="223">
        <f>IF(N1788="sníž. přenesená",J1788,0)</f>
        <v>0</v>
      </c>
      <c r="BI1788" s="223">
        <f>IF(N1788="nulová",J1788,0)</f>
        <v>0</v>
      </c>
      <c r="BJ1788" s="20" t="s">
        <v>82</v>
      </c>
      <c r="BK1788" s="223">
        <f>ROUND(I1788*H1788,2)</f>
        <v>0</v>
      </c>
      <c r="BL1788" s="20" t="s">
        <v>390</v>
      </c>
      <c r="BM1788" s="222" t="s">
        <v>2058</v>
      </c>
    </row>
    <row r="1789" s="2" customFormat="1">
      <c r="A1789" s="41"/>
      <c r="B1789" s="42"/>
      <c r="C1789" s="43"/>
      <c r="D1789" s="224" t="s">
        <v>394</v>
      </c>
      <c r="E1789" s="43"/>
      <c r="F1789" s="225" t="s">
        <v>2059</v>
      </c>
      <c r="G1789" s="43"/>
      <c r="H1789" s="43"/>
      <c r="I1789" s="226"/>
      <c r="J1789" s="43"/>
      <c r="K1789" s="43"/>
      <c r="L1789" s="47"/>
      <c r="M1789" s="227"/>
      <c r="N1789" s="228"/>
      <c r="O1789" s="87"/>
      <c r="P1789" s="87"/>
      <c r="Q1789" s="87"/>
      <c r="R1789" s="87"/>
      <c r="S1789" s="87"/>
      <c r="T1789" s="88"/>
      <c r="U1789" s="41"/>
      <c r="V1789" s="41"/>
      <c r="W1789" s="41"/>
      <c r="X1789" s="41"/>
      <c r="Y1789" s="41"/>
      <c r="Z1789" s="41"/>
      <c r="AA1789" s="41"/>
      <c r="AB1789" s="41"/>
      <c r="AC1789" s="41"/>
      <c r="AD1789" s="41"/>
      <c r="AE1789" s="41"/>
      <c r="AT1789" s="20" t="s">
        <v>394</v>
      </c>
      <c r="AU1789" s="20" t="s">
        <v>84</v>
      </c>
    </row>
    <row r="1790" s="13" customFormat="1">
      <c r="A1790" s="13"/>
      <c r="B1790" s="229"/>
      <c r="C1790" s="230"/>
      <c r="D1790" s="231" t="s">
        <v>397</v>
      </c>
      <c r="E1790" s="232" t="s">
        <v>28</v>
      </c>
      <c r="F1790" s="233" t="s">
        <v>797</v>
      </c>
      <c r="G1790" s="230"/>
      <c r="H1790" s="232" t="s">
        <v>28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397</v>
      </c>
      <c r="AU1790" s="239" t="s">
        <v>84</v>
      </c>
      <c r="AV1790" s="13" t="s">
        <v>82</v>
      </c>
      <c r="AW1790" s="13" t="s">
        <v>35</v>
      </c>
      <c r="AX1790" s="13" t="s">
        <v>74</v>
      </c>
      <c r="AY1790" s="239" t="s">
        <v>378</v>
      </c>
    </row>
    <row r="1791" s="14" customFormat="1">
      <c r="A1791" s="14"/>
      <c r="B1791" s="240"/>
      <c r="C1791" s="241"/>
      <c r="D1791" s="231" t="s">
        <v>397</v>
      </c>
      <c r="E1791" s="242" t="s">
        <v>28</v>
      </c>
      <c r="F1791" s="243" t="s">
        <v>2060</v>
      </c>
      <c r="G1791" s="241"/>
      <c r="H1791" s="244">
        <v>56.246000000000002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397</v>
      </c>
      <c r="AU1791" s="250" t="s">
        <v>84</v>
      </c>
      <c r="AV1791" s="14" t="s">
        <v>84</v>
      </c>
      <c r="AW1791" s="14" t="s">
        <v>35</v>
      </c>
      <c r="AX1791" s="14" t="s">
        <v>82</v>
      </c>
      <c r="AY1791" s="250" t="s">
        <v>378</v>
      </c>
    </row>
    <row r="1792" s="2" customFormat="1" ht="37.8" customHeight="1">
      <c r="A1792" s="41"/>
      <c r="B1792" s="42"/>
      <c r="C1792" s="211" t="s">
        <v>2061</v>
      </c>
      <c r="D1792" s="211" t="s">
        <v>385</v>
      </c>
      <c r="E1792" s="212" t="s">
        <v>2062</v>
      </c>
      <c r="F1792" s="213" t="s">
        <v>2063</v>
      </c>
      <c r="G1792" s="214" t="s">
        <v>388</v>
      </c>
      <c r="H1792" s="215">
        <v>56.246000000000002</v>
      </c>
      <c r="I1792" s="216"/>
      <c r="J1792" s="217">
        <f>ROUND(I1792*H1792,2)</f>
        <v>0</v>
      </c>
      <c r="K1792" s="213" t="s">
        <v>389</v>
      </c>
      <c r="L1792" s="47"/>
      <c r="M1792" s="218" t="s">
        <v>28</v>
      </c>
      <c r="N1792" s="219" t="s">
        <v>45</v>
      </c>
      <c r="O1792" s="87"/>
      <c r="P1792" s="220">
        <f>O1792*H1792</f>
        <v>0</v>
      </c>
      <c r="Q1792" s="220">
        <v>0</v>
      </c>
      <c r="R1792" s="220">
        <f>Q1792*H1792</f>
        <v>0</v>
      </c>
      <c r="S1792" s="220">
        <v>0.029000000000000001</v>
      </c>
      <c r="T1792" s="221">
        <f>S1792*H1792</f>
        <v>1.6311340000000001</v>
      </c>
      <c r="U1792" s="41"/>
      <c r="V1792" s="41"/>
      <c r="W1792" s="41"/>
      <c r="X1792" s="41"/>
      <c r="Y1792" s="41"/>
      <c r="Z1792" s="41"/>
      <c r="AA1792" s="41"/>
      <c r="AB1792" s="41"/>
      <c r="AC1792" s="41"/>
      <c r="AD1792" s="41"/>
      <c r="AE1792" s="41"/>
      <c r="AR1792" s="222" t="s">
        <v>390</v>
      </c>
      <c r="AT1792" s="222" t="s">
        <v>385</v>
      </c>
      <c r="AU1792" s="222" t="s">
        <v>84</v>
      </c>
      <c r="AY1792" s="20" t="s">
        <v>378</v>
      </c>
      <c r="BE1792" s="223">
        <f>IF(N1792="základní",J1792,0)</f>
        <v>0</v>
      </c>
      <c r="BF1792" s="223">
        <f>IF(N1792="snížená",J1792,0)</f>
        <v>0</v>
      </c>
      <c r="BG1792" s="223">
        <f>IF(N1792="zákl. přenesená",J1792,0)</f>
        <v>0</v>
      </c>
      <c r="BH1792" s="223">
        <f>IF(N1792="sníž. přenesená",J1792,0)</f>
        <v>0</v>
      </c>
      <c r="BI1792" s="223">
        <f>IF(N1792="nulová",J1792,0)</f>
        <v>0</v>
      </c>
      <c r="BJ1792" s="20" t="s">
        <v>82</v>
      </c>
      <c r="BK1792" s="223">
        <f>ROUND(I1792*H1792,2)</f>
        <v>0</v>
      </c>
      <c r="BL1792" s="20" t="s">
        <v>390</v>
      </c>
      <c r="BM1792" s="222" t="s">
        <v>2064</v>
      </c>
    </row>
    <row r="1793" s="2" customFormat="1">
      <c r="A1793" s="41"/>
      <c r="B1793" s="42"/>
      <c r="C1793" s="43"/>
      <c r="D1793" s="224" t="s">
        <v>394</v>
      </c>
      <c r="E1793" s="43"/>
      <c r="F1793" s="225" t="s">
        <v>2065</v>
      </c>
      <c r="G1793" s="43"/>
      <c r="H1793" s="43"/>
      <c r="I1793" s="226"/>
      <c r="J1793" s="43"/>
      <c r="K1793" s="43"/>
      <c r="L1793" s="47"/>
      <c r="M1793" s="227"/>
      <c r="N1793" s="228"/>
      <c r="O1793" s="87"/>
      <c r="P1793" s="87"/>
      <c r="Q1793" s="87"/>
      <c r="R1793" s="87"/>
      <c r="S1793" s="87"/>
      <c r="T1793" s="88"/>
      <c r="U1793" s="41"/>
      <c r="V1793" s="41"/>
      <c r="W1793" s="41"/>
      <c r="X1793" s="41"/>
      <c r="Y1793" s="41"/>
      <c r="Z1793" s="41"/>
      <c r="AA1793" s="41"/>
      <c r="AB1793" s="41"/>
      <c r="AC1793" s="41"/>
      <c r="AD1793" s="41"/>
      <c r="AE1793" s="41"/>
      <c r="AT1793" s="20" t="s">
        <v>394</v>
      </c>
      <c r="AU1793" s="20" t="s">
        <v>84</v>
      </c>
    </row>
    <row r="1794" s="13" customFormat="1">
      <c r="A1794" s="13"/>
      <c r="B1794" s="229"/>
      <c r="C1794" s="230"/>
      <c r="D1794" s="231" t="s">
        <v>397</v>
      </c>
      <c r="E1794" s="232" t="s">
        <v>28</v>
      </c>
      <c r="F1794" s="233" t="s">
        <v>797</v>
      </c>
      <c r="G1794" s="230"/>
      <c r="H1794" s="232" t="s">
        <v>28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397</v>
      </c>
      <c r="AU1794" s="239" t="s">
        <v>84</v>
      </c>
      <c r="AV1794" s="13" t="s">
        <v>82</v>
      </c>
      <c r="AW1794" s="13" t="s">
        <v>35</v>
      </c>
      <c r="AX1794" s="13" t="s">
        <v>74</v>
      </c>
      <c r="AY1794" s="239" t="s">
        <v>378</v>
      </c>
    </row>
    <row r="1795" s="14" customFormat="1">
      <c r="A1795" s="14"/>
      <c r="B1795" s="240"/>
      <c r="C1795" s="241"/>
      <c r="D1795" s="231" t="s">
        <v>397</v>
      </c>
      <c r="E1795" s="242" t="s">
        <v>28</v>
      </c>
      <c r="F1795" s="243" t="s">
        <v>2060</v>
      </c>
      <c r="G1795" s="241"/>
      <c r="H1795" s="244">
        <v>56.246000000000002</v>
      </c>
      <c r="I1795" s="245"/>
      <c r="J1795" s="241"/>
      <c r="K1795" s="241"/>
      <c r="L1795" s="246"/>
      <c r="M1795" s="247"/>
      <c r="N1795" s="248"/>
      <c r="O1795" s="248"/>
      <c r="P1795" s="248"/>
      <c r="Q1795" s="248"/>
      <c r="R1795" s="248"/>
      <c r="S1795" s="248"/>
      <c r="T1795" s="249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50" t="s">
        <v>397</v>
      </c>
      <c r="AU1795" s="250" t="s">
        <v>84</v>
      </c>
      <c r="AV1795" s="14" t="s">
        <v>84</v>
      </c>
      <c r="AW1795" s="14" t="s">
        <v>35</v>
      </c>
      <c r="AX1795" s="14" t="s">
        <v>82</v>
      </c>
      <c r="AY1795" s="250" t="s">
        <v>378</v>
      </c>
    </row>
    <row r="1796" s="2" customFormat="1" ht="44.25" customHeight="1">
      <c r="A1796" s="41"/>
      <c r="B1796" s="42"/>
      <c r="C1796" s="211" t="s">
        <v>2066</v>
      </c>
      <c r="D1796" s="211" t="s">
        <v>385</v>
      </c>
      <c r="E1796" s="212" t="s">
        <v>2067</v>
      </c>
      <c r="F1796" s="213" t="s">
        <v>2068</v>
      </c>
      <c r="G1796" s="214" t="s">
        <v>572</v>
      </c>
      <c r="H1796" s="215">
        <v>15</v>
      </c>
      <c r="I1796" s="216"/>
      <c r="J1796" s="217">
        <f>ROUND(I1796*H1796,2)</f>
        <v>0</v>
      </c>
      <c r="K1796" s="213" t="s">
        <v>389</v>
      </c>
      <c r="L1796" s="47"/>
      <c r="M1796" s="218" t="s">
        <v>28</v>
      </c>
      <c r="N1796" s="219" t="s">
        <v>45</v>
      </c>
      <c r="O1796" s="87"/>
      <c r="P1796" s="220">
        <f>O1796*H1796</f>
        <v>0</v>
      </c>
      <c r="Q1796" s="220">
        <v>0</v>
      </c>
      <c r="R1796" s="220">
        <f>Q1796*H1796</f>
        <v>0</v>
      </c>
      <c r="S1796" s="220">
        <v>0.057000000000000002</v>
      </c>
      <c r="T1796" s="221">
        <f>S1796*H1796</f>
        <v>0.85499999999999998</v>
      </c>
      <c r="U1796" s="41"/>
      <c r="V1796" s="41"/>
      <c r="W1796" s="41"/>
      <c r="X1796" s="41"/>
      <c r="Y1796" s="41"/>
      <c r="Z1796" s="41"/>
      <c r="AA1796" s="41"/>
      <c r="AB1796" s="41"/>
      <c r="AC1796" s="41"/>
      <c r="AD1796" s="41"/>
      <c r="AE1796" s="41"/>
      <c r="AR1796" s="222" t="s">
        <v>390</v>
      </c>
      <c r="AT1796" s="222" t="s">
        <v>385</v>
      </c>
      <c r="AU1796" s="222" t="s">
        <v>84</v>
      </c>
      <c r="AY1796" s="20" t="s">
        <v>378</v>
      </c>
      <c r="BE1796" s="223">
        <f>IF(N1796="základní",J1796,0)</f>
        <v>0</v>
      </c>
      <c r="BF1796" s="223">
        <f>IF(N1796="snížená",J1796,0)</f>
        <v>0</v>
      </c>
      <c r="BG1796" s="223">
        <f>IF(N1796="zákl. přenesená",J1796,0)</f>
        <v>0</v>
      </c>
      <c r="BH1796" s="223">
        <f>IF(N1796="sníž. přenesená",J1796,0)</f>
        <v>0</v>
      </c>
      <c r="BI1796" s="223">
        <f>IF(N1796="nulová",J1796,0)</f>
        <v>0</v>
      </c>
      <c r="BJ1796" s="20" t="s">
        <v>82</v>
      </c>
      <c r="BK1796" s="223">
        <f>ROUND(I1796*H1796,2)</f>
        <v>0</v>
      </c>
      <c r="BL1796" s="20" t="s">
        <v>390</v>
      </c>
      <c r="BM1796" s="222" t="s">
        <v>2069</v>
      </c>
    </row>
    <row r="1797" s="2" customFormat="1">
      <c r="A1797" s="41"/>
      <c r="B1797" s="42"/>
      <c r="C1797" s="43"/>
      <c r="D1797" s="224" t="s">
        <v>394</v>
      </c>
      <c r="E1797" s="43"/>
      <c r="F1797" s="225" t="s">
        <v>2070</v>
      </c>
      <c r="G1797" s="43"/>
      <c r="H1797" s="43"/>
      <c r="I1797" s="226"/>
      <c r="J1797" s="43"/>
      <c r="K1797" s="43"/>
      <c r="L1797" s="47"/>
      <c r="M1797" s="227"/>
      <c r="N1797" s="228"/>
      <c r="O1797" s="87"/>
      <c r="P1797" s="87"/>
      <c r="Q1797" s="87"/>
      <c r="R1797" s="87"/>
      <c r="S1797" s="87"/>
      <c r="T1797" s="88"/>
      <c r="U1797" s="41"/>
      <c r="V1797" s="41"/>
      <c r="W1797" s="41"/>
      <c r="X1797" s="41"/>
      <c r="Y1797" s="41"/>
      <c r="Z1797" s="41"/>
      <c r="AA1797" s="41"/>
      <c r="AB1797" s="41"/>
      <c r="AC1797" s="41"/>
      <c r="AD1797" s="41"/>
      <c r="AE1797" s="41"/>
      <c r="AT1797" s="20" t="s">
        <v>394</v>
      </c>
      <c r="AU1797" s="20" t="s">
        <v>84</v>
      </c>
    </row>
    <row r="1798" s="13" customFormat="1">
      <c r="A1798" s="13"/>
      <c r="B1798" s="229"/>
      <c r="C1798" s="230"/>
      <c r="D1798" s="231" t="s">
        <v>397</v>
      </c>
      <c r="E1798" s="232" t="s">
        <v>28</v>
      </c>
      <c r="F1798" s="233" t="s">
        <v>797</v>
      </c>
      <c r="G1798" s="230"/>
      <c r="H1798" s="232" t="s">
        <v>28</v>
      </c>
      <c r="I1798" s="234"/>
      <c r="J1798" s="230"/>
      <c r="K1798" s="230"/>
      <c r="L1798" s="235"/>
      <c r="M1798" s="236"/>
      <c r="N1798" s="237"/>
      <c r="O1798" s="237"/>
      <c r="P1798" s="237"/>
      <c r="Q1798" s="237"/>
      <c r="R1798" s="237"/>
      <c r="S1798" s="237"/>
      <c r="T1798" s="238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39" t="s">
        <v>397</v>
      </c>
      <c r="AU1798" s="239" t="s">
        <v>84</v>
      </c>
      <c r="AV1798" s="13" t="s">
        <v>82</v>
      </c>
      <c r="AW1798" s="13" t="s">
        <v>35</v>
      </c>
      <c r="AX1798" s="13" t="s">
        <v>74</v>
      </c>
      <c r="AY1798" s="239" t="s">
        <v>378</v>
      </c>
    </row>
    <row r="1799" s="14" customFormat="1">
      <c r="A1799" s="14"/>
      <c r="B1799" s="240"/>
      <c r="C1799" s="241"/>
      <c r="D1799" s="231" t="s">
        <v>397</v>
      </c>
      <c r="E1799" s="242" t="s">
        <v>28</v>
      </c>
      <c r="F1799" s="243" t="s">
        <v>2071</v>
      </c>
      <c r="G1799" s="241"/>
      <c r="H1799" s="244">
        <v>15</v>
      </c>
      <c r="I1799" s="245"/>
      <c r="J1799" s="241"/>
      <c r="K1799" s="241"/>
      <c r="L1799" s="246"/>
      <c r="M1799" s="247"/>
      <c r="N1799" s="248"/>
      <c r="O1799" s="248"/>
      <c r="P1799" s="248"/>
      <c r="Q1799" s="248"/>
      <c r="R1799" s="248"/>
      <c r="S1799" s="248"/>
      <c r="T1799" s="249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0" t="s">
        <v>397</v>
      </c>
      <c r="AU1799" s="250" t="s">
        <v>84</v>
      </c>
      <c r="AV1799" s="14" t="s">
        <v>84</v>
      </c>
      <c r="AW1799" s="14" t="s">
        <v>35</v>
      </c>
      <c r="AX1799" s="14" t="s">
        <v>82</v>
      </c>
      <c r="AY1799" s="250" t="s">
        <v>378</v>
      </c>
    </row>
    <row r="1800" s="2" customFormat="1" ht="49.05" customHeight="1">
      <c r="A1800" s="41"/>
      <c r="B1800" s="42"/>
      <c r="C1800" s="211" t="s">
        <v>2072</v>
      </c>
      <c r="D1800" s="211" t="s">
        <v>385</v>
      </c>
      <c r="E1800" s="212" t="s">
        <v>2073</v>
      </c>
      <c r="F1800" s="213" t="s">
        <v>2074</v>
      </c>
      <c r="G1800" s="214" t="s">
        <v>572</v>
      </c>
      <c r="H1800" s="215">
        <v>4.2000000000000002</v>
      </c>
      <c r="I1800" s="216"/>
      <c r="J1800" s="217">
        <f>ROUND(I1800*H1800,2)</f>
        <v>0</v>
      </c>
      <c r="K1800" s="213" t="s">
        <v>389</v>
      </c>
      <c r="L1800" s="47"/>
      <c r="M1800" s="218" t="s">
        <v>28</v>
      </c>
      <c r="N1800" s="219" t="s">
        <v>45</v>
      </c>
      <c r="O1800" s="87"/>
      <c r="P1800" s="220">
        <f>O1800*H1800</f>
        <v>0</v>
      </c>
      <c r="Q1800" s="220">
        <v>0</v>
      </c>
      <c r="R1800" s="220">
        <f>Q1800*H1800</f>
        <v>0</v>
      </c>
      <c r="S1800" s="220">
        <v>0.089999999999999997</v>
      </c>
      <c r="T1800" s="221">
        <f>S1800*H1800</f>
        <v>0.378</v>
      </c>
      <c r="U1800" s="41"/>
      <c r="V1800" s="41"/>
      <c r="W1800" s="41"/>
      <c r="X1800" s="41"/>
      <c r="Y1800" s="41"/>
      <c r="Z1800" s="41"/>
      <c r="AA1800" s="41"/>
      <c r="AB1800" s="41"/>
      <c r="AC1800" s="41"/>
      <c r="AD1800" s="41"/>
      <c r="AE1800" s="41"/>
      <c r="AR1800" s="222" t="s">
        <v>390</v>
      </c>
      <c r="AT1800" s="222" t="s">
        <v>385</v>
      </c>
      <c r="AU1800" s="222" t="s">
        <v>84</v>
      </c>
      <c r="AY1800" s="20" t="s">
        <v>378</v>
      </c>
      <c r="BE1800" s="223">
        <f>IF(N1800="základní",J1800,0)</f>
        <v>0</v>
      </c>
      <c r="BF1800" s="223">
        <f>IF(N1800="snížená",J1800,0)</f>
        <v>0</v>
      </c>
      <c r="BG1800" s="223">
        <f>IF(N1800="zákl. přenesená",J1800,0)</f>
        <v>0</v>
      </c>
      <c r="BH1800" s="223">
        <f>IF(N1800="sníž. přenesená",J1800,0)</f>
        <v>0</v>
      </c>
      <c r="BI1800" s="223">
        <f>IF(N1800="nulová",J1800,0)</f>
        <v>0</v>
      </c>
      <c r="BJ1800" s="20" t="s">
        <v>82</v>
      </c>
      <c r="BK1800" s="223">
        <f>ROUND(I1800*H1800,2)</f>
        <v>0</v>
      </c>
      <c r="BL1800" s="20" t="s">
        <v>390</v>
      </c>
      <c r="BM1800" s="222" t="s">
        <v>2075</v>
      </c>
    </row>
    <row r="1801" s="2" customFormat="1">
      <c r="A1801" s="41"/>
      <c r="B1801" s="42"/>
      <c r="C1801" s="43"/>
      <c r="D1801" s="224" t="s">
        <v>394</v>
      </c>
      <c r="E1801" s="43"/>
      <c r="F1801" s="225" t="s">
        <v>2076</v>
      </c>
      <c r="G1801" s="43"/>
      <c r="H1801" s="43"/>
      <c r="I1801" s="226"/>
      <c r="J1801" s="43"/>
      <c r="K1801" s="43"/>
      <c r="L1801" s="47"/>
      <c r="M1801" s="227"/>
      <c r="N1801" s="228"/>
      <c r="O1801" s="87"/>
      <c r="P1801" s="87"/>
      <c r="Q1801" s="87"/>
      <c r="R1801" s="87"/>
      <c r="S1801" s="87"/>
      <c r="T1801" s="88"/>
      <c r="U1801" s="41"/>
      <c r="V1801" s="41"/>
      <c r="W1801" s="41"/>
      <c r="X1801" s="41"/>
      <c r="Y1801" s="41"/>
      <c r="Z1801" s="41"/>
      <c r="AA1801" s="41"/>
      <c r="AB1801" s="41"/>
      <c r="AC1801" s="41"/>
      <c r="AD1801" s="41"/>
      <c r="AE1801" s="41"/>
      <c r="AT1801" s="20" t="s">
        <v>394</v>
      </c>
      <c r="AU1801" s="20" t="s">
        <v>84</v>
      </c>
    </row>
    <row r="1802" s="13" customFormat="1">
      <c r="A1802" s="13"/>
      <c r="B1802" s="229"/>
      <c r="C1802" s="230"/>
      <c r="D1802" s="231" t="s">
        <v>397</v>
      </c>
      <c r="E1802" s="232" t="s">
        <v>28</v>
      </c>
      <c r="F1802" s="233" t="s">
        <v>800</v>
      </c>
      <c r="G1802" s="230"/>
      <c r="H1802" s="232" t="s">
        <v>28</v>
      </c>
      <c r="I1802" s="234"/>
      <c r="J1802" s="230"/>
      <c r="K1802" s="230"/>
      <c r="L1802" s="235"/>
      <c r="M1802" s="236"/>
      <c r="N1802" s="237"/>
      <c r="O1802" s="237"/>
      <c r="P1802" s="237"/>
      <c r="Q1802" s="237"/>
      <c r="R1802" s="237"/>
      <c r="S1802" s="237"/>
      <c r="T1802" s="238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39" t="s">
        <v>397</v>
      </c>
      <c r="AU1802" s="239" t="s">
        <v>84</v>
      </c>
      <c r="AV1802" s="13" t="s">
        <v>82</v>
      </c>
      <c r="AW1802" s="13" t="s">
        <v>35</v>
      </c>
      <c r="AX1802" s="13" t="s">
        <v>74</v>
      </c>
      <c r="AY1802" s="239" t="s">
        <v>378</v>
      </c>
    </row>
    <row r="1803" s="14" customFormat="1">
      <c r="A1803" s="14"/>
      <c r="B1803" s="240"/>
      <c r="C1803" s="241"/>
      <c r="D1803" s="231" t="s">
        <v>397</v>
      </c>
      <c r="E1803" s="242" t="s">
        <v>28</v>
      </c>
      <c r="F1803" s="243" t="s">
        <v>2077</v>
      </c>
      <c r="G1803" s="241"/>
      <c r="H1803" s="244">
        <v>2.1000000000000001</v>
      </c>
      <c r="I1803" s="245"/>
      <c r="J1803" s="241"/>
      <c r="K1803" s="241"/>
      <c r="L1803" s="246"/>
      <c r="M1803" s="247"/>
      <c r="N1803" s="248"/>
      <c r="O1803" s="248"/>
      <c r="P1803" s="248"/>
      <c r="Q1803" s="248"/>
      <c r="R1803" s="248"/>
      <c r="S1803" s="248"/>
      <c r="T1803" s="249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0" t="s">
        <v>397</v>
      </c>
      <c r="AU1803" s="250" t="s">
        <v>84</v>
      </c>
      <c r="AV1803" s="14" t="s">
        <v>84</v>
      </c>
      <c r="AW1803" s="14" t="s">
        <v>35</v>
      </c>
      <c r="AX1803" s="14" t="s">
        <v>74</v>
      </c>
      <c r="AY1803" s="250" t="s">
        <v>378</v>
      </c>
    </row>
    <row r="1804" s="13" customFormat="1">
      <c r="A1804" s="13"/>
      <c r="B1804" s="229"/>
      <c r="C1804" s="230"/>
      <c r="D1804" s="231" t="s">
        <v>397</v>
      </c>
      <c r="E1804" s="232" t="s">
        <v>28</v>
      </c>
      <c r="F1804" s="233" t="s">
        <v>802</v>
      </c>
      <c r="G1804" s="230"/>
      <c r="H1804" s="232" t="s">
        <v>28</v>
      </c>
      <c r="I1804" s="234"/>
      <c r="J1804" s="230"/>
      <c r="K1804" s="230"/>
      <c r="L1804" s="235"/>
      <c r="M1804" s="236"/>
      <c r="N1804" s="237"/>
      <c r="O1804" s="237"/>
      <c r="P1804" s="237"/>
      <c r="Q1804" s="237"/>
      <c r="R1804" s="237"/>
      <c r="S1804" s="237"/>
      <c r="T1804" s="23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39" t="s">
        <v>397</v>
      </c>
      <c r="AU1804" s="239" t="s">
        <v>84</v>
      </c>
      <c r="AV1804" s="13" t="s">
        <v>82</v>
      </c>
      <c r="AW1804" s="13" t="s">
        <v>35</v>
      </c>
      <c r="AX1804" s="13" t="s">
        <v>74</v>
      </c>
      <c r="AY1804" s="239" t="s">
        <v>378</v>
      </c>
    </row>
    <row r="1805" s="14" customFormat="1">
      <c r="A1805" s="14"/>
      <c r="B1805" s="240"/>
      <c r="C1805" s="241"/>
      <c r="D1805" s="231" t="s">
        <v>397</v>
      </c>
      <c r="E1805" s="242" t="s">
        <v>28</v>
      </c>
      <c r="F1805" s="243" t="s">
        <v>2077</v>
      </c>
      <c r="G1805" s="241"/>
      <c r="H1805" s="244">
        <v>2.1000000000000001</v>
      </c>
      <c r="I1805" s="245"/>
      <c r="J1805" s="241"/>
      <c r="K1805" s="241"/>
      <c r="L1805" s="246"/>
      <c r="M1805" s="247"/>
      <c r="N1805" s="248"/>
      <c r="O1805" s="248"/>
      <c r="P1805" s="248"/>
      <c r="Q1805" s="248"/>
      <c r="R1805" s="248"/>
      <c r="S1805" s="248"/>
      <c r="T1805" s="249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50" t="s">
        <v>397</v>
      </c>
      <c r="AU1805" s="250" t="s">
        <v>84</v>
      </c>
      <c r="AV1805" s="14" t="s">
        <v>84</v>
      </c>
      <c r="AW1805" s="14" t="s">
        <v>35</v>
      </c>
      <c r="AX1805" s="14" t="s">
        <v>74</v>
      </c>
      <c r="AY1805" s="250" t="s">
        <v>378</v>
      </c>
    </row>
    <row r="1806" s="15" customFormat="1">
      <c r="A1806" s="15"/>
      <c r="B1806" s="251"/>
      <c r="C1806" s="252"/>
      <c r="D1806" s="231" t="s">
        <v>397</v>
      </c>
      <c r="E1806" s="253" t="s">
        <v>28</v>
      </c>
      <c r="F1806" s="254" t="s">
        <v>416</v>
      </c>
      <c r="G1806" s="252"/>
      <c r="H1806" s="255">
        <v>4.2000000000000002</v>
      </c>
      <c r="I1806" s="256"/>
      <c r="J1806" s="252"/>
      <c r="K1806" s="252"/>
      <c r="L1806" s="257"/>
      <c r="M1806" s="258"/>
      <c r="N1806" s="259"/>
      <c r="O1806" s="259"/>
      <c r="P1806" s="259"/>
      <c r="Q1806" s="259"/>
      <c r="R1806" s="259"/>
      <c r="S1806" s="259"/>
      <c r="T1806" s="260"/>
      <c r="U1806" s="15"/>
      <c r="V1806" s="15"/>
      <c r="W1806" s="15"/>
      <c r="X1806" s="15"/>
      <c r="Y1806" s="15"/>
      <c r="Z1806" s="15"/>
      <c r="AA1806" s="15"/>
      <c r="AB1806" s="15"/>
      <c r="AC1806" s="15"/>
      <c r="AD1806" s="15"/>
      <c r="AE1806" s="15"/>
      <c r="AT1806" s="261" t="s">
        <v>397</v>
      </c>
      <c r="AU1806" s="261" t="s">
        <v>84</v>
      </c>
      <c r="AV1806" s="15" t="s">
        <v>390</v>
      </c>
      <c r="AW1806" s="15" t="s">
        <v>35</v>
      </c>
      <c r="AX1806" s="15" t="s">
        <v>82</v>
      </c>
      <c r="AY1806" s="261" t="s">
        <v>378</v>
      </c>
    </row>
    <row r="1807" s="2" customFormat="1" ht="33" customHeight="1">
      <c r="A1807" s="41"/>
      <c r="B1807" s="42"/>
      <c r="C1807" s="211" t="s">
        <v>2078</v>
      </c>
      <c r="D1807" s="211" t="s">
        <v>385</v>
      </c>
      <c r="E1807" s="212" t="s">
        <v>2079</v>
      </c>
      <c r="F1807" s="213" t="s">
        <v>2080</v>
      </c>
      <c r="G1807" s="214" t="s">
        <v>388</v>
      </c>
      <c r="H1807" s="215">
        <v>239.34999999999999</v>
      </c>
      <c r="I1807" s="216"/>
      <c r="J1807" s="217">
        <f>ROUND(I1807*H1807,2)</f>
        <v>0</v>
      </c>
      <c r="K1807" s="213" t="s">
        <v>389</v>
      </c>
      <c r="L1807" s="47"/>
      <c r="M1807" s="218" t="s">
        <v>28</v>
      </c>
      <c r="N1807" s="219" t="s">
        <v>45</v>
      </c>
      <c r="O1807" s="87"/>
      <c r="P1807" s="220">
        <f>O1807*H1807</f>
        <v>0</v>
      </c>
      <c r="Q1807" s="220">
        <v>0</v>
      </c>
      <c r="R1807" s="220">
        <f>Q1807*H1807</f>
        <v>0</v>
      </c>
      <c r="S1807" s="220">
        <v>1.3999999999999999</v>
      </c>
      <c r="T1807" s="221">
        <f>S1807*H1807</f>
        <v>335.08999999999997</v>
      </c>
      <c r="U1807" s="41"/>
      <c r="V1807" s="41"/>
      <c r="W1807" s="41"/>
      <c r="X1807" s="41"/>
      <c r="Y1807" s="41"/>
      <c r="Z1807" s="41"/>
      <c r="AA1807" s="41"/>
      <c r="AB1807" s="41"/>
      <c r="AC1807" s="41"/>
      <c r="AD1807" s="41"/>
      <c r="AE1807" s="41"/>
      <c r="AR1807" s="222" t="s">
        <v>390</v>
      </c>
      <c r="AT1807" s="222" t="s">
        <v>385</v>
      </c>
      <c r="AU1807" s="222" t="s">
        <v>84</v>
      </c>
      <c r="AY1807" s="20" t="s">
        <v>378</v>
      </c>
      <c r="BE1807" s="223">
        <f>IF(N1807="základní",J1807,0)</f>
        <v>0</v>
      </c>
      <c r="BF1807" s="223">
        <f>IF(N1807="snížená",J1807,0)</f>
        <v>0</v>
      </c>
      <c r="BG1807" s="223">
        <f>IF(N1807="zákl. přenesená",J1807,0)</f>
        <v>0</v>
      </c>
      <c r="BH1807" s="223">
        <f>IF(N1807="sníž. přenesená",J1807,0)</f>
        <v>0</v>
      </c>
      <c r="BI1807" s="223">
        <f>IF(N1807="nulová",J1807,0)</f>
        <v>0</v>
      </c>
      <c r="BJ1807" s="20" t="s">
        <v>82</v>
      </c>
      <c r="BK1807" s="223">
        <f>ROUND(I1807*H1807,2)</f>
        <v>0</v>
      </c>
      <c r="BL1807" s="20" t="s">
        <v>390</v>
      </c>
      <c r="BM1807" s="222" t="s">
        <v>2081</v>
      </c>
    </row>
    <row r="1808" s="2" customFormat="1">
      <c r="A1808" s="41"/>
      <c r="B1808" s="42"/>
      <c r="C1808" s="43"/>
      <c r="D1808" s="224" t="s">
        <v>394</v>
      </c>
      <c r="E1808" s="43"/>
      <c r="F1808" s="225" t="s">
        <v>2082</v>
      </c>
      <c r="G1808" s="43"/>
      <c r="H1808" s="43"/>
      <c r="I1808" s="226"/>
      <c r="J1808" s="43"/>
      <c r="K1808" s="43"/>
      <c r="L1808" s="47"/>
      <c r="M1808" s="227"/>
      <c r="N1808" s="228"/>
      <c r="O1808" s="87"/>
      <c r="P1808" s="87"/>
      <c r="Q1808" s="87"/>
      <c r="R1808" s="87"/>
      <c r="S1808" s="87"/>
      <c r="T1808" s="88"/>
      <c r="U1808" s="41"/>
      <c r="V1808" s="41"/>
      <c r="W1808" s="41"/>
      <c r="X1808" s="41"/>
      <c r="Y1808" s="41"/>
      <c r="Z1808" s="41"/>
      <c r="AA1808" s="41"/>
      <c r="AB1808" s="41"/>
      <c r="AC1808" s="41"/>
      <c r="AD1808" s="41"/>
      <c r="AE1808" s="41"/>
      <c r="AT1808" s="20" t="s">
        <v>394</v>
      </c>
      <c r="AU1808" s="20" t="s">
        <v>84</v>
      </c>
    </row>
    <row r="1809" s="14" customFormat="1">
      <c r="A1809" s="14"/>
      <c r="B1809" s="240"/>
      <c r="C1809" s="241"/>
      <c r="D1809" s="231" t="s">
        <v>397</v>
      </c>
      <c r="E1809" s="242" t="s">
        <v>28</v>
      </c>
      <c r="F1809" s="243" t="s">
        <v>2083</v>
      </c>
      <c r="G1809" s="241"/>
      <c r="H1809" s="244">
        <v>239.34999999999999</v>
      </c>
      <c r="I1809" s="245"/>
      <c r="J1809" s="241"/>
      <c r="K1809" s="241"/>
      <c r="L1809" s="246"/>
      <c r="M1809" s="247"/>
      <c r="N1809" s="248"/>
      <c r="O1809" s="248"/>
      <c r="P1809" s="248"/>
      <c r="Q1809" s="248"/>
      <c r="R1809" s="248"/>
      <c r="S1809" s="248"/>
      <c r="T1809" s="249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0" t="s">
        <v>397</v>
      </c>
      <c r="AU1809" s="250" t="s">
        <v>84</v>
      </c>
      <c r="AV1809" s="14" t="s">
        <v>84</v>
      </c>
      <c r="AW1809" s="14" t="s">
        <v>35</v>
      </c>
      <c r="AX1809" s="14" t="s">
        <v>82</v>
      </c>
      <c r="AY1809" s="250" t="s">
        <v>378</v>
      </c>
    </row>
    <row r="1810" s="2" customFormat="1" ht="24.15" customHeight="1">
      <c r="A1810" s="41"/>
      <c r="B1810" s="42"/>
      <c r="C1810" s="211" t="s">
        <v>2084</v>
      </c>
      <c r="D1810" s="211" t="s">
        <v>385</v>
      </c>
      <c r="E1810" s="212" t="s">
        <v>2085</v>
      </c>
      <c r="F1810" s="213" t="s">
        <v>2086</v>
      </c>
      <c r="G1810" s="214" t="s">
        <v>972</v>
      </c>
      <c r="H1810" s="215">
        <v>81.344999999999999</v>
      </c>
      <c r="I1810" s="216"/>
      <c r="J1810" s="217">
        <f>ROUND(I1810*H1810,2)</f>
        <v>0</v>
      </c>
      <c r="K1810" s="213" t="s">
        <v>389</v>
      </c>
      <c r="L1810" s="47"/>
      <c r="M1810" s="218" t="s">
        <v>28</v>
      </c>
      <c r="N1810" s="219" t="s">
        <v>45</v>
      </c>
      <c r="O1810" s="87"/>
      <c r="P1810" s="220">
        <f>O1810*H1810</f>
        <v>0</v>
      </c>
      <c r="Q1810" s="220">
        <v>0</v>
      </c>
      <c r="R1810" s="220">
        <f>Q1810*H1810</f>
        <v>0</v>
      </c>
      <c r="S1810" s="220">
        <v>0.11</v>
      </c>
      <c r="T1810" s="221">
        <f>S1810*H1810</f>
        <v>8.9479500000000005</v>
      </c>
      <c r="U1810" s="41"/>
      <c r="V1810" s="41"/>
      <c r="W1810" s="41"/>
      <c r="X1810" s="41"/>
      <c r="Y1810" s="41"/>
      <c r="Z1810" s="41"/>
      <c r="AA1810" s="41"/>
      <c r="AB1810" s="41"/>
      <c r="AC1810" s="41"/>
      <c r="AD1810" s="41"/>
      <c r="AE1810" s="41"/>
      <c r="AR1810" s="222" t="s">
        <v>390</v>
      </c>
      <c r="AT1810" s="222" t="s">
        <v>385</v>
      </c>
      <c r="AU1810" s="222" t="s">
        <v>84</v>
      </c>
      <c r="AY1810" s="20" t="s">
        <v>378</v>
      </c>
      <c r="BE1810" s="223">
        <f>IF(N1810="základní",J1810,0)</f>
        <v>0</v>
      </c>
      <c r="BF1810" s="223">
        <f>IF(N1810="snížená",J1810,0)</f>
        <v>0</v>
      </c>
      <c r="BG1810" s="223">
        <f>IF(N1810="zákl. přenesená",J1810,0)</f>
        <v>0</v>
      </c>
      <c r="BH1810" s="223">
        <f>IF(N1810="sníž. přenesená",J1810,0)</f>
        <v>0</v>
      </c>
      <c r="BI1810" s="223">
        <f>IF(N1810="nulová",J1810,0)</f>
        <v>0</v>
      </c>
      <c r="BJ1810" s="20" t="s">
        <v>82</v>
      </c>
      <c r="BK1810" s="223">
        <f>ROUND(I1810*H1810,2)</f>
        <v>0</v>
      </c>
      <c r="BL1810" s="20" t="s">
        <v>390</v>
      </c>
      <c r="BM1810" s="222" t="s">
        <v>2087</v>
      </c>
    </row>
    <row r="1811" s="2" customFormat="1">
      <c r="A1811" s="41"/>
      <c r="B1811" s="42"/>
      <c r="C1811" s="43"/>
      <c r="D1811" s="224" t="s">
        <v>394</v>
      </c>
      <c r="E1811" s="43"/>
      <c r="F1811" s="225" t="s">
        <v>2088</v>
      </c>
      <c r="G1811" s="43"/>
      <c r="H1811" s="43"/>
      <c r="I1811" s="226"/>
      <c r="J1811" s="43"/>
      <c r="K1811" s="43"/>
      <c r="L1811" s="47"/>
      <c r="M1811" s="227"/>
      <c r="N1811" s="228"/>
      <c r="O1811" s="87"/>
      <c r="P1811" s="87"/>
      <c r="Q1811" s="87"/>
      <c r="R1811" s="87"/>
      <c r="S1811" s="87"/>
      <c r="T1811" s="88"/>
      <c r="U1811" s="41"/>
      <c r="V1811" s="41"/>
      <c r="W1811" s="41"/>
      <c r="X1811" s="41"/>
      <c r="Y1811" s="41"/>
      <c r="Z1811" s="41"/>
      <c r="AA1811" s="41"/>
      <c r="AB1811" s="41"/>
      <c r="AC1811" s="41"/>
      <c r="AD1811" s="41"/>
      <c r="AE1811" s="41"/>
      <c r="AT1811" s="20" t="s">
        <v>394</v>
      </c>
      <c r="AU1811" s="20" t="s">
        <v>84</v>
      </c>
    </row>
    <row r="1812" s="13" customFormat="1">
      <c r="A1812" s="13"/>
      <c r="B1812" s="229"/>
      <c r="C1812" s="230"/>
      <c r="D1812" s="231" t="s">
        <v>397</v>
      </c>
      <c r="E1812" s="232" t="s">
        <v>28</v>
      </c>
      <c r="F1812" s="233" t="s">
        <v>802</v>
      </c>
      <c r="G1812" s="230"/>
      <c r="H1812" s="232" t="s">
        <v>28</v>
      </c>
      <c r="I1812" s="234"/>
      <c r="J1812" s="230"/>
      <c r="K1812" s="230"/>
      <c r="L1812" s="235"/>
      <c r="M1812" s="236"/>
      <c r="N1812" s="237"/>
      <c r="O1812" s="237"/>
      <c r="P1812" s="237"/>
      <c r="Q1812" s="237"/>
      <c r="R1812" s="237"/>
      <c r="S1812" s="237"/>
      <c r="T1812" s="23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9" t="s">
        <v>397</v>
      </c>
      <c r="AU1812" s="239" t="s">
        <v>84</v>
      </c>
      <c r="AV1812" s="13" t="s">
        <v>82</v>
      </c>
      <c r="AW1812" s="13" t="s">
        <v>35</v>
      </c>
      <c r="AX1812" s="13" t="s">
        <v>74</v>
      </c>
      <c r="AY1812" s="239" t="s">
        <v>378</v>
      </c>
    </row>
    <row r="1813" s="14" customFormat="1">
      <c r="A1813" s="14"/>
      <c r="B1813" s="240"/>
      <c r="C1813" s="241"/>
      <c r="D1813" s="231" t="s">
        <v>397</v>
      </c>
      <c r="E1813" s="242" t="s">
        <v>28</v>
      </c>
      <c r="F1813" s="243" t="s">
        <v>2089</v>
      </c>
      <c r="G1813" s="241"/>
      <c r="H1813" s="244">
        <v>81.344999999999999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0" t="s">
        <v>397</v>
      </c>
      <c r="AU1813" s="250" t="s">
        <v>84</v>
      </c>
      <c r="AV1813" s="14" t="s">
        <v>84</v>
      </c>
      <c r="AW1813" s="14" t="s">
        <v>35</v>
      </c>
      <c r="AX1813" s="14" t="s">
        <v>82</v>
      </c>
      <c r="AY1813" s="250" t="s">
        <v>378</v>
      </c>
    </row>
    <row r="1814" s="2" customFormat="1" ht="49.05" customHeight="1">
      <c r="A1814" s="41"/>
      <c r="B1814" s="42"/>
      <c r="C1814" s="211" t="s">
        <v>2090</v>
      </c>
      <c r="D1814" s="211" t="s">
        <v>385</v>
      </c>
      <c r="E1814" s="212" t="s">
        <v>2091</v>
      </c>
      <c r="F1814" s="213" t="s">
        <v>2092</v>
      </c>
      <c r="G1814" s="214" t="s">
        <v>572</v>
      </c>
      <c r="H1814" s="215">
        <v>25.295000000000002</v>
      </c>
      <c r="I1814" s="216"/>
      <c r="J1814" s="217">
        <f>ROUND(I1814*H1814,2)</f>
        <v>0</v>
      </c>
      <c r="K1814" s="213" t="s">
        <v>389</v>
      </c>
      <c r="L1814" s="47"/>
      <c r="M1814" s="218" t="s">
        <v>28</v>
      </c>
      <c r="N1814" s="219" t="s">
        <v>45</v>
      </c>
      <c r="O1814" s="87"/>
      <c r="P1814" s="220">
        <f>O1814*H1814</f>
        <v>0</v>
      </c>
      <c r="Q1814" s="220">
        <v>0</v>
      </c>
      <c r="R1814" s="220">
        <f>Q1814*H1814</f>
        <v>0</v>
      </c>
      <c r="S1814" s="220">
        <v>0.055</v>
      </c>
      <c r="T1814" s="221">
        <f>S1814*H1814</f>
        <v>1.3912250000000002</v>
      </c>
      <c r="U1814" s="41"/>
      <c r="V1814" s="41"/>
      <c r="W1814" s="41"/>
      <c r="X1814" s="41"/>
      <c r="Y1814" s="41"/>
      <c r="Z1814" s="41"/>
      <c r="AA1814" s="41"/>
      <c r="AB1814" s="41"/>
      <c r="AC1814" s="41"/>
      <c r="AD1814" s="41"/>
      <c r="AE1814" s="41"/>
      <c r="AR1814" s="222" t="s">
        <v>390</v>
      </c>
      <c r="AT1814" s="222" t="s">
        <v>385</v>
      </c>
      <c r="AU1814" s="222" t="s">
        <v>84</v>
      </c>
      <c r="AY1814" s="20" t="s">
        <v>378</v>
      </c>
      <c r="BE1814" s="223">
        <f>IF(N1814="základní",J1814,0)</f>
        <v>0</v>
      </c>
      <c r="BF1814" s="223">
        <f>IF(N1814="snížená",J1814,0)</f>
        <v>0</v>
      </c>
      <c r="BG1814" s="223">
        <f>IF(N1814="zákl. přenesená",J1814,0)</f>
        <v>0</v>
      </c>
      <c r="BH1814" s="223">
        <f>IF(N1814="sníž. přenesená",J1814,0)</f>
        <v>0</v>
      </c>
      <c r="BI1814" s="223">
        <f>IF(N1814="nulová",J1814,0)</f>
        <v>0</v>
      </c>
      <c r="BJ1814" s="20" t="s">
        <v>82</v>
      </c>
      <c r="BK1814" s="223">
        <f>ROUND(I1814*H1814,2)</f>
        <v>0</v>
      </c>
      <c r="BL1814" s="20" t="s">
        <v>390</v>
      </c>
      <c r="BM1814" s="222" t="s">
        <v>2093</v>
      </c>
    </row>
    <row r="1815" s="2" customFormat="1">
      <c r="A1815" s="41"/>
      <c r="B1815" s="42"/>
      <c r="C1815" s="43"/>
      <c r="D1815" s="224" t="s">
        <v>394</v>
      </c>
      <c r="E1815" s="43"/>
      <c r="F1815" s="225" t="s">
        <v>2094</v>
      </c>
      <c r="G1815" s="43"/>
      <c r="H1815" s="43"/>
      <c r="I1815" s="226"/>
      <c r="J1815" s="43"/>
      <c r="K1815" s="43"/>
      <c r="L1815" s="47"/>
      <c r="M1815" s="227"/>
      <c r="N1815" s="228"/>
      <c r="O1815" s="87"/>
      <c r="P1815" s="87"/>
      <c r="Q1815" s="87"/>
      <c r="R1815" s="87"/>
      <c r="S1815" s="87"/>
      <c r="T1815" s="88"/>
      <c r="U1815" s="41"/>
      <c r="V1815" s="41"/>
      <c r="W1815" s="41"/>
      <c r="X1815" s="41"/>
      <c r="Y1815" s="41"/>
      <c r="Z1815" s="41"/>
      <c r="AA1815" s="41"/>
      <c r="AB1815" s="41"/>
      <c r="AC1815" s="41"/>
      <c r="AD1815" s="41"/>
      <c r="AE1815" s="41"/>
      <c r="AT1815" s="20" t="s">
        <v>394</v>
      </c>
      <c r="AU1815" s="20" t="s">
        <v>84</v>
      </c>
    </row>
    <row r="1816" s="13" customFormat="1">
      <c r="A1816" s="13"/>
      <c r="B1816" s="229"/>
      <c r="C1816" s="230"/>
      <c r="D1816" s="231" t="s">
        <v>397</v>
      </c>
      <c r="E1816" s="232" t="s">
        <v>28</v>
      </c>
      <c r="F1816" s="233" t="s">
        <v>797</v>
      </c>
      <c r="G1816" s="230"/>
      <c r="H1816" s="232" t="s">
        <v>28</v>
      </c>
      <c r="I1816" s="234"/>
      <c r="J1816" s="230"/>
      <c r="K1816" s="230"/>
      <c r="L1816" s="235"/>
      <c r="M1816" s="236"/>
      <c r="N1816" s="237"/>
      <c r="O1816" s="237"/>
      <c r="P1816" s="237"/>
      <c r="Q1816" s="237"/>
      <c r="R1816" s="237"/>
      <c r="S1816" s="237"/>
      <c r="T1816" s="238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39" t="s">
        <v>397</v>
      </c>
      <c r="AU1816" s="239" t="s">
        <v>84</v>
      </c>
      <c r="AV1816" s="13" t="s">
        <v>82</v>
      </c>
      <c r="AW1816" s="13" t="s">
        <v>35</v>
      </c>
      <c r="AX1816" s="13" t="s">
        <v>74</v>
      </c>
      <c r="AY1816" s="239" t="s">
        <v>378</v>
      </c>
    </row>
    <row r="1817" s="14" customFormat="1">
      <c r="A1817" s="14"/>
      <c r="B1817" s="240"/>
      <c r="C1817" s="241"/>
      <c r="D1817" s="231" t="s">
        <v>397</v>
      </c>
      <c r="E1817" s="242" t="s">
        <v>28</v>
      </c>
      <c r="F1817" s="243" t="s">
        <v>2095</v>
      </c>
      <c r="G1817" s="241"/>
      <c r="H1817" s="244">
        <v>12.815</v>
      </c>
      <c r="I1817" s="245"/>
      <c r="J1817" s="241"/>
      <c r="K1817" s="241"/>
      <c r="L1817" s="246"/>
      <c r="M1817" s="247"/>
      <c r="N1817" s="248"/>
      <c r="O1817" s="248"/>
      <c r="P1817" s="248"/>
      <c r="Q1817" s="248"/>
      <c r="R1817" s="248"/>
      <c r="S1817" s="248"/>
      <c r="T1817" s="249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50" t="s">
        <v>397</v>
      </c>
      <c r="AU1817" s="250" t="s">
        <v>84</v>
      </c>
      <c r="AV1817" s="14" t="s">
        <v>84</v>
      </c>
      <c r="AW1817" s="14" t="s">
        <v>35</v>
      </c>
      <c r="AX1817" s="14" t="s">
        <v>74</v>
      </c>
      <c r="AY1817" s="250" t="s">
        <v>378</v>
      </c>
    </row>
    <row r="1818" s="13" customFormat="1">
      <c r="A1818" s="13"/>
      <c r="B1818" s="229"/>
      <c r="C1818" s="230"/>
      <c r="D1818" s="231" t="s">
        <v>397</v>
      </c>
      <c r="E1818" s="232" t="s">
        <v>28</v>
      </c>
      <c r="F1818" s="233" t="s">
        <v>800</v>
      </c>
      <c r="G1818" s="230"/>
      <c r="H1818" s="232" t="s">
        <v>28</v>
      </c>
      <c r="I1818" s="234"/>
      <c r="J1818" s="230"/>
      <c r="K1818" s="230"/>
      <c r="L1818" s="235"/>
      <c r="M1818" s="236"/>
      <c r="N1818" s="237"/>
      <c r="O1818" s="237"/>
      <c r="P1818" s="237"/>
      <c r="Q1818" s="237"/>
      <c r="R1818" s="237"/>
      <c r="S1818" s="237"/>
      <c r="T1818" s="238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39" t="s">
        <v>397</v>
      </c>
      <c r="AU1818" s="239" t="s">
        <v>84</v>
      </c>
      <c r="AV1818" s="13" t="s">
        <v>82</v>
      </c>
      <c r="AW1818" s="13" t="s">
        <v>35</v>
      </c>
      <c r="AX1818" s="13" t="s">
        <v>74</v>
      </c>
      <c r="AY1818" s="239" t="s">
        <v>378</v>
      </c>
    </row>
    <row r="1819" s="14" customFormat="1">
      <c r="A1819" s="14"/>
      <c r="B1819" s="240"/>
      <c r="C1819" s="241"/>
      <c r="D1819" s="231" t="s">
        <v>397</v>
      </c>
      <c r="E1819" s="242" t="s">
        <v>28</v>
      </c>
      <c r="F1819" s="243" t="s">
        <v>2096</v>
      </c>
      <c r="G1819" s="241"/>
      <c r="H1819" s="244">
        <v>4.1399999999999997</v>
      </c>
      <c r="I1819" s="245"/>
      <c r="J1819" s="241"/>
      <c r="K1819" s="241"/>
      <c r="L1819" s="246"/>
      <c r="M1819" s="247"/>
      <c r="N1819" s="248"/>
      <c r="O1819" s="248"/>
      <c r="P1819" s="248"/>
      <c r="Q1819" s="248"/>
      <c r="R1819" s="248"/>
      <c r="S1819" s="248"/>
      <c r="T1819" s="249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0" t="s">
        <v>397</v>
      </c>
      <c r="AU1819" s="250" t="s">
        <v>84</v>
      </c>
      <c r="AV1819" s="14" t="s">
        <v>84</v>
      </c>
      <c r="AW1819" s="14" t="s">
        <v>35</v>
      </c>
      <c r="AX1819" s="14" t="s">
        <v>74</v>
      </c>
      <c r="AY1819" s="250" t="s">
        <v>378</v>
      </c>
    </row>
    <row r="1820" s="13" customFormat="1">
      <c r="A1820" s="13"/>
      <c r="B1820" s="229"/>
      <c r="C1820" s="230"/>
      <c r="D1820" s="231" t="s">
        <v>397</v>
      </c>
      <c r="E1820" s="232" t="s">
        <v>28</v>
      </c>
      <c r="F1820" s="233" t="s">
        <v>802</v>
      </c>
      <c r="G1820" s="230"/>
      <c r="H1820" s="232" t="s">
        <v>28</v>
      </c>
      <c r="I1820" s="234"/>
      <c r="J1820" s="230"/>
      <c r="K1820" s="230"/>
      <c r="L1820" s="235"/>
      <c r="M1820" s="236"/>
      <c r="N1820" s="237"/>
      <c r="O1820" s="237"/>
      <c r="P1820" s="237"/>
      <c r="Q1820" s="237"/>
      <c r="R1820" s="237"/>
      <c r="S1820" s="237"/>
      <c r="T1820" s="238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39" t="s">
        <v>397</v>
      </c>
      <c r="AU1820" s="239" t="s">
        <v>84</v>
      </c>
      <c r="AV1820" s="13" t="s">
        <v>82</v>
      </c>
      <c r="AW1820" s="13" t="s">
        <v>35</v>
      </c>
      <c r="AX1820" s="13" t="s">
        <v>74</v>
      </c>
      <c r="AY1820" s="239" t="s">
        <v>378</v>
      </c>
    </row>
    <row r="1821" s="14" customFormat="1">
      <c r="A1821" s="14"/>
      <c r="B1821" s="240"/>
      <c r="C1821" s="241"/>
      <c r="D1821" s="231" t="s">
        <v>397</v>
      </c>
      <c r="E1821" s="242" t="s">
        <v>28</v>
      </c>
      <c r="F1821" s="243" t="s">
        <v>2096</v>
      </c>
      <c r="G1821" s="241"/>
      <c r="H1821" s="244">
        <v>4.1399999999999997</v>
      </c>
      <c r="I1821" s="245"/>
      <c r="J1821" s="241"/>
      <c r="K1821" s="241"/>
      <c r="L1821" s="246"/>
      <c r="M1821" s="247"/>
      <c r="N1821" s="248"/>
      <c r="O1821" s="248"/>
      <c r="P1821" s="248"/>
      <c r="Q1821" s="248"/>
      <c r="R1821" s="248"/>
      <c r="S1821" s="248"/>
      <c r="T1821" s="249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50" t="s">
        <v>397</v>
      </c>
      <c r="AU1821" s="250" t="s">
        <v>84</v>
      </c>
      <c r="AV1821" s="14" t="s">
        <v>84</v>
      </c>
      <c r="AW1821" s="14" t="s">
        <v>35</v>
      </c>
      <c r="AX1821" s="14" t="s">
        <v>74</v>
      </c>
      <c r="AY1821" s="250" t="s">
        <v>378</v>
      </c>
    </row>
    <row r="1822" s="13" customFormat="1">
      <c r="A1822" s="13"/>
      <c r="B1822" s="229"/>
      <c r="C1822" s="230"/>
      <c r="D1822" s="231" t="s">
        <v>397</v>
      </c>
      <c r="E1822" s="232" t="s">
        <v>28</v>
      </c>
      <c r="F1822" s="233" t="s">
        <v>804</v>
      </c>
      <c r="G1822" s="230"/>
      <c r="H1822" s="232" t="s">
        <v>28</v>
      </c>
      <c r="I1822" s="234"/>
      <c r="J1822" s="230"/>
      <c r="K1822" s="230"/>
      <c r="L1822" s="235"/>
      <c r="M1822" s="236"/>
      <c r="N1822" s="237"/>
      <c r="O1822" s="237"/>
      <c r="P1822" s="237"/>
      <c r="Q1822" s="237"/>
      <c r="R1822" s="237"/>
      <c r="S1822" s="237"/>
      <c r="T1822" s="238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39" t="s">
        <v>397</v>
      </c>
      <c r="AU1822" s="239" t="s">
        <v>84</v>
      </c>
      <c r="AV1822" s="13" t="s">
        <v>82</v>
      </c>
      <c r="AW1822" s="13" t="s">
        <v>35</v>
      </c>
      <c r="AX1822" s="13" t="s">
        <v>74</v>
      </c>
      <c r="AY1822" s="239" t="s">
        <v>378</v>
      </c>
    </row>
    <row r="1823" s="14" customFormat="1">
      <c r="A1823" s="14"/>
      <c r="B1823" s="240"/>
      <c r="C1823" s="241"/>
      <c r="D1823" s="231" t="s">
        <v>397</v>
      </c>
      <c r="E1823" s="242" t="s">
        <v>28</v>
      </c>
      <c r="F1823" s="243" t="s">
        <v>2097</v>
      </c>
      <c r="G1823" s="241"/>
      <c r="H1823" s="244">
        <v>4.2000000000000002</v>
      </c>
      <c r="I1823" s="245"/>
      <c r="J1823" s="241"/>
      <c r="K1823" s="241"/>
      <c r="L1823" s="246"/>
      <c r="M1823" s="247"/>
      <c r="N1823" s="248"/>
      <c r="O1823" s="248"/>
      <c r="P1823" s="248"/>
      <c r="Q1823" s="248"/>
      <c r="R1823" s="248"/>
      <c r="S1823" s="248"/>
      <c r="T1823" s="249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0" t="s">
        <v>397</v>
      </c>
      <c r="AU1823" s="250" t="s">
        <v>84</v>
      </c>
      <c r="AV1823" s="14" t="s">
        <v>84</v>
      </c>
      <c r="AW1823" s="14" t="s">
        <v>35</v>
      </c>
      <c r="AX1823" s="14" t="s">
        <v>74</v>
      </c>
      <c r="AY1823" s="250" t="s">
        <v>378</v>
      </c>
    </row>
    <row r="1824" s="15" customFormat="1">
      <c r="A1824" s="15"/>
      <c r="B1824" s="251"/>
      <c r="C1824" s="252"/>
      <c r="D1824" s="231" t="s">
        <v>397</v>
      </c>
      <c r="E1824" s="253" t="s">
        <v>28</v>
      </c>
      <c r="F1824" s="254" t="s">
        <v>416</v>
      </c>
      <c r="G1824" s="252"/>
      <c r="H1824" s="255">
        <v>25.295000000000002</v>
      </c>
      <c r="I1824" s="256"/>
      <c r="J1824" s="252"/>
      <c r="K1824" s="252"/>
      <c r="L1824" s="257"/>
      <c r="M1824" s="258"/>
      <c r="N1824" s="259"/>
      <c r="O1824" s="259"/>
      <c r="P1824" s="259"/>
      <c r="Q1824" s="259"/>
      <c r="R1824" s="259"/>
      <c r="S1824" s="259"/>
      <c r="T1824" s="260"/>
      <c r="U1824" s="15"/>
      <c r="V1824" s="15"/>
      <c r="W1824" s="15"/>
      <c r="X1824" s="15"/>
      <c r="Y1824" s="15"/>
      <c r="Z1824" s="15"/>
      <c r="AA1824" s="15"/>
      <c r="AB1824" s="15"/>
      <c r="AC1824" s="15"/>
      <c r="AD1824" s="15"/>
      <c r="AE1824" s="15"/>
      <c r="AT1824" s="261" t="s">
        <v>397</v>
      </c>
      <c r="AU1824" s="261" t="s">
        <v>84</v>
      </c>
      <c r="AV1824" s="15" t="s">
        <v>390</v>
      </c>
      <c r="AW1824" s="15" t="s">
        <v>35</v>
      </c>
      <c r="AX1824" s="15" t="s">
        <v>82</v>
      </c>
      <c r="AY1824" s="261" t="s">
        <v>378</v>
      </c>
    </row>
    <row r="1825" s="2" customFormat="1" ht="44.25" customHeight="1">
      <c r="A1825" s="41"/>
      <c r="B1825" s="42"/>
      <c r="C1825" s="211" t="s">
        <v>2098</v>
      </c>
      <c r="D1825" s="211" t="s">
        <v>385</v>
      </c>
      <c r="E1825" s="212" t="s">
        <v>2099</v>
      </c>
      <c r="F1825" s="213" t="s">
        <v>2100</v>
      </c>
      <c r="G1825" s="214" t="s">
        <v>572</v>
      </c>
      <c r="H1825" s="215">
        <v>1.44</v>
      </c>
      <c r="I1825" s="216"/>
      <c r="J1825" s="217">
        <f>ROUND(I1825*H1825,2)</f>
        <v>0</v>
      </c>
      <c r="K1825" s="213" t="s">
        <v>389</v>
      </c>
      <c r="L1825" s="47"/>
      <c r="M1825" s="218" t="s">
        <v>28</v>
      </c>
      <c r="N1825" s="219" t="s">
        <v>45</v>
      </c>
      <c r="O1825" s="87"/>
      <c r="P1825" s="220">
        <f>O1825*H1825</f>
        <v>0</v>
      </c>
      <c r="Q1825" s="220">
        <v>0</v>
      </c>
      <c r="R1825" s="220">
        <f>Q1825*H1825</f>
        <v>0</v>
      </c>
      <c r="S1825" s="220">
        <v>0.065000000000000002</v>
      </c>
      <c r="T1825" s="221">
        <f>S1825*H1825</f>
        <v>0.093600000000000003</v>
      </c>
      <c r="U1825" s="41"/>
      <c r="V1825" s="41"/>
      <c r="W1825" s="41"/>
      <c r="X1825" s="41"/>
      <c r="Y1825" s="41"/>
      <c r="Z1825" s="41"/>
      <c r="AA1825" s="41"/>
      <c r="AB1825" s="41"/>
      <c r="AC1825" s="41"/>
      <c r="AD1825" s="41"/>
      <c r="AE1825" s="41"/>
      <c r="AR1825" s="222" t="s">
        <v>390</v>
      </c>
      <c r="AT1825" s="222" t="s">
        <v>385</v>
      </c>
      <c r="AU1825" s="222" t="s">
        <v>84</v>
      </c>
      <c r="AY1825" s="20" t="s">
        <v>378</v>
      </c>
      <c r="BE1825" s="223">
        <f>IF(N1825="základní",J1825,0)</f>
        <v>0</v>
      </c>
      <c r="BF1825" s="223">
        <f>IF(N1825="snížená",J1825,0)</f>
        <v>0</v>
      </c>
      <c r="BG1825" s="223">
        <f>IF(N1825="zákl. přenesená",J1825,0)</f>
        <v>0</v>
      </c>
      <c r="BH1825" s="223">
        <f>IF(N1825="sníž. přenesená",J1825,0)</f>
        <v>0</v>
      </c>
      <c r="BI1825" s="223">
        <f>IF(N1825="nulová",J1825,0)</f>
        <v>0</v>
      </c>
      <c r="BJ1825" s="20" t="s">
        <v>82</v>
      </c>
      <c r="BK1825" s="223">
        <f>ROUND(I1825*H1825,2)</f>
        <v>0</v>
      </c>
      <c r="BL1825" s="20" t="s">
        <v>390</v>
      </c>
      <c r="BM1825" s="222" t="s">
        <v>2101</v>
      </c>
    </row>
    <row r="1826" s="2" customFormat="1">
      <c r="A1826" s="41"/>
      <c r="B1826" s="42"/>
      <c r="C1826" s="43"/>
      <c r="D1826" s="224" t="s">
        <v>394</v>
      </c>
      <c r="E1826" s="43"/>
      <c r="F1826" s="225" t="s">
        <v>2102</v>
      </c>
      <c r="G1826" s="43"/>
      <c r="H1826" s="43"/>
      <c r="I1826" s="226"/>
      <c r="J1826" s="43"/>
      <c r="K1826" s="43"/>
      <c r="L1826" s="47"/>
      <c r="M1826" s="227"/>
      <c r="N1826" s="228"/>
      <c r="O1826" s="87"/>
      <c r="P1826" s="87"/>
      <c r="Q1826" s="87"/>
      <c r="R1826" s="87"/>
      <c r="S1826" s="87"/>
      <c r="T1826" s="88"/>
      <c r="U1826" s="41"/>
      <c r="V1826" s="41"/>
      <c r="W1826" s="41"/>
      <c r="X1826" s="41"/>
      <c r="Y1826" s="41"/>
      <c r="Z1826" s="41"/>
      <c r="AA1826" s="41"/>
      <c r="AB1826" s="41"/>
      <c r="AC1826" s="41"/>
      <c r="AD1826" s="41"/>
      <c r="AE1826" s="41"/>
      <c r="AT1826" s="20" t="s">
        <v>394</v>
      </c>
      <c r="AU1826" s="20" t="s">
        <v>84</v>
      </c>
    </row>
    <row r="1827" s="13" customFormat="1">
      <c r="A1827" s="13"/>
      <c r="B1827" s="229"/>
      <c r="C1827" s="230"/>
      <c r="D1827" s="231" t="s">
        <v>397</v>
      </c>
      <c r="E1827" s="232" t="s">
        <v>28</v>
      </c>
      <c r="F1827" s="233" t="s">
        <v>800</v>
      </c>
      <c r="G1827" s="230"/>
      <c r="H1827" s="232" t="s">
        <v>28</v>
      </c>
      <c r="I1827" s="234"/>
      <c r="J1827" s="230"/>
      <c r="K1827" s="230"/>
      <c r="L1827" s="235"/>
      <c r="M1827" s="236"/>
      <c r="N1827" s="237"/>
      <c r="O1827" s="237"/>
      <c r="P1827" s="237"/>
      <c r="Q1827" s="237"/>
      <c r="R1827" s="237"/>
      <c r="S1827" s="237"/>
      <c r="T1827" s="238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39" t="s">
        <v>397</v>
      </c>
      <c r="AU1827" s="239" t="s">
        <v>84</v>
      </c>
      <c r="AV1827" s="13" t="s">
        <v>82</v>
      </c>
      <c r="AW1827" s="13" t="s">
        <v>35</v>
      </c>
      <c r="AX1827" s="13" t="s">
        <v>74</v>
      </c>
      <c r="AY1827" s="239" t="s">
        <v>378</v>
      </c>
    </row>
    <row r="1828" s="14" customFormat="1">
      <c r="A1828" s="14"/>
      <c r="B1828" s="240"/>
      <c r="C1828" s="241"/>
      <c r="D1828" s="231" t="s">
        <v>397</v>
      </c>
      <c r="E1828" s="242" t="s">
        <v>28</v>
      </c>
      <c r="F1828" s="243" t="s">
        <v>2103</v>
      </c>
      <c r="G1828" s="241"/>
      <c r="H1828" s="244">
        <v>1.44</v>
      </c>
      <c r="I1828" s="245"/>
      <c r="J1828" s="241"/>
      <c r="K1828" s="241"/>
      <c r="L1828" s="246"/>
      <c r="M1828" s="247"/>
      <c r="N1828" s="248"/>
      <c r="O1828" s="248"/>
      <c r="P1828" s="248"/>
      <c r="Q1828" s="248"/>
      <c r="R1828" s="248"/>
      <c r="S1828" s="248"/>
      <c r="T1828" s="249"/>
      <c r="U1828" s="14"/>
      <c r="V1828" s="14"/>
      <c r="W1828" s="14"/>
      <c r="X1828" s="14"/>
      <c r="Y1828" s="14"/>
      <c r="Z1828" s="14"/>
      <c r="AA1828" s="14"/>
      <c r="AB1828" s="14"/>
      <c r="AC1828" s="14"/>
      <c r="AD1828" s="14"/>
      <c r="AE1828" s="14"/>
      <c r="AT1828" s="250" t="s">
        <v>397</v>
      </c>
      <c r="AU1828" s="250" t="s">
        <v>84</v>
      </c>
      <c r="AV1828" s="14" t="s">
        <v>84</v>
      </c>
      <c r="AW1828" s="14" t="s">
        <v>35</v>
      </c>
      <c r="AX1828" s="14" t="s">
        <v>82</v>
      </c>
      <c r="AY1828" s="250" t="s">
        <v>378</v>
      </c>
    </row>
    <row r="1829" s="2" customFormat="1" ht="37.8" customHeight="1">
      <c r="A1829" s="41"/>
      <c r="B1829" s="42"/>
      <c r="C1829" s="211" t="s">
        <v>2104</v>
      </c>
      <c r="D1829" s="211" t="s">
        <v>385</v>
      </c>
      <c r="E1829" s="212" t="s">
        <v>2105</v>
      </c>
      <c r="F1829" s="213" t="s">
        <v>2106</v>
      </c>
      <c r="G1829" s="214" t="s">
        <v>572</v>
      </c>
      <c r="H1829" s="215">
        <v>1.6000000000000001</v>
      </c>
      <c r="I1829" s="216"/>
      <c r="J1829" s="217">
        <f>ROUND(I1829*H1829,2)</f>
        <v>0</v>
      </c>
      <c r="K1829" s="213" t="s">
        <v>389</v>
      </c>
      <c r="L1829" s="47"/>
      <c r="M1829" s="218" t="s">
        <v>28</v>
      </c>
      <c r="N1829" s="219" t="s">
        <v>45</v>
      </c>
      <c r="O1829" s="87"/>
      <c r="P1829" s="220">
        <f>O1829*H1829</f>
        <v>0</v>
      </c>
      <c r="Q1829" s="220">
        <v>0</v>
      </c>
      <c r="R1829" s="220">
        <f>Q1829*H1829</f>
        <v>0</v>
      </c>
      <c r="S1829" s="220">
        <v>0.075999999999999998</v>
      </c>
      <c r="T1829" s="221">
        <f>S1829*H1829</f>
        <v>0.1216</v>
      </c>
      <c r="U1829" s="41"/>
      <c r="V1829" s="41"/>
      <c r="W1829" s="41"/>
      <c r="X1829" s="41"/>
      <c r="Y1829" s="41"/>
      <c r="Z1829" s="41"/>
      <c r="AA1829" s="41"/>
      <c r="AB1829" s="41"/>
      <c r="AC1829" s="41"/>
      <c r="AD1829" s="41"/>
      <c r="AE1829" s="41"/>
      <c r="AR1829" s="222" t="s">
        <v>390</v>
      </c>
      <c r="AT1829" s="222" t="s">
        <v>385</v>
      </c>
      <c r="AU1829" s="222" t="s">
        <v>84</v>
      </c>
      <c r="AY1829" s="20" t="s">
        <v>378</v>
      </c>
      <c r="BE1829" s="223">
        <f>IF(N1829="základní",J1829,0)</f>
        <v>0</v>
      </c>
      <c r="BF1829" s="223">
        <f>IF(N1829="snížená",J1829,0)</f>
        <v>0</v>
      </c>
      <c r="BG1829" s="223">
        <f>IF(N1829="zákl. přenesená",J1829,0)</f>
        <v>0</v>
      </c>
      <c r="BH1829" s="223">
        <f>IF(N1829="sníž. přenesená",J1829,0)</f>
        <v>0</v>
      </c>
      <c r="BI1829" s="223">
        <f>IF(N1829="nulová",J1829,0)</f>
        <v>0</v>
      </c>
      <c r="BJ1829" s="20" t="s">
        <v>82</v>
      </c>
      <c r="BK1829" s="223">
        <f>ROUND(I1829*H1829,2)</f>
        <v>0</v>
      </c>
      <c r="BL1829" s="20" t="s">
        <v>390</v>
      </c>
      <c r="BM1829" s="222" t="s">
        <v>2107</v>
      </c>
    </row>
    <row r="1830" s="2" customFormat="1">
      <c r="A1830" s="41"/>
      <c r="B1830" s="42"/>
      <c r="C1830" s="43"/>
      <c r="D1830" s="224" t="s">
        <v>394</v>
      </c>
      <c r="E1830" s="43"/>
      <c r="F1830" s="225" t="s">
        <v>2108</v>
      </c>
      <c r="G1830" s="43"/>
      <c r="H1830" s="43"/>
      <c r="I1830" s="226"/>
      <c r="J1830" s="43"/>
      <c r="K1830" s="43"/>
      <c r="L1830" s="47"/>
      <c r="M1830" s="227"/>
      <c r="N1830" s="228"/>
      <c r="O1830" s="87"/>
      <c r="P1830" s="87"/>
      <c r="Q1830" s="87"/>
      <c r="R1830" s="87"/>
      <c r="S1830" s="87"/>
      <c r="T1830" s="88"/>
      <c r="U1830" s="41"/>
      <c r="V1830" s="41"/>
      <c r="W1830" s="41"/>
      <c r="X1830" s="41"/>
      <c r="Y1830" s="41"/>
      <c r="Z1830" s="41"/>
      <c r="AA1830" s="41"/>
      <c r="AB1830" s="41"/>
      <c r="AC1830" s="41"/>
      <c r="AD1830" s="41"/>
      <c r="AE1830" s="41"/>
      <c r="AT1830" s="20" t="s">
        <v>394</v>
      </c>
      <c r="AU1830" s="20" t="s">
        <v>84</v>
      </c>
    </row>
    <row r="1831" s="13" customFormat="1">
      <c r="A1831" s="13"/>
      <c r="B1831" s="229"/>
      <c r="C1831" s="230"/>
      <c r="D1831" s="231" t="s">
        <v>397</v>
      </c>
      <c r="E1831" s="232" t="s">
        <v>28</v>
      </c>
      <c r="F1831" s="233" t="s">
        <v>797</v>
      </c>
      <c r="G1831" s="230"/>
      <c r="H1831" s="232" t="s">
        <v>28</v>
      </c>
      <c r="I1831" s="234"/>
      <c r="J1831" s="230"/>
      <c r="K1831" s="230"/>
      <c r="L1831" s="235"/>
      <c r="M1831" s="236"/>
      <c r="N1831" s="237"/>
      <c r="O1831" s="237"/>
      <c r="P1831" s="237"/>
      <c r="Q1831" s="237"/>
      <c r="R1831" s="237"/>
      <c r="S1831" s="237"/>
      <c r="T1831" s="238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9" t="s">
        <v>397</v>
      </c>
      <c r="AU1831" s="239" t="s">
        <v>84</v>
      </c>
      <c r="AV1831" s="13" t="s">
        <v>82</v>
      </c>
      <c r="AW1831" s="13" t="s">
        <v>35</v>
      </c>
      <c r="AX1831" s="13" t="s">
        <v>74</v>
      </c>
      <c r="AY1831" s="239" t="s">
        <v>378</v>
      </c>
    </row>
    <row r="1832" s="14" customFormat="1">
      <c r="A1832" s="14"/>
      <c r="B1832" s="240"/>
      <c r="C1832" s="241"/>
      <c r="D1832" s="231" t="s">
        <v>397</v>
      </c>
      <c r="E1832" s="242" t="s">
        <v>28</v>
      </c>
      <c r="F1832" s="243" t="s">
        <v>992</v>
      </c>
      <c r="G1832" s="241"/>
      <c r="H1832" s="244">
        <v>1.6000000000000001</v>
      </c>
      <c r="I1832" s="245"/>
      <c r="J1832" s="241"/>
      <c r="K1832" s="241"/>
      <c r="L1832" s="246"/>
      <c r="M1832" s="247"/>
      <c r="N1832" s="248"/>
      <c r="O1832" s="248"/>
      <c r="P1832" s="248"/>
      <c r="Q1832" s="248"/>
      <c r="R1832" s="248"/>
      <c r="S1832" s="248"/>
      <c r="T1832" s="249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50" t="s">
        <v>397</v>
      </c>
      <c r="AU1832" s="250" t="s">
        <v>84</v>
      </c>
      <c r="AV1832" s="14" t="s">
        <v>84</v>
      </c>
      <c r="AW1832" s="14" t="s">
        <v>35</v>
      </c>
      <c r="AX1832" s="14" t="s">
        <v>82</v>
      </c>
      <c r="AY1832" s="250" t="s">
        <v>378</v>
      </c>
    </row>
    <row r="1833" s="2" customFormat="1" ht="55.5" customHeight="1">
      <c r="A1833" s="41"/>
      <c r="B1833" s="42"/>
      <c r="C1833" s="211" t="s">
        <v>2109</v>
      </c>
      <c r="D1833" s="211" t="s">
        <v>385</v>
      </c>
      <c r="E1833" s="212" t="s">
        <v>2110</v>
      </c>
      <c r="F1833" s="213" t="s">
        <v>2111</v>
      </c>
      <c r="G1833" s="214" t="s">
        <v>764</v>
      </c>
      <c r="H1833" s="215">
        <v>6</v>
      </c>
      <c r="I1833" s="216"/>
      <c r="J1833" s="217">
        <f>ROUND(I1833*H1833,2)</f>
        <v>0</v>
      </c>
      <c r="K1833" s="213" t="s">
        <v>389</v>
      </c>
      <c r="L1833" s="47"/>
      <c r="M1833" s="218" t="s">
        <v>28</v>
      </c>
      <c r="N1833" s="219" t="s">
        <v>45</v>
      </c>
      <c r="O1833" s="87"/>
      <c r="P1833" s="220">
        <f>O1833*H1833</f>
        <v>0</v>
      </c>
      <c r="Q1833" s="220">
        <v>0</v>
      </c>
      <c r="R1833" s="220">
        <f>Q1833*H1833</f>
        <v>0</v>
      </c>
      <c r="S1833" s="220">
        <v>0.016</v>
      </c>
      <c r="T1833" s="221">
        <f>S1833*H1833</f>
        <v>0.096000000000000002</v>
      </c>
      <c r="U1833" s="41"/>
      <c r="V1833" s="41"/>
      <c r="W1833" s="41"/>
      <c r="X1833" s="41"/>
      <c r="Y1833" s="41"/>
      <c r="Z1833" s="41"/>
      <c r="AA1833" s="41"/>
      <c r="AB1833" s="41"/>
      <c r="AC1833" s="41"/>
      <c r="AD1833" s="41"/>
      <c r="AE1833" s="41"/>
      <c r="AR1833" s="222" t="s">
        <v>390</v>
      </c>
      <c r="AT1833" s="222" t="s">
        <v>385</v>
      </c>
      <c r="AU1833" s="222" t="s">
        <v>84</v>
      </c>
      <c r="AY1833" s="20" t="s">
        <v>378</v>
      </c>
      <c r="BE1833" s="223">
        <f>IF(N1833="základní",J1833,0)</f>
        <v>0</v>
      </c>
      <c r="BF1833" s="223">
        <f>IF(N1833="snížená",J1833,0)</f>
        <v>0</v>
      </c>
      <c r="BG1833" s="223">
        <f>IF(N1833="zákl. přenesená",J1833,0)</f>
        <v>0</v>
      </c>
      <c r="BH1833" s="223">
        <f>IF(N1833="sníž. přenesená",J1833,0)</f>
        <v>0</v>
      </c>
      <c r="BI1833" s="223">
        <f>IF(N1833="nulová",J1833,0)</f>
        <v>0</v>
      </c>
      <c r="BJ1833" s="20" t="s">
        <v>82</v>
      </c>
      <c r="BK1833" s="223">
        <f>ROUND(I1833*H1833,2)</f>
        <v>0</v>
      </c>
      <c r="BL1833" s="20" t="s">
        <v>390</v>
      </c>
      <c r="BM1833" s="222" t="s">
        <v>2112</v>
      </c>
    </row>
    <row r="1834" s="2" customFormat="1">
      <c r="A1834" s="41"/>
      <c r="B1834" s="42"/>
      <c r="C1834" s="43"/>
      <c r="D1834" s="224" t="s">
        <v>394</v>
      </c>
      <c r="E1834" s="43"/>
      <c r="F1834" s="225" t="s">
        <v>2113</v>
      </c>
      <c r="G1834" s="43"/>
      <c r="H1834" s="43"/>
      <c r="I1834" s="226"/>
      <c r="J1834" s="43"/>
      <c r="K1834" s="43"/>
      <c r="L1834" s="47"/>
      <c r="M1834" s="227"/>
      <c r="N1834" s="228"/>
      <c r="O1834" s="87"/>
      <c r="P1834" s="87"/>
      <c r="Q1834" s="87"/>
      <c r="R1834" s="87"/>
      <c r="S1834" s="87"/>
      <c r="T1834" s="88"/>
      <c r="U1834" s="41"/>
      <c r="V1834" s="41"/>
      <c r="W1834" s="41"/>
      <c r="X1834" s="41"/>
      <c r="Y1834" s="41"/>
      <c r="Z1834" s="41"/>
      <c r="AA1834" s="41"/>
      <c r="AB1834" s="41"/>
      <c r="AC1834" s="41"/>
      <c r="AD1834" s="41"/>
      <c r="AE1834" s="41"/>
      <c r="AT1834" s="20" t="s">
        <v>394</v>
      </c>
      <c r="AU1834" s="20" t="s">
        <v>84</v>
      </c>
    </row>
    <row r="1835" s="13" customFormat="1">
      <c r="A1835" s="13"/>
      <c r="B1835" s="229"/>
      <c r="C1835" s="230"/>
      <c r="D1835" s="231" t="s">
        <v>397</v>
      </c>
      <c r="E1835" s="232" t="s">
        <v>28</v>
      </c>
      <c r="F1835" s="233" t="s">
        <v>767</v>
      </c>
      <c r="G1835" s="230"/>
      <c r="H1835" s="232" t="s">
        <v>28</v>
      </c>
      <c r="I1835" s="234"/>
      <c r="J1835" s="230"/>
      <c r="K1835" s="230"/>
      <c r="L1835" s="235"/>
      <c r="M1835" s="236"/>
      <c r="N1835" s="237"/>
      <c r="O1835" s="237"/>
      <c r="P1835" s="237"/>
      <c r="Q1835" s="237"/>
      <c r="R1835" s="237"/>
      <c r="S1835" s="237"/>
      <c r="T1835" s="238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39" t="s">
        <v>397</v>
      </c>
      <c r="AU1835" s="239" t="s">
        <v>84</v>
      </c>
      <c r="AV1835" s="13" t="s">
        <v>82</v>
      </c>
      <c r="AW1835" s="13" t="s">
        <v>35</v>
      </c>
      <c r="AX1835" s="13" t="s">
        <v>74</v>
      </c>
      <c r="AY1835" s="239" t="s">
        <v>378</v>
      </c>
    </row>
    <row r="1836" s="13" customFormat="1">
      <c r="A1836" s="13"/>
      <c r="B1836" s="229"/>
      <c r="C1836" s="230"/>
      <c r="D1836" s="231" t="s">
        <v>397</v>
      </c>
      <c r="E1836" s="232" t="s">
        <v>28</v>
      </c>
      <c r="F1836" s="233" t="s">
        <v>2114</v>
      </c>
      <c r="G1836" s="230"/>
      <c r="H1836" s="232" t="s">
        <v>28</v>
      </c>
      <c r="I1836" s="234"/>
      <c r="J1836" s="230"/>
      <c r="K1836" s="230"/>
      <c r="L1836" s="235"/>
      <c r="M1836" s="236"/>
      <c r="N1836" s="237"/>
      <c r="O1836" s="237"/>
      <c r="P1836" s="237"/>
      <c r="Q1836" s="237"/>
      <c r="R1836" s="237"/>
      <c r="S1836" s="237"/>
      <c r="T1836" s="238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39" t="s">
        <v>397</v>
      </c>
      <c r="AU1836" s="239" t="s">
        <v>84</v>
      </c>
      <c r="AV1836" s="13" t="s">
        <v>82</v>
      </c>
      <c r="AW1836" s="13" t="s">
        <v>35</v>
      </c>
      <c r="AX1836" s="13" t="s">
        <v>74</v>
      </c>
      <c r="AY1836" s="239" t="s">
        <v>378</v>
      </c>
    </row>
    <row r="1837" s="14" customFormat="1">
      <c r="A1837" s="14"/>
      <c r="B1837" s="240"/>
      <c r="C1837" s="241"/>
      <c r="D1837" s="231" t="s">
        <v>397</v>
      </c>
      <c r="E1837" s="242" t="s">
        <v>28</v>
      </c>
      <c r="F1837" s="243" t="s">
        <v>521</v>
      </c>
      <c r="G1837" s="241"/>
      <c r="H1837" s="244">
        <v>6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0" t="s">
        <v>397</v>
      </c>
      <c r="AU1837" s="250" t="s">
        <v>84</v>
      </c>
      <c r="AV1837" s="14" t="s">
        <v>84</v>
      </c>
      <c r="AW1837" s="14" t="s">
        <v>35</v>
      </c>
      <c r="AX1837" s="14" t="s">
        <v>82</v>
      </c>
      <c r="AY1837" s="250" t="s">
        <v>378</v>
      </c>
    </row>
    <row r="1838" s="2" customFormat="1" ht="55.5" customHeight="1">
      <c r="A1838" s="41"/>
      <c r="B1838" s="42"/>
      <c r="C1838" s="211" t="s">
        <v>2115</v>
      </c>
      <c r="D1838" s="211" t="s">
        <v>385</v>
      </c>
      <c r="E1838" s="212" t="s">
        <v>2116</v>
      </c>
      <c r="F1838" s="213" t="s">
        <v>2117</v>
      </c>
      <c r="G1838" s="214" t="s">
        <v>764</v>
      </c>
      <c r="H1838" s="215">
        <v>3</v>
      </c>
      <c r="I1838" s="216"/>
      <c r="J1838" s="217">
        <f>ROUND(I1838*H1838,2)</f>
        <v>0</v>
      </c>
      <c r="K1838" s="213" t="s">
        <v>389</v>
      </c>
      <c r="L1838" s="47"/>
      <c r="M1838" s="218" t="s">
        <v>28</v>
      </c>
      <c r="N1838" s="219" t="s">
        <v>45</v>
      </c>
      <c r="O1838" s="87"/>
      <c r="P1838" s="220">
        <f>O1838*H1838</f>
        <v>0</v>
      </c>
      <c r="Q1838" s="220">
        <v>0</v>
      </c>
      <c r="R1838" s="220">
        <f>Q1838*H1838</f>
        <v>0</v>
      </c>
      <c r="S1838" s="220">
        <v>0.099000000000000005</v>
      </c>
      <c r="T1838" s="221">
        <f>S1838*H1838</f>
        <v>0.29700000000000004</v>
      </c>
      <c r="U1838" s="41"/>
      <c r="V1838" s="41"/>
      <c r="W1838" s="41"/>
      <c r="X1838" s="41"/>
      <c r="Y1838" s="41"/>
      <c r="Z1838" s="41"/>
      <c r="AA1838" s="41"/>
      <c r="AB1838" s="41"/>
      <c r="AC1838" s="41"/>
      <c r="AD1838" s="41"/>
      <c r="AE1838" s="41"/>
      <c r="AR1838" s="222" t="s">
        <v>390</v>
      </c>
      <c r="AT1838" s="222" t="s">
        <v>385</v>
      </c>
      <c r="AU1838" s="222" t="s">
        <v>84</v>
      </c>
      <c r="AY1838" s="20" t="s">
        <v>378</v>
      </c>
      <c r="BE1838" s="223">
        <f>IF(N1838="základní",J1838,0)</f>
        <v>0</v>
      </c>
      <c r="BF1838" s="223">
        <f>IF(N1838="snížená",J1838,0)</f>
        <v>0</v>
      </c>
      <c r="BG1838" s="223">
        <f>IF(N1838="zákl. přenesená",J1838,0)</f>
        <v>0</v>
      </c>
      <c r="BH1838" s="223">
        <f>IF(N1838="sníž. přenesená",J1838,0)</f>
        <v>0</v>
      </c>
      <c r="BI1838" s="223">
        <f>IF(N1838="nulová",J1838,0)</f>
        <v>0</v>
      </c>
      <c r="BJ1838" s="20" t="s">
        <v>82</v>
      </c>
      <c r="BK1838" s="223">
        <f>ROUND(I1838*H1838,2)</f>
        <v>0</v>
      </c>
      <c r="BL1838" s="20" t="s">
        <v>390</v>
      </c>
      <c r="BM1838" s="222" t="s">
        <v>2118</v>
      </c>
    </row>
    <row r="1839" s="2" customFormat="1">
      <c r="A1839" s="41"/>
      <c r="B1839" s="42"/>
      <c r="C1839" s="43"/>
      <c r="D1839" s="224" t="s">
        <v>394</v>
      </c>
      <c r="E1839" s="43"/>
      <c r="F1839" s="225" t="s">
        <v>2119</v>
      </c>
      <c r="G1839" s="43"/>
      <c r="H1839" s="43"/>
      <c r="I1839" s="226"/>
      <c r="J1839" s="43"/>
      <c r="K1839" s="43"/>
      <c r="L1839" s="47"/>
      <c r="M1839" s="227"/>
      <c r="N1839" s="228"/>
      <c r="O1839" s="87"/>
      <c r="P1839" s="87"/>
      <c r="Q1839" s="87"/>
      <c r="R1839" s="87"/>
      <c r="S1839" s="87"/>
      <c r="T1839" s="88"/>
      <c r="U1839" s="41"/>
      <c r="V1839" s="41"/>
      <c r="W1839" s="41"/>
      <c r="X1839" s="41"/>
      <c r="Y1839" s="41"/>
      <c r="Z1839" s="41"/>
      <c r="AA1839" s="41"/>
      <c r="AB1839" s="41"/>
      <c r="AC1839" s="41"/>
      <c r="AD1839" s="41"/>
      <c r="AE1839" s="41"/>
      <c r="AT1839" s="20" t="s">
        <v>394</v>
      </c>
      <c r="AU1839" s="20" t="s">
        <v>84</v>
      </c>
    </row>
    <row r="1840" s="13" customFormat="1">
      <c r="A1840" s="13"/>
      <c r="B1840" s="229"/>
      <c r="C1840" s="230"/>
      <c r="D1840" s="231" t="s">
        <v>397</v>
      </c>
      <c r="E1840" s="232" t="s">
        <v>28</v>
      </c>
      <c r="F1840" s="233" t="s">
        <v>767</v>
      </c>
      <c r="G1840" s="230"/>
      <c r="H1840" s="232" t="s">
        <v>28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397</v>
      </c>
      <c r="AU1840" s="239" t="s">
        <v>84</v>
      </c>
      <c r="AV1840" s="13" t="s">
        <v>82</v>
      </c>
      <c r="AW1840" s="13" t="s">
        <v>35</v>
      </c>
      <c r="AX1840" s="13" t="s">
        <v>74</v>
      </c>
      <c r="AY1840" s="239" t="s">
        <v>378</v>
      </c>
    </row>
    <row r="1841" s="13" customFormat="1">
      <c r="A1841" s="13"/>
      <c r="B1841" s="229"/>
      <c r="C1841" s="230"/>
      <c r="D1841" s="231" t="s">
        <v>397</v>
      </c>
      <c r="E1841" s="232" t="s">
        <v>28</v>
      </c>
      <c r="F1841" s="233" t="s">
        <v>2120</v>
      </c>
      <c r="G1841" s="230"/>
      <c r="H1841" s="232" t="s">
        <v>28</v>
      </c>
      <c r="I1841" s="234"/>
      <c r="J1841" s="230"/>
      <c r="K1841" s="230"/>
      <c r="L1841" s="235"/>
      <c r="M1841" s="236"/>
      <c r="N1841" s="237"/>
      <c r="O1841" s="237"/>
      <c r="P1841" s="237"/>
      <c r="Q1841" s="237"/>
      <c r="R1841" s="237"/>
      <c r="S1841" s="237"/>
      <c r="T1841" s="23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9" t="s">
        <v>397</v>
      </c>
      <c r="AU1841" s="239" t="s">
        <v>84</v>
      </c>
      <c r="AV1841" s="13" t="s">
        <v>82</v>
      </c>
      <c r="AW1841" s="13" t="s">
        <v>35</v>
      </c>
      <c r="AX1841" s="13" t="s">
        <v>74</v>
      </c>
      <c r="AY1841" s="239" t="s">
        <v>378</v>
      </c>
    </row>
    <row r="1842" s="14" customFormat="1">
      <c r="A1842" s="14"/>
      <c r="B1842" s="240"/>
      <c r="C1842" s="241"/>
      <c r="D1842" s="231" t="s">
        <v>397</v>
      </c>
      <c r="E1842" s="242" t="s">
        <v>28</v>
      </c>
      <c r="F1842" s="243" t="s">
        <v>432</v>
      </c>
      <c r="G1842" s="241"/>
      <c r="H1842" s="244">
        <v>3</v>
      </c>
      <c r="I1842" s="245"/>
      <c r="J1842" s="241"/>
      <c r="K1842" s="241"/>
      <c r="L1842" s="246"/>
      <c r="M1842" s="247"/>
      <c r="N1842" s="248"/>
      <c r="O1842" s="248"/>
      <c r="P1842" s="248"/>
      <c r="Q1842" s="248"/>
      <c r="R1842" s="248"/>
      <c r="S1842" s="248"/>
      <c r="T1842" s="249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50" t="s">
        <v>397</v>
      </c>
      <c r="AU1842" s="250" t="s">
        <v>84</v>
      </c>
      <c r="AV1842" s="14" t="s">
        <v>84</v>
      </c>
      <c r="AW1842" s="14" t="s">
        <v>35</v>
      </c>
      <c r="AX1842" s="14" t="s">
        <v>82</v>
      </c>
      <c r="AY1842" s="250" t="s">
        <v>378</v>
      </c>
    </row>
    <row r="1843" s="2" customFormat="1" ht="55.5" customHeight="1">
      <c r="A1843" s="41"/>
      <c r="B1843" s="42"/>
      <c r="C1843" s="211" t="s">
        <v>2121</v>
      </c>
      <c r="D1843" s="211" t="s">
        <v>385</v>
      </c>
      <c r="E1843" s="212" t="s">
        <v>2122</v>
      </c>
      <c r="F1843" s="213" t="s">
        <v>2123</v>
      </c>
      <c r="G1843" s="214" t="s">
        <v>388</v>
      </c>
      <c r="H1843" s="215">
        <v>0.64000000000000001</v>
      </c>
      <c r="I1843" s="216"/>
      <c r="J1843" s="217">
        <f>ROUND(I1843*H1843,2)</f>
        <v>0</v>
      </c>
      <c r="K1843" s="213" t="s">
        <v>389</v>
      </c>
      <c r="L1843" s="47"/>
      <c r="M1843" s="218" t="s">
        <v>28</v>
      </c>
      <c r="N1843" s="219" t="s">
        <v>45</v>
      </c>
      <c r="O1843" s="87"/>
      <c r="P1843" s="220">
        <f>O1843*H1843</f>
        <v>0</v>
      </c>
      <c r="Q1843" s="220">
        <v>0</v>
      </c>
      <c r="R1843" s="220">
        <f>Q1843*H1843</f>
        <v>0</v>
      </c>
      <c r="S1843" s="220">
        <v>1.8</v>
      </c>
      <c r="T1843" s="221">
        <f>S1843*H1843</f>
        <v>1.1520000000000001</v>
      </c>
      <c r="U1843" s="41"/>
      <c r="V1843" s="41"/>
      <c r="W1843" s="41"/>
      <c r="X1843" s="41"/>
      <c r="Y1843" s="41"/>
      <c r="Z1843" s="41"/>
      <c r="AA1843" s="41"/>
      <c r="AB1843" s="41"/>
      <c r="AC1843" s="41"/>
      <c r="AD1843" s="41"/>
      <c r="AE1843" s="41"/>
      <c r="AR1843" s="222" t="s">
        <v>390</v>
      </c>
      <c r="AT1843" s="222" t="s">
        <v>385</v>
      </c>
      <c r="AU1843" s="222" t="s">
        <v>84</v>
      </c>
      <c r="AY1843" s="20" t="s">
        <v>378</v>
      </c>
      <c r="BE1843" s="223">
        <f>IF(N1843="základní",J1843,0)</f>
        <v>0</v>
      </c>
      <c r="BF1843" s="223">
        <f>IF(N1843="snížená",J1843,0)</f>
        <v>0</v>
      </c>
      <c r="BG1843" s="223">
        <f>IF(N1843="zákl. přenesená",J1843,0)</f>
        <v>0</v>
      </c>
      <c r="BH1843" s="223">
        <f>IF(N1843="sníž. přenesená",J1843,0)</f>
        <v>0</v>
      </c>
      <c r="BI1843" s="223">
        <f>IF(N1843="nulová",J1843,0)</f>
        <v>0</v>
      </c>
      <c r="BJ1843" s="20" t="s">
        <v>82</v>
      </c>
      <c r="BK1843" s="223">
        <f>ROUND(I1843*H1843,2)</f>
        <v>0</v>
      </c>
      <c r="BL1843" s="20" t="s">
        <v>390</v>
      </c>
      <c r="BM1843" s="222" t="s">
        <v>2124</v>
      </c>
    </row>
    <row r="1844" s="2" customFormat="1">
      <c r="A1844" s="41"/>
      <c r="B1844" s="42"/>
      <c r="C1844" s="43"/>
      <c r="D1844" s="224" t="s">
        <v>394</v>
      </c>
      <c r="E1844" s="43"/>
      <c r="F1844" s="225" t="s">
        <v>2125</v>
      </c>
      <c r="G1844" s="43"/>
      <c r="H1844" s="43"/>
      <c r="I1844" s="226"/>
      <c r="J1844" s="43"/>
      <c r="K1844" s="43"/>
      <c r="L1844" s="47"/>
      <c r="M1844" s="227"/>
      <c r="N1844" s="228"/>
      <c r="O1844" s="87"/>
      <c r="P1844" s="87"/>
      <c r="Q1844" s="87"/>
      <c r="R1844" s="87"/>
      <c r="S1844" s="87"/>
      <c r="T1844" s="88"/>
      <c r="U1844" s="41"/>
      <c r="V1844" s="41"/>
      <c r="W1844" s="41"/>
      <c r="X1844" s="41"/>
      <c r="Y1844" s="41"/>
      <c r="Z1844" s="41"/>
      <c r="AA1844" s="41"/>
      <c r="AB1844" s="41"/>
      <c r="AC1844" s="41"/>
      <c r="AD1844" s="41"/>
      <c r="AE1844" s="41"/>
      <c r="AT1844" s="20" t="s">
        <v>394</v>
      </c>
      <c r="AU1844" s="20" t="s">
        <v>84</v>
      </c>
    </row>
    <row r="1845" s="13" customFormat="1">
      <c r="A1845" s="13"/>
      <c r="B1845" s="229"/>
      <c r="C1845" s="230"/>
      <c r="D1845" s="231" t="s">
        <v>397</v>
      </c>
      <c r="E1845" s="232" t="s">
        <v>28</v>
      </c>
      <c r="F1845" s="233" t="s">
        <v>767</v>
      </c>
      <c r="G1845" s="230"/>
      <c r="H1845" s="232" t="s">
        <v>28</v>
      </c>
      <c r="I1845" s="234"/>
      <c r="J1845" s="230"/>
      <c r="K1845" s="230"/>
      <c r="L1845" s="235"/>
      <c r="M1845" s="236"/>
      <c r="N1845" s="237"/>
      <c r="O1845" s="237"/>
      <c r="P1845" s="237"/>
      <c r="Q1845" s="237"/>
      <c r="R1845" s="237"/>
      <c r="S1845" s="237"/>
      <c r="T1845" s="238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39" t="s">
        <v>397</v>
      </c>
      <c r="AU1845" s="239" t="s">
        <v>84</v>
      </c>
      <c r="AV1845" s="13" t="s">
        <v>82</v>
      </c>
      <c r="AW1845" s="13" t="s">
        <v>35</v>
      </c>
      <c r="AX1845" s="13" t="s">
        <v>74</v>
      </c>
      <c r="AY1845" s="239" t="s">
        <v>378</v>
      </c>
    </row>
    <row r="1846" s="13" customFormat="1">
      <c r="A1846" s="13"/>
      <c r="B1846" s="229"/>
      <c r="C1846" s="230"/>
      <c r="D1846" s="231" t="s">
        <v>397</v>
      </c>
      <c r="E1846" s="232" t="s">
        <v>28</v>
      </c>
      <c r="F1846" s="233" t="s">
        <v>775</v>
      </c>
      <c r="G1846" s="230"/>
      <c r="H1846" s="232" t="s">
        <v>28</v>
      </c>
      <c r="I1846" s="234"/>
      <c r="J1846" s="230"/>
      <c r="K1846" s="230"/>
      <c r="L1846" s="235"/>
      <c r="M1846" s="236"/>
      <c r="N1846" s="237"/>
      <c r="O1846" s="237"/>
      <c r="P1846" s="237"/>
      <c r="Q1846" s="237"/>
      <c r="R1846" s="237"/>
      <c r="S1846" s="237"/>
      <c r="T1846" s="238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39" t="s">
        <v>397</v>
      </c>
      <c r="AU1846" s="239" t="s">
        <v>84</v>
      </c>
      <c r="AV1846" s="13" t="s">
        <v>82</v>
      </c>
      <c r="AW1846" s="13" t="s">
        <v>35</v>
      </c>
      <c r="AX1846" s="13" t="s">
        <v>74</v>
      </c>
      <c r="AY1846" s="239" t="s">
        <v>378</v>
      </c>
    </row>
    <row r="1847" s="14" customFormat="1">
      <c r="A1847" s="14"/>
      <c r="B1847" s="240"/>
      <c r="C1847" s="241"/>
      <c r="D1847" s="231" t="s">
        <v>397</v>
      </c>
      <c r="E1847" s="242" t="s">
        <v>28</v>
      </c>
      <c r="F1847" s="243" t="s">
        <v>2126</v>
      </c>
      <c r="G1847" s="241"/>
      <c r="H1847" s="244">
        <v>0.64000000000000001</v>
      </c>
      <c r="I1847" s="245"/>
      <c r="J1847" s="241"/>
      <c r="K1847" s="241"/>
      <c r="L1847" s="246"/>
      <c r="M1847" s="247"/>
      <c r="N1847" s="248"/>
      <c r="O1847" s="248"/>
      <c r="P1847" s="248"/>
      <c r="Q1847" s="248"/>
      <c r="R1847" s="248"/>
      <c r="S1847" s="248"/>
      <c r="T1847" s="249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0" t="s">
        <v>397</v>
      </c>
      <c r="AU1847" s="250" t="s">
        <v>84</v>
      </c>
      <c r="AV1847" s="14" t="s">
        <v>84</v>
      </c>
      <c r="AW1847" s="14" t="s">
        <v>35</v>
      </c>
      <c r="AX1847" s="14" t="s">
        <v>82</v>
      </c>
      <c r="AY1847" s="250" t="s">
        <v>378</v>
      </c>
    </row>
    <row r="1848" s="2" customFormat="1" ht="55.5" customHeight="1">
      <c r="A1848" s="41"/>
      <c r="B1848" s="42"/>
      <c r="C1848" s="211" t="s">
        <v>2127</v>
      </c>
      <c r="D1848" s="211" t="s">
        <v>385</v>
      </c>
      <c r="E1848" s="212" t="s">
        <v>2128</v>
      </c>
      <c r="F1848" s="213" t="s">
        <v>2129</v>
      </c>
      <c r="G1848" s="214" t="s">
        <v>388</v>
      </c>
      <c r="H1848" s="215">
        <v>15.632</v>
      </c>
      <c r="I1848" s="216"/>
      <c r="J1848" s="217">
        <f>ROUND(I1848*H1848,2)</f>
        <v>0</v>
      </c>
      <c r="K1848" s="213" t="s">
        <v>389</v>
      </c>
      <c r="L1848" s="47"/>
      <c r="M1848" s="218" t="s">
        <v>28</v>
      </c>
      <c r="N1848" s="219" t="s">
        <v>45</v>
      </c>
      <c r="O1848" s="87"/>
      <c r="P1848" s="220">
        <f>O1848*H1848</f>
        <v>0</v>
      </c>
      <c r="Q1848" s="220">
        <v>0</v>
      </c>
      <c r="R1848" s="220">
        <f>Q1848*H1848</f>
        <v>0</v>
      </c>
      <c r="S1848" s="220">
        <v>1.8</v>
      </c>
      <c r="T1848" s="221">
        <f>S1848*H1848</f>
        <v>28.137599999999999</v>
      </c>
      <c r="U1848" s="41"/>
      <c r="V1848" s="41"/>
      <c r="W1848" s="41"/>
      <c r="X1848" s="41"/>
      <c r="Y1848" s="41"/>
      <c r="Z1848" s="41"/>
      <c r="AA1848" s="41"/>
      <c r="AB1848" s="41"/>
      <c r="AC1848" s="41"/>
      <c r="AD1848" s="41"/>
      <c r="AE1848" s="41"/>
      <c r="AR1848" s="222" t="s">
        <v>390</v>
      </c>
      <c r="AT1848" s="222" t="s">
        <v>385</v>
      </c>
      <c r="AU1848" s="222" t="s">
        <v>84</v>
      </c>
      <c r="AY1848" s="20" t="s">
        <v>378</v>
      </c>
      <c r="BE1848" s="223">
        <f>IF(N1848="základní",J1848,0)</f>
        <v>0</v>
      </c>
      <c r="BF1848" s="223">
        <f>IF(N1848="snížená",J1848,0)</f>
        <v>0</v>
      </c>
      <c r="BG1848" s="223">
        <f>IF(N1848="zákl. přenesená",J1848,0)</f>
        <v>0</v>
      </c>
      <c r="BH1848" s="223">
        <f>IF(N1848="sníž. přenesená",J1848,0)</f>
        <v>0</v>
      </c>
      <c r="BI1848" s="223">
        <f>IF(N1848="nulová",J1848,0)</f>
        <v>0</v>
      </c>
      <c r="BJ1848" s="20" t="s">
        <v>82</v>
      </c>
      <c r="BK1848" s="223">
        <f>ROUND(I1848*H1848,2)</f>
        <v>0</v>
      </c>
      <c r="BL1848" s="20" t="s">
        <v>390</v>
      </c>
      <c r="BM1848" s="222" t="s">
        <v>2130</v>
      </c>
    </row>
    <row r="1849" s="2" customFormat="1">
      <c r="A1849" s="41"/>
      <c r="B1849" s="42"/>
      <c r="C1849" s="43"/>
      <c r="D1849" s="224" t="s">
        <v>394</v>
      </c>
      <c r="E1849" s="43"/>
      <c r="F1849" s="225" t="s">
        <v>2131</v>
      </c>
      <c r="G1849" s="43"/>
      <c r="H1849" s="43"/>
      <c r="I1849" s="226"/>
      <c r="J1849" s="43"/>
      <c r="K1849" s="43"/>
      <c r="L1849" s="47"/>
      <c r="M1849" s="227"/>
      <c r="N1849" s="228"/>
      <c r="O1849" s="87"/>
      <c r="P1849" s="87"/>
      <c r="Q1849" s="87"/>
      <c r="R1849" s="87"/>
      <c r="S1849" s="87"/>
      <c r="T1849" s="88"/>
      <c r="U1849" s="41"/>
      <c r="V1849" s="41"/>
      <c r="W1849" s="41"/>
      <c r="X1849" s="41"/>
      <c r="Y1849" s="41"/>
      <c r="Z1849" s="41"/>
      <c r="AA1849" s="41"/>
      <c r="AB1849" s="41"/>
      <c r="AC1849" s="41"/>
      <c r="AD1849" s="41"/>
      <c r="AE1849" s="41"/>
      <c r="AT1849" s="20" t="s">
        <v>394</v>
      </c>
      <c r="AU1849" s="20" t="s">
        <v>84</v>
      </c>
    </row>
    <row r="1850" s="13" customFormat="1">
      <c r="A1850" s="13"/>
      <c r="B1850" s="229"/>
      <c r="C1850" s="230"/>
      <c r="D1850" s="231" t="s">
        <v>397</v>
      </c>
      <c r="E1850" s="232" t="s">
        <v>28</v>
      </c>
      <c r="F1850" s="233" t="s">
        <v>797</v>
      </c>
      <c r="G1850" s="230"/>
      <c r="H1850" s="232" t="s">
        <v>28</v>
      </c>
      <c r="I1850" s="234"/>
      <c r="J1850" s="230"/>
      <c r="K1850" s="230"/>
      <c r="L1850" s="235"/>
      <c r="M1850" s="236"/>
      <c r="N1850" s="237"/>
      <c r="O1850" s="237"/>
      <c r="P1850" s="237"/>
      <c r="Q1850" s="237"/>
      <c r="R1850" s="237"/>
      <c r="S1850" s="237"/>
      <c r="T1850" s="238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39" t="s">
        <v>397</v>
      </c>
      <c r="AU1850" s="239" t="s">
        <v>84</v>
      </c>
      <c r="AV1850" s="13" t="s">
        <v>82</v>
      </c>
      <c r="AW1850" s="13" t="s">
        <v>35</v>
      </c>
      <c r="AX1850" s="13" t="s">
        <v>74</v>
      </c>
      <c r="AY1850" s="239" t="s">
        <v>378</v>
      </c>
    </row>
    <row r="1851" s="14" customFormat="1">
      <c r="A1851" s="14"/>
      <c r="B1851" s="240"/>
      <c r="C1851" s="241"/>
      <c r="D1851" s="231" t="s">
        <v>397</v>
      </c>
      <c r="E1851" s="242" t="s">
        <v>28</v>
      </c>
      <c r="F1851" s="243" t="s">
        <v>2132</v>
      </c>
      <c r="G1851" s="241"/>
      <c r="H1851" s="244">
        <v>0.625</v>
      </c>
      <c r="I1851" s="245"/>
      <c r="J1851" s="241"/>
      <c r="K1851" s="241"/>
      <c r="L1851" s="246"/>
      <c r="M1851" s="247"/>
      <c r="N1851" s="248"/>
      <c r="O1851" s="248"/>
      <c r="P1851" s="248"/>
      <c r="Q1851" s="248"/>
      <c r="R1851" s="248"/>
      <c r="S1851" s="248"/>
      <c r="T1851" s="249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0" t="s">
        <v>397</v>
      </c>
      <c r="AU1851" s="250" t="s">
        <v>84</v>
      </c>
      <c r="AV1851" s="14" t="s">
        <v>84</v>
      </c>
      <c r="AW1851" s="14" t="s">
        <v>35</v>
      </c>
      <c r="AX1851" s="14" t="s">
        <v>74</v>
      </c>
      <c r="AY1851" s="250" t="s">
        <v>378</v>
      </c>
    </row>
    <row r="1852" s="14" customFormat="1">
      <c r="A1852" s="14"/>
      <c r="B1852" s="240"/>
      <c r="C1852" s="241"/>
      <c r="D1852" s="231" t="s">
        <v>397</v>
      </c>
      <c r="E1852" s="242" t="s">
        <v>28</v>
      </c>
      <c r="F1852" s="243" t="s">
        <v>2133</v>
      </c>
      <c r="G1852" s="241"/>
      <c r="H1852" s="244">
        <v>11.385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0" t="s">
        <v>397</v>
      </c>
      <c r="AU1852" s="250" t="s">
        <v>84</v>
      </c>
      <c r="AV1852" s="14" t="s">
        <v>84</v>
      </c>
      <c r="AW1852" s="14" t="s">
        <v>35</v>
      </c>
      <c r="AX1852" s="14" t="s">
        <v>74</v>
      </c>
      <c r="AY1852" s="250" t="s">
        <v>378</v>
      </c>
    </row>
    <row r="1853" s="13" customFormat="1">
      <c r="A1853" s="13"/>
      <c r="B1853" s="229"/>
      <c r="C1853" s="230"/>
      <c r="D1853" s="231" t="s">
        <v>397</v>
      </c>
      <c r="E1853" s="232" t="s">
        <v>28</v>
      </c>
      <c r="F1853" s="233" t="s">
        <v>800</v>
      </c>
      <c r="G1853" s="230"/>
      <c r="H1853" s="232" t="s">
        <v>28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397</v>
      </c>
      <c r="AU1853" s="239" t="s">
        <v>84</v>
      </c>
      <c r="AV1853" s="13" t="s">
        <v>82</v>
      </c>
      <c r="AW1853" s="13" t="s">
        <v>35</v>
      </c>
      <c r="AX1853" s="13" t="s">
        <v>74</v>
      </c>
      <c r="AY1853" s="239" t="s">
        <v>378</v>
      </c>
    </row>
    <row r="1854" s="14" customFormat="1">
      <c r="A1854" s="14"/>
      <c r="B1854" s="240"/>
      <c r="C1854" s="241"/>
      <c r="D1854" s="231" t="s">
        <v>397</v>
      </c>
      <c r="E1854" s="242" t="s">
        <v>28</v>
      </c>
      <c r="F1854" s="243" t="s">
        <v>2134</v>
      </c>
      <c r="G1854" s="241"/>
      <c r="H1854" s="244">
        <v>1.8109999999999999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397</v>
      </c>
      <c r="AU1854" s="250" t="s">
        <v>84</v>
      </c>
      <c r="AV1854" s="14" t="s">
        <v>84</v>
      </c>
      <c r="AW1854" s="14" t="s">
        <v>35</v>
      </c>
      <c r="AX1854" s="14" t="s">
        <v>74</v>
      </c>
      <c r="AY1854" s="250" t="s">
        <v>378</v>
      </c>
    </row>
    <row r="1855" s="13" customFormat="1">
      <c r="A1855" s="13"/>
      <c r="B1855" s="229"/>
      <c r="C1855" s="230"/>
      <c r="D1855" s="231" t="s">
        <v>397</v>
      </c>
      <c r="E1855" s="232" t="s">
        <v>28</v>
      </c>
      <c r="F1855" s="233" t="s">
        <v>802</v>
      </c>
      <c r="G1855" s="230"/>
      <c r="H1855" s="232" t="s">
        <v>28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397</v>
      </c>
      <c r="AU1855" s="239" t="s">
        <v>84</v>
      </c>
      <c r="AV1855" s="13" t="s">
        <v>82</v>
      </c>
      <c r="AW1855" s="13" t="s">
        <v>35</v>
      </c>
      <c r="AX1855" s="13" t="s">
        <v>74</v>
      </c>
      <c r="AY1855" s="239" t="s">
        <v>378</v>
      </c>
    </row>
    <row r="1856" s="14" customFormat="1">
      <c r="A1856" s="14"/>
      <c r="B1856" s="240"/>
      <c r="C1856" s="241"/>
      <c r="D1856" s="231" t="s">
        <v>397</v>
      </c>
      <c r="E1856" s="242" t="s">
        <v>28</v>
      </c>
      <c r="F1856" s="243" t="s">
        <v>2134</v>
      </c>
      <c r="G1856" s="241"/>
      <c r="H1856" s="244">
        <v>1.8109999999999999</v>
      </c>
      <c r="I1856" s="245"/>
      <c r="J1856" s="241"/>
      <c r="K1856" s="241"/>
      <c r="L1856" s="246"/>
      <c r="M1856" s="247"/>
      <c r="N1856" s="248"/>
      <c r="O1856" s="248"/>
      <c r="P1856" s="248"/>
      <c r="Q1856" s="248"/>
      <c r="R1856" s="248"/>
      <c r="S1856" s="248"/>
      <c r="T1856" s="249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50" t="s">
        <v>397</v>
      </c>
      <c r="AU1856" s="250" t="s">
        <v>84</v>
      </c>
      <c r="AV1856" s="14" t="s">
        <v>84</v>
      </c>
      <c r="AW1856" s="14" t="s">
        <v>35</v>
      </c>
      <c r="AX1856" s="14" t="s">
        <v>74</v>
      </c>
      <c r="AY1856" s="250" t="s">
        <v>378</v>
      </c>
    </row>
    <row r="1857" s="15" customFormat="1">
      <c r="A1857" s="15"/>
      <c r="B1857" s="251"/>
      <c r="C1857" s="252"/>
      <c r="D1857" s="231" t="s">
        <v>397</v>
      </c>
      <c r="E1857" s="253" t="s">
        <v>28</v>
      </c>
      <c r="F1857" s="254" t="s">
        <v>416</v>
      </c>
      <c r="G1857" s="252"/>
      <c r="H1857" s="255">
        <v>15.632</v>
      </c>
      <c r="I1857" s="256"/>
      <c r="J1857" s="252"/>
      <c r="K1857" s="252"/>
      <c r="L1857" s="257"/>
      <c r="M1857" s="258"/>
      <c r="N1857" s="259"/>
      <c r="O1857" s="259"/>
      <c r="P1857" s="259"/>
      <c r="Q1857" s="259"/>
      <c r="R1857" s="259"/>
      <c r="S1857" s="259"/>
      <c r="T1857" s="260"/>
      <c r="U1857" s="15"/>
      <c r="V1857" s="15"/>
      <c r="W1857" s="15"/>
      <c r="X1857" s="15"/>
      <c r="Y1857" s="15"/>
      <c r="Z1857" s="15"/>
      <c r="AA1857" s="15"/>
      <c r="AB1857" s="15"/>
      <c r="AC1857" s="15"/>
      <c r="AD1857" s="15"/>
      <c r="AE1857" s="15"/>
      <c r="AT1857" s="261" t="s">
        <v>397</v>
      </c>
      <c r="AU1857" s="261" t="s">
        <v>84</v>
      </c>
      <c r="AV1857" s="15" t="s">
        <v>390</v>
      </c>
      <c r="AW1857" s="15" t="s">
        <v>35</v>
      </c>
      <c r="AX1857" s="15" t="s">
        <v>82</v>
      </c>
      <c r="AY1857" s="261" t="s">
        <v>378</v>
      </c>
    </row>
    <row r="1858" s="2" customFormat="1" ht="55.5" customHeight="1">
      <c r="A1858" s="41"/>
      <c r="B1858" s="42"/>
      <c r="C1858" s="211" t="s">
        <v>2135</v>
      </c>
      <c r="D1858" s="211" t="s">
        <v>385</v>
      </c>
      <c r="E1858" s="212" t="s">
        <v>2136</v>
      </c>
      <c r="F1858" s="213" t="s">
        <v>2137</v>
      </c>
      <c r="G1858" s="214" t="s">
        <v>388</v>
      </c>
      <c r="H1858" s="215">
        <v>1.3129999999999999</v>
      </c>
      <c r="I1858" s="216"/>
      <c r="J1858" s="217">
        <f>ROUND(I1858*H1858,2)</f>
        <v>0</v>
      </c>
      <c r="K1858" s="213" t="s">
        <v>389</v>
      </c>
      <c r="L1858" s="47"/>
      <c r="M1858" s="218" t="s">
        <v>28</v>
      </c>
      <c r="N1858" s="219" t="s">
        <v>45</v>
      </c>
      <c r="O1858" s="87"/>
      <c r="P1858" s="220">
        <f>O1858*H1858</f>
        <v>0</v>
      </c>
      <c r="Q1858" s="220">
        <v>0</v>
      </c>
      <c r="R1858" s="220">
        <f>Q1858*H1858</f>
        <v>0</v>
      </c>
      <c r="S1858" s="220">
        <v>1.8</v>
      </c>
      <c r="T1858" s="221">
        <f>S1858*H1858</f>
        <v>2.3633999999999999</v>
      </c>
      <c r="U1858" s="41"/>
      <c r="V1858" s="41"/>
      <c r="W1858" s="41"/>
      <c r="X1858" s="41"/>
      <c r="Y1858" s="41"/>
      <c r="Z1858" s="41"/>
      <c r="AA1858" s="41"/>
      <c r="AB1858" s="41"/>
      <c r="AC1858" s="41"/>
      <c r="AD1858" s="41"/>
      <c r="AE1858" s="41"/>
      <c r="AR1858" s="222" t="s">
        <v>390</v>
      </c>
      <c r="AT1858" s="222" t="s">
        <v>385</v>
      </c>
      <c r="AU1858" s="222" t="s">
        <v>84</v>
      </c>
      <c r="AY1858" s="20" t="s">
        <v>378</v>
      </c>
      <c r="BE1858" s="223">
        <f>IF(N1858="základní",J1858,0)</f>
        <v>0</v>
      </c>
      <c r="BF1858" s="223">
        <f>IF(N1858="snížená",J1858,0)</f>
        <v>0</v>
      </c>
      <c r="BG1858" s="223">
        <f>IF(N1858="zákl. přenesená",J1858,0)</f>
        <v>0</v>
      </c>
      <c r="BH1858" s="223">
        <f>IF(N1858="sníž. přenesená",J1858,0)</f>
        <v>0</v>
      </c>
      <c r="BI1858" s="223">
        <f>IF(N1858="nulová",J1858,0)</f>
        <v>0</v>
      </c>
      <c r="BJ1858" s="20" t="s">
        <v>82</v>
      </c>
      <c r="BK1858" s="223">
        <f>ROUND(I1858*H1858,2)</f>
        <v>0</v>
      </c>
      <c r="BL1858" s="20" t="s">
        <v>390</v>
      </c>
      <c r="BM1858" s="222" t="s">
        <v>2138</v>
      </c>
    </row>
    <row r="1859" s="2" customFormat="1">
      <c r="A1859" s="41"/>
      <c r="B1859" s="42"/>
      <c r="C1859" s="43"/>
      <c r="D1859" s="224" t="s">
        <v>394</v>
      </c>
      <c r="E1859" s="43"/>
      <c r="F1859" s="225" t="s">
        <v>2139</v>
      </c>
      <c r="G1859" s="43"/>
      <c r="H1859" s="43"/>
      <c r="I1859" s="226"/>
      <c r="J1859" s="43"/>
      <c r="K1859" s="43"/>
      <c r="L1859" s="47"/>
      <c r="M1859" s="227"/>
      <c r="N1859" s="228"/>
      <c r="O1859" s="87"/>
      <c r="P1859" s="87"/>
      <c r="Q1859" s="87"/>
      <c r="R1859" s="87"/>
      <c r="S1859" s="87"/>
      <c r="T1859" s="88"/>
      <c r="U1859" s="41"/>
      <c r="V1859" s="41"/>
      <c r="W1859" s="41"/>
      <c r="X1859" s="41"/>
      <c r="Y1859" s="41"/>
      <c r="Z1859" s="41"/>
      <c r="AA1859" s="41"/>
      <c r="AB1859" s="41"/>
      <c r="AC1859" s="41"/>
      <c r="AD1859" s="41"/>
      <c r="AE1859" s="41"/>
      <c r="AT1859" s="20" t="s">
        <v>394</v>
      </c>
      <c r="AU1859" s="20" t="s">
        <v>84</v>
      </c>
    </row>
    <row r="1860" s="13" customFormat="1">
      <c r="A1860" s="13"/>
      <c r="B1860" s="229"/>
      <c r="C1860" s="230"/>
      <c r="D1860" s="231" t="s">
        <v>397</v>
      </c>
      <c r="E1860" s="232" t="s">
        <v>28</v>
      </c>
      <c r="F1860" s="233" t="s">
        <v>797</v>
      </c>
      <c r="G1860" s="230"/>
      <c r="H1860" s="232" t="s">
        <v>28</v>
      </c>
      <c r="I1860" s="234"/>
      <c r="J1860" s="230"/>
      <c r="K1860" s="230"/>
      <c r="L1860" s="235"/>
      <c r="M1860" s="236"/>
      <c r="N1860" s="237"/>
      <c r="O1860" s="237"/>
      <c r="P1860" s="237"/>
      <c r="Q1860" s="237"/>
      <c r="R1860" s="237"/>
      <c r="S1860" s="237"/>
      <c r="T1860" s="238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39" t="s">
        <v>397</v>
      </c>
      <c r="AU1860" s="239" t="s">
        <v>84</v>
      </c>
      <c r="AV1860" s="13" t="s">
        <v>82</v>
      </c>
      <c r="AW1860" s="13" t="s">
        <v>35</v>
      </c>
      <c r="AX1860" s="13" t="s">
        <v>74</v>
      </c>
      <c r="AY1860" s="239" t="s">
        <v>378</v>
      </c>
    </row>
    <row r="1861" s="14" customFormat="1">
      <c r="A1861" s="14"/>
      <c r="B1861" s="240"/>
      <c r="C1861" s="241"/>
      <c r="D1861" s="231" t="s">
        <v>397</v>
      </c>
      <c r="E1861" s="242" t="s">
        <v>28</v>
      </c>
      <c r="F1861" s="243" t="s">
        <v>2140</v>
      </c>
      <c r="G1861" s="241"/>
      <c r="H1861" s="244">
        <v>1.3129999999999999</v>
      </c>
      <c r="I1861" s="245"/>
      <c r="J1861" s="241"/>
      <c r="K1861" s="241"/>
      <c r="L1861" s="246"/>
      <c r="M1861" s="247"/>
      <c r="N1861" s="248"/>
      <c r="O1861" s="248"/>
      <c r="P1861" s="248"/>
      <c r="Q1861" s="248"/>
      <c r="R1861" s="248"/>
      <c r="S1861" s="248"/>
      <c r="T1861" s="249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50" t="s">
        <v>397</v>
      </c>
      <c r="AU1861" s="250" t="s">
        <v>84</v>
      </c>
      <c r="AV1861" s="14" t="s">
        <v>84</v>
      </c>
      <c r="AW1861" s="14" t="s">
        <v>35</v>
      </c>
      <c r="AX1861" s="14" t="s">
        <v>82</v>
      </c>
      <c r="AY1861" s="250" t="s">
        <v>378</v>
      </c>
    </row>
    <row r="1862" s="2" customFormat="1" ht="37.8" customHeight="1">
      <c r="A1862" s="41"/>
      <c r="B1862" s="42"/>
      <c r="C1862" s="211" t="s">
        <v>2141</v>
      </c>
      <c r="D1862" s="211" t="s">
        <v>385</v>
      </c>
      <c r="E1862" s="212" t="s">
        <v>2142</v>
      </c>
      <c r="F1862" s="213" t="s">
        <v>2143</v>
      </c>
      <c r="G1862" s="214" t="s">
        <v>764</v>
      </c>
      <c r="H1862" s="215">
        <v>5</v>
      </c>
      <c r="I1862" s="216"/>
      <c r="J1862" s="217">
        <f>ROUND(I1862*H1862,2)</f>
        <v>0</v>
      </c>
      <c r="K1862" s="213" t="s">
        <v>389</v>
      </c>
      <c r="L1862" s="47"/>
      <c r="M1862" s="218" t="s">
        <v>28</v>
      </c>
      <c r="N1862" s="219" t="s">
        <v>45</v>
      </c>
      <c r="O1862" s="87"/>
      <c r="P1862" s="220">
        <f>O1862*H1862</f>
        <v>0</v>
      </c>
      <c r="Q1862" s="220">
        <v>0</v>
      </c>
      <c r="R1862" s="220">
        <f>Q1862*H1862</f>
        <v>0</v>
      </c>
      <c r="S1862" s="220">
        <v>0.119</v>
      </c>
      <c r="T1862" s="221">
        <f>S1862*H1862</f>
        <v>0.59499999999999997</v>
      </c>
      <c r="U1862" s="41"/>
      <c r="V1862" s="41"/>
      <c r="W1862" s="41"/>
      <c r="X1862" s="41"/>
      <c r="Y1862" s="41"/>
      <c r="Z1862" s="41"/>
      <c r="AA1862" s="41"/>
      <c r="AB1862" s="41"/>
      <c r="AC1862" s="41"/>
      <c r="AD1862" s="41"/>
      <c r="AE1862" s="41"/>
      <c r="AR1862" s="222" t="s">
        <v>390</v>
      </c>
      <c r="AT1862" s="222" t="s">
        <v>385</v>
      </c>
      <c r="AU1862" s="222" t="s">
        <v>84</v>
      </c>
      <c r="AY1862" s="20" t="s">
        <v>378</v>
      </c>
      <c r="BE1862" s="223">
        <f>IF(N1862="základní",J1862,0)</f>
        <v>0</v>
      </c>
      <c r="BF1862" s="223">
        <f>IF(N1862="snížená",J1862,0)</f>
        <v>0</v>
      </c>
      <c r="BG1862" s="223">
        <f>IF(N1862="zákl. přenesená",J1862,0)</f>
        <v>0</v>
      </c>
      <c r="BH1862" s="223">
        <f>IF(N1862="sníž. přenesená",J1862,0)</f>
        <v>0</v>
      </c>
      <c r="BI1862" s="223">
        <f>IF(N1862="nulová",J1862,0)</f>
        <v>0</v>
      </c>
      <c r="BJ1862" s="20" t="s">
        <v>82</v>
      </c>
      <c r="BK1862" s="223">
        <f>ROUND(I1862*H1862,2)</f>
        <v>0</v>
      </c>
      <c r="BL1862" s="20" t="s">
        <v>390</v>
      </c>
      <c r="BM1862" s="222" t="s">
        <v>2144</v>
      </c>
    </row>
    <row r="1863" s="2" customFormat="1">
      <c r="A1863" s="41"/>
      <c r="B1863" s="42"/>
      <c r="C1863" s="43"/>
      <c r="D1863" s="224" t="s">
        <v>394</v>
      </c>
      <c r="E1863" s="43"/>
      <c r="F1863" s="225" t="s">
        <v>2145</v>
      </c>
      <c r="G1863" s="43"/>
      <c r="H1863" s="43"/>
      <c r="I1863" s="226"/>
      <c r="J1863" s="43"/>
      <c r="K1863" s="43"/>
      <c r="L1863" s="47"/>
      <c r="M1863" s="227"/>
      <c r="N1863" s="228"/>
      <c r="O1863" s="87"/>
      <c r="P1863" s="87"/>
      <c r="Q1863" s="87"/>
      <c r="R1863" s="87"/>
      <c r="S1863" s="87"/>
      <c r="T1863" s="88"/>
      <c r="U1863" s="41"/>
      <c r="V1863" s="41"/>
      <c r="W1863" s="41"/>
      <c r="X1863" s="41"/>
      <c r="Y1863" s="41"/>
      <c r="Z1863" s="41"/>
      <c r="AA1863" s="41"/>
      <c r="AB1863" s="41"/>
      <c r="AC1863" s="41"/>
      <c r="AD1863" s="41"/>
      <c r="AE1863" s="41"/>
      <c r="AT1863" s="20" t="s">
        <v>394</v>
      </c>
      <c r="AU1863" s="20" t="s">
        <v>84</v>
      </c>
    </row>
    <row r="1864" s="13" customFormat="1">
      <c r="A1864" s="13"/>
      <c r="B1864" s="229"/>
      <c r="C1864" s="230"/>
      <c r="D1864" s="231" t="s">
        <v>397</v>
      </c>
      <c r="E1864" s="232" t="s">
        <v>28</v>
      </c>
      <c r="F1864" s="233" t="s">
        <v>767</v>
      </c>
      <c r="G1864" s="230"/>
      <c r="H1864" s="232" t="s">
        <v>28</v>
      </c>
      <c r="I1864" s="234"/>
      <c r="J1864" s="230"/>
      <c r="K1864" s="230"/>
      <c r="L1864" s="235"/>
      <c r="M1864" s="236"/>
      <c r="N1864" s="237"/>
      <c r="O1864" s="237"/>
      <c r="P1864" s="237"/>
      <c r="Q1864" s="237"/>
      <c r="R1864" s="237"/>
      <c r="S1864" s="237"/>
      <c r="T1864" s="238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39" t="s">
        <v>397</v>
      </c>
      <c r="AU1864" s="239" t="s">
        <v>84</v>
      </c>
      <c r="AV1864" s="13" t="s">
        <v>82</v>
      </c>
      <c r="AW1864" s="13" t="s">
        <v>35</v>
      </c>
      <c r="AX1864" s="13" t="s">
        <v>74</v>
      </c>
      <c r="AY1864" s="239" t="s">
        <v>378</v>
      </c>
    </row>
    <row r="1865" s="13" customFormat="1">
      <c r="A1865" s="13"/>
      <c r="B1865" s="229"/>
      <c r="C1865" s="230"/>
      <c r="D1865" s="231" t="s">
        <v>397</v>
      </c>
      <c r="E1865" s="232" t="s">
        <v>28</v>
      </c>
      <c r="F1865" s="233" t="s">
        <v>2146</v>
      </c>
      <c r="G1865" s="230"/>
      <c r="H1865" s="232" t="s">
        <v>28</v>
      </c>
      <c r="I1865" s="234"/>
      <c r="J1865" s="230"/>
      <c r="K1865" s="230"/>
      <c r="L1865" s="235"/>
      <c r="M1865" s="236"/>
      <c r="N1865" s="237"/>
      <c r="O1865" s="237"/>
      <c r="P1865" s="237"/>
      <c r="Q1865" s="237"/>
      <c r="R1865" s="237"/>
      <c r="S1865" s="237"/>
      <c r="T1865" s="238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39" t="s">
        <v>397</v>
      </c>
      <c r="AU1865" s="239" t="s">
        <v>84</v>
      </c>
      <c r="AV1865" s="13" t="s">
        <v>82</v>
      </c>
      <c r="AW1865" s="13" t="s">
        <v>35</v>
      </c>
      <c r="AX1865" s="13" t="s">
        <v>74</v>
      </c>
      <c r="AY1865" s="239" t="s">
        <v>378</v>
      </c>
    </row>
    <row r="1866" s="14" customFormat="1">
      <c r="A1866" s="14"/>
      <c r="B1866" s="240"/>
      <c r="C1866" s="241"/>
      <c r="D1866" s="231" t="s">
        <v>397</v>
      </c>
      <c r="E1866" s="242" t="s">
        <v>28</v>
      </c>
      <c r="F1866" s="243" t="s">
        <v>499</v>
      </c>
      <c r="G1866" s="241"/>
      <c r="H1866" s="244">
        <v>5</v>
      </c>
      <c r="I1866" s="245"/>
      <c r="J1866" s="241"/>
      <c r="K1866" s="241"/>
      <c r="L1866" s="246"/>
      <c r="M1866" s="247"/>
      <c r="N1866" s="248"/>
      <c r="O1866" s="248"/>
      <c r="P1866" s="248"/>
      <c r="Q1866" s="248"/>
      <c r="R1866" s="248"/>
      <c r="S1866" s="248"/>
      <c r="T1866" s="249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0" t="s">
        <v>397</v>
      </c>
      <c r="AU1866" s="250" t="s">
        <v>84</v>
      </c>
      <c r="AV1866" s="14" t="s">
        <v>84</v>
      </c>
      <c r="AW1866" s="14" t="s">
        <v>35</v>
      </c>
      <c r="AX1866" s="14" t="s">
        <v>82</v>
      </c>
      <c r="AY1866" s="250" t="s">
        <v>378</v>
      </c>
    </row>
    <row r="1867" s="2" customFormat="1" ht="37.8" customHeight="1">
      <c r="A1867" s="41"/>
      <c r="B1867" s="42"/>
      <c r="C1867" s="211" t="s">
        <v>2147</v>
      </c>
      <c r="D1867" s="211" t="s">
        <v>385</v>
      </c>
      <c r="E1867" s="212" t="s">
        <v>2148</v>
      </c>
      <c r="F1867" s="213" t="s">
        <v>2149</v>
      </c>
      <c r="G1867" s="214" t="s">
        <v>764</v>
      </c>
      <c r="H1867" s="215">
        <v>8</v>
      </c>
      <c r="I1867" s="216"/>
      <c r="J1867" s="217">
        <f>ROUND(I1867*H1867,2)</f>
        <v>0</v>
      </c>
      <c r="K1867" s="213" t="s">
        <v>389</v>
      </c>
      <c r="L1867" s="47"/>
      <c r="M1867" s="218" t="s">
        <v>28</v>
      </c>
      <c r="N1867" s="219" t="s">
        <v>45</v>
      </c>
      <c r="O1867" s="87"/>
      <c r="P1867" s="220">
        <f>O1867*H1867</f>
        <v>0</v>
      </c>
      <c r="Q1867" s="220">
        <v>0</v>
      </c>
      <c r="R1867" s="220">
        <f>Q1867*H1867</f>
        <v>0</v>
      </c>
      <c r="S1867" s="220">
        <v>0.0080000000000000002</v>
      </c>
      <c r="T1867" s="221">
        <f>S1867*H1867</f>
        <v>0.064000000000000001</v>
      </c>
      <c r="U1867" s="41"/>
      <c r="V1867" s="41"/>
      <c r="W1867" s="41"/>
      <c r="X1867" s="41"/>
      <c r="Y1867" s="41"/>
      <c r="Z1867" s="41"/>
      <c r="AA1867" s="41"/>
      <c r="AB1867" s="41"/>
      <c r="AC1867" s="41"/>
      <c r="AD1867" s="41"/>
      <c r="AE1867" s="41"/>
      <c r="AR1867" s="222" t="s">
        <v>390</v>
      </c>
      <c r="AT1867" s="222" t="s">
        <v>385</v>
      </c>
      <c r="AU1867" s="222" t="s">
        <v>84</v>
      </c>
      <c r="AY1867" s="20" t="s">
        <v>378</v>
      </c>
      <c r="BE1867" s="223">
        <f>IF(N1867="základní",J1867,0)</f>
        <v>0</v>
      </c>
      <c r="BF1867" s="223">
        <f>IF(N1867="snížená",J1867,0)</f>
        <v>0</v>
      </c>
      <c r="BG1867" s="223">
        <f>IF(N1867="zákl. přenesená",J1867,0)</f>
        <v>0</v>
      </c>
      <c r="BH1867" s="223">
        <f>IF(N1867="sníž. přenesená",J1867,0)</f>
        <v>0</v>
      </c>
      <c r="BI1867" s="223">
        <f>IF(N1867="nulová",J1867,0)</f>
        <v>0</v>
      </c>
      <c r="BJ1867" s="20" t="s">
        <v>82</v>
      </c>
      <c r="BK1867" s="223">
        <f>ROUND(I1867*H1867,2)</f>
        <v>0</v>
      </c>
      <c r="BL1867" s="20" t="s">
        <v>390</v>
      </c>
      <c r="BM1867" s="222" t="s">
        <v>2150</v>
      </c>
    </row>
    <row r="1868" s="2" customFormat="1">
      <c r="A1868" s="41"/>
      <c r="B1868" s="42"/>
      <c r="C1868" s="43"/>
      <c r="D1868" s="224" t="s">
        <v>394</v>
      </c>
      <c r="E1868" s="43"/>
      <c r="F1868" s="225" t="s">
        <v>2151</v>
      </c>
      <c r="G1868" s="43"/>
      <c r="H1868" s="43"/>
      <c r="I1868" s="226"/>
      <c r="J1868" s="43"/>
      <c r="K1868" s="43"/>
      <c r="L1868" s="47"/>
      <c r="M1868" s="227"/>
      <c r="N1868" s="228"/>
      <c r="O1868" s="87"/>
      <c r="P1868" s="87"/>
      <c r="Q1868" s="87"/>
      <c r="R1868" s="87"/>
      <c r="S1868" s="87"/>
      <c r="T1868" s="88"/>
      <c r="U1868" s="41"/>
      <c r="V1868" s="41"/>
      <c r="W1868" s="41"/>
      <c r="X1868" s="41"/>
      <c r="Y1868" s="41"/>
      <c r="Z1868" s="41"/>
      <c r="AA1868" s="41"/>
      <c r="AB1868" s="41"/>
      <c r="AC1868" s="41"/>
      <c r="AD1868" s="41"/>
      <c r="AE1868" s="41"/>
      <c r="AT1868" s="20" t="s">
        <v>394</v>
      </c>
      <c r="AU1868" s="20" t="s">
        <v>84</v>
      </c>
    </row>
    <row r="1869" s="13" customFormat="1">
      <c r="A1869" s="13"/>
      <c r="B1869" s="229"/>
      <c r="C1869" s="230"/>
      <c r="D1869" s="231" t="s">
        <v>397</v>
      </c>
      <c r="E1869" s="232" t="s">
        <v>28</v>
      </c>
      <c r="F1869" s="233" t="s">
        <v>767</v>
      </c>
      <c r="G1869" s="230"/>
      <c r="H1869" s="232" t="s">
        <v>28</v>
      </c>
      <c r="I1869" s="234"/>
      <c r="J1869" s="230"/>
      <c r="K1869" s="230"/>
      <c r="L1869" s="235"/>
      <c r="M1869" s="236"/>
      <c r="N1869" s="237"/>
      <c r="O1869" s="237"/>
      <c r="P1869" s="237"/>
      <c r="Q1869" s="237"/>
      <c r="R1869" s="237"/>
      <c r="S1869" s="237"/>
      <c r="T1869" s="238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39" t="s">
        <v>397</v>
      </c>
      <c r="AU1869" s="239" t="s">
        <v>84</v>
      </c>
      <c r="AV1869" s="13" t="s">
        <v>82</v>
      </c>
      <c r="AW1869" s="13" t="s">
        <v>35</v>
      </c>
      <c r="AX1869" s="13" t="s">
        <v>74</v>
      </c>
      <c r="AY1869" s="239" t="s">
        <v>378</v>
      </c>
    </row>
    <row r="1870" s="13" customFormat="1">
      <c r="A1870" s="13"/>
      <c r="B1870" s="229"/>
      <c r="C1870" s="230"/>
      <c r="D1870" s="231" t="s">
        <v>397</v>
      </c>
      <c r="E1870" s="232" t="s">
        <v>28</v>
      </c>
      <c r="F1870" s="233" t="s">
        <v>2152</v>
      </c>
      <c r="G1870" s="230"/>
      <c r="H1870" s="232" t="s">
        <v>28</v>
      </c>
      <c r="I1870" s="234"/>
      <c r="J1870" s="230"/>
      <c r="K1870" s="230"/>
      <c r="L1870" s="235"/>
      <c r="M1870" s="236"/>
      <c r="N1870" s="237"/>
      <c r="O1870" s="237"/>
      <c r="P1870" s="237"/>
      <c r="Q1870" s="237"/>
      <c r="R1870" s="237"/>
      <c r="S1870" s="237"/>
      <c r="T1870" s="238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39" t="s">
        <v>397</v>
      </c>
      <c r="AU1870" s="239" t="s">
        <v>84</v>
      </c>
      <c r="AV1870" s="13" t="s">
        <v>82</v>
      </c>
      <c r="AW1870" s="13" t="s">
        <v>35</v>
      </c>
      <c r="AX1870" s="13" t="s">
        <v>74</v>
      </c>
      <c r="AY1870" s="239" t="s">
        <v>378</v>
      </c>
    </row>
    <row r="1871" s="14" customFormat="1">
      <c r="A1871" s="14"/>
      <c r="B1871" s="240"/>
      <c r="C1871" s="241"/>
      <c r="D1871" s="231" t="s">
        <v>397</v>
      </c>
      <c r="E1871" s="242" t="s">
        <v>28</v>
      </c>
      <c r="F1871" s="243" t="s">
        <v>84</v>
      </c>
      <c r="G1871" s="241"/>
      <c r="H1871" s="244">
        <v>2</v>
      </c>
      <c r="I1871" s="245"/>
      <c r="J1871" s="241"/>
      <c r="K1871" s="241"/>
      <c r="L1871" s="246"/>
      <c r="M1871" s="247"/>
      <c r="N1871" s="248"/>
      <c r="O1871" s="248"/>
      <c r="P1871" s="248"/>
      <c r="Q1871" s="248"/>
      <c r="R1871" s="248"/>
      <c r="S1871" s="248"/>
      <c r="T1871" s="249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50" t="s">
        <v>397</v>
      </c>
      <c r="AU1871" s="250" t="s">
        <v>84</v>
      </c>
      <c r="AV1871" s="14" t="s">
        <v>84</v>
      </c>
      <c r="AW1871" s="14" t="s">
        <v>35</v>
      </c>
      <c r="AX1871" s="14" t="s">
        <v>74</v>
      </c>
      <c r="AY1871" s="250" t="s">
        <v>378</v>
      </c>
    </row>
    <row r="1872" s="13" customFormat="1">
      <c r="A1872" s="13"/>
      <c r="B1872" s="229"/>
      <c r="C1872" s="230"/>
      <c r="D1872" s="231" t="s">
        <v>397</v>
      </c>
      <c r="E1872" s="232" t="s">
        <v>28</v>
      </c>
      <c r="F1872" s="233" t="s">
        <v>2153</v>
      </c>
      <c r="G1872" s="230"/>
      <c r="H1872" s="232" t="s">
        <v>28</v>
      </c>
      <c r="I1872" s="234"/>
      <c r="J1872" s="230"/>
      <c r="K1872" s="230"/>
      <c r="L1872" s="235"/>
      <c r="M1872" s="236"/>
      <c r="N1872" s="237"/>
      <c r="O1872" s="237"/>
      <c r="P1872" s="237"/>
      <c r="Q1872" s="237"/>
      <c r="R1872" s="237"/>
      <c r="S1872" s="237"/>
      <c r="T1872" s="238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T1872" s="239" t="s">
        <v>397</v>
      </c>
      <c r="AU1872" s="239" t="s">
        <v>84</v>
      </c>
      <c r="AV1872" s="13" t="s">
        <v>82</v>
      </c>
      <c r="AW1872" s="13" t="s">
        <v>35</v>
      </c>
      <c r="AX1872" s="13" t="s">
        <v>74</v>
      </c>
      <c r="AY1872" s="239" t="s">
        <v>378</v>
      </c>
    </row>
    <row r="1873" s="14" customFormat="1">
      <c r="A1873" s="14"/>
      <c r="B1873" s="240"/>
      <c r="C1873" s="241"/>
      <c r="D1873" s="231" t="s">
        <v>397</v>
      </c>
      <c r="E1873" s="242" t="s">
        <v>28</v>
      </c>
      <c r="F1873" s="243" t="s">
        <v>521</v>
      </c>
      <c r="G1873" s="241"/>
      <c r="H1873" s="244">
        <v>6</v>
      </c>
      <c r="I1873" s="245"/>
      <c r="J1873" s="241"/>
      <c r="K1873" s="241"/>
      <c r="L1873" s="246"/>
      <c r="M1873" s="247"/>
      <c r="N1873" s="248"/>
      <c r="O1873" s="248"/>
      <c r="P1873" s="248"/>
      <c r="Q1873" s="248"/>
      <c r="R1873" s="248"/>
      <c r="S1873" s="248"/>
      <c r="T1873" s="249"/>
      <c r="U1873" s="14"/>
      <c r="V1873" s="14"/>
      <c r="W1873" s="14"/>
      <c r="X1873" s="14"/>
      <c r="Y1873" s="14"/>
      <c r="Z1873" s="14"/>
      <c r="AA1873" s="14"/>
      <c r="AB1873" s="14"/>
      <c r="AC1873" s="14"/>
      <c r="AD1873" s="14"/>
      <c r="AE1873" s="14"/>
      <c r="AT1873" s="250" t="s">
        <v>397</v>
      </c>
      <c r="AU1873" s="250" t="s">
        <v>84</v>
      </c>
      <c r="AV1873" s="14" t="s">
        <v>84</v>
      </c>
      <c r="AW1873" s="14" t="s">
        <v>35</v>
      </c>
      <c r="AX1873" s="14" t="s">
        <v>74</v>
      </c>
      <c r="AY1873" s="250" t="s">
        <v>378</v>
      </c>
    </row>
    <row r="1874" s="15" customFormat="1">
      <c r="A1874" s="15"/>
      <c r="B1874" s="251"/>
      <c r="C1874" s="252"/>
      <c r="D1874" s="231" t="s">
        <v>397</v>
      </c>
      <c r="E1874" s="253" t="s">
        <v>28</v>
      </c>
      <c r="F1874" s="254" t="s">
        <v>416</v>
      </c>
      <c r="G1874" s="252"/>
      <c r="H1874" s="255">
        <v>8</v>
      </c>
      <c r="I1874" s="256"/>
      <c r="J1874" s="252"/>
      <c r="K1874" s="252"/>
      <c r="L1874" s="257"/>
      <c r="M1874" s="258"/>
      <c r="N1874" s="259"/>
      <c r="O1874" s="259"/>
      <c r="P1874" s="259"/>
      <c r="Q1874" s="259"/>
      <c r="R1874" s="259"/>
      <c r="S1874" s="259"/>
      <c r="T1874" s="260"/>
      <c r="U1874" s="15"/>
      <c r="V1874" s="15"/>
      <c r="W1874" s="15"/>
      <c r="X1874" s="15"/>
      <c r="Y1874" s="15"/>
      <c r="Z1874" s="15"/>
      <c r="AA1874" s="15"/>
      <c r="AB1874" s="15"/>
      <c r="AC1874" s="15"/>
      <c r="AD1874" s="15"/>
      <c r="AE1874" s="15"/>
      <c r="AT1874" s="261" t="s">
        <v>397</v>
      </c>
      <c r="AU1874" s="261" t="s">
        <v>84</v>
      </c>
      <c r="AV1874" s="15" t="s">
        <v>390</v>
      </c>
      <c r="AW1874" s="15" t="s">
        <v>35</v>
      </c>
      <c r="AX1874" s="15" t="s">
        <v>82</v>
      </c>
      <c r="AY1874" s="261" t="s">
        <v>378</v>
      </c>
    </row>
    <row r="1875" s="2" customFormat="1" ht="33" customHeight="1">
      <c r="A1875" s="41"/>
      <c r="B1875" s="42"/>
      <c r="C1875" s="211" t="s">
        <v>2154</v>
      </c>
      <c r="D1875" s="211" t="s">
        <v>385</v>
      </c>
      <c r="E1875" s="212" t="s">
        <v>2155</v>
      </c>
      <c r="F1875" s="213" t="s">
        <v>2156</v>
      </c>
      <c r="G1875" s="214" t="s">
        <v>972</v>
      </c>
      <c r="H1875" s="215">
        <v>14.984999999999999</v>
      </c>
      <c r="I1875" s="216"/>
      <c r="J1875" s="217">
        <f>ROUND(I1875*H1875,2)</f>
        <v>0</v>
      </c>
      <c r="K1875" s="213" t="s">
        <v>389</v>
      </c>
      <c r="L1875" s="47"/>
      <c r="M1875" s="218" t="s">
        <v>28</v>
      </c>
      <c r="N1875" s="219" t="s">
        <v>45</v>
      </c>
      <c r="O1875" s="87"/>
      <c r="P1875" s="220">
        <f>O1875*H1875</f>
        <v>0</v>
      </c>
      <c r="Q1875" s="220">
        <v>0</v>
      </c>
      <c r="R1875" s="220">
        <f>Q1875*H1875</f>
        <v>0</v>
      </c>
      <c r="S1875" s="220">
        <v>0.0089999999999999993</v>
      </c>
      <c r="T1875" s="221">
        <f>S1875*H1875</f>
        <v>0.13486499999999999</v>
      </c>
      <c r="U1875" s="41"/>
      <c r="V1875" s="41"/>
      <c r="W1875" s="41"/>
      <c r="X1875" s="41"/>
      <c r="Y1875" s="41"/>
      <c r="Z1875" s="41"/>
      <c r="AA1875" s="41"/>
      <c r="AB1875" s="41"/>
      <c r="AC1875" s="41"/>
      <c r="AD1875" s="41"/>
      <c r="AE1875" s="41"/>
      <c r="AR1875" s="222" t="s">
        <v>390</v>
      </c>
      <c r="AT1875" s="222" t="s">
        <v>385</v>
      </c>
      <c r="AU1875" s="222" t="s">
        <v>84</v>
      </c>
      <c r="AY1875" s="20" t="s">
        <v>378</v>
      </c>
      <c r="BE1875" s="223">
        <f>IF(N1875="základní",J1875,0)</f>
        <v>0</v>
      </c>
      <c r="BF1875" s="223">
        <f>IF(N1875="snížená",J1875,0)</f>
        <v>0</v>
      </c>
      <c r="BG1875" s="223">
        <f>IF(N1875="zákl. přenesená",J1875,0)</f>
        <v>0</v>
      </c>
      <c r="BH1875" s="223">
        <f>IF(N1875="sníž. přenesená",J1875,0)</f>
        <v>0</v>
      </c>
      <c r="BI1875" s="223">
        <f>IF(N1875="nulová",J1875,0)</f>
        <v>0</v>
      </c>
      <c r="BJ1875" s="20" t="s">
        <v>82</v>
      </c>
      <c r="BK1875" s="223">
        <f>ROUND(I1875*H1875,2)</f>
        <v>0</v>
      </c>
      <c r="BL1875" s="20" t="s">
        <v>390</v>
      </c>
      <c r="BM1875" s="222" t="s">
        <v>2157</v>
      </c>
    </row>
    <row r="1876" s="2" customFormat="1">
      <c r="A1876" s="41"/>
      <c r="B1876" s="42"/>
      <c r="C1876" s="43"/>
      <c r="D1876" s="224" t="s">
        <v>394</v>
      </c>
      <c r="E1876" s="43"/>
      <c r="F1876" s="225" t="s">
        <v>2158</v>
      </c>
      <c r="G1876" s="43"/>
      <c r="H1876" s="43"/>
      <c r="I1876" s="226"/>
      <c r="J1876" s="43"/>
      <c r="K1876" s="43"/>
      <c r="L1876" s="47"/>
      <c r="M1876" s="227"/>
      <c r="N1876" s="228"/>
      <c r="O1876" s="87"/>
      <c r="P1876" s="87"/>
      <c r="Q1876" s="87"/>
      <c r="R1876" s="87"/>
      <c r="S1876" s="87"/>
      <c r="T1876" s="88"/>
      <c r="U1876" s="41"/>
      <c r="V1876" s="41"/>
      <c r="W1876" s="41"/>
      <c r="X1876" s="41"/>
      <c r="Y1876" s="41"/>
      <c r="Z1876" s="41"/>
      <c r="AA1876" s="41"/>
      <c r="AB1876" s="41"/>
      <c r="AC1876" s="41"/>
      <c r="AD1876" s="41"/>
      <c r="AE1876" s="41"/>
      <c r="AT1876" s="20" t="s">
        <v>394</v>
      </c>
      <c r="AU1876" s="20" t="s">
        <v>84</v>
      </c>
    </row>
    <row r="1877" s="13" customFormat="1">
      <c r="A1877" s="13"/>
      <c r="B1877" s="229"/>
      <c r="C1877" s="230"/>
      <c r="D1877" s="231" t="s">
        <v>397</v>
      </c>
      <c r="E1877" s="232" t="s">
        <v>28</v>
      </c>
      <c r="F1877" s="233" t="s">
        <v>797</v>
      </c>
      <c r="G1877" s="230"/>
      <c r="H1877" s="232" t="s">
        <v>28</v>
      </c>
      <c r="I1877" s="234"/>
      <c r="J1877" s="230"/>
      <c r="K1877" s="230"/>
      <c r="L1877" s="235"/>
      <c r="M1877" s="236"/>
      <c r="N1877" s="237"/>
      <c r="O1877" s="237"/>
      <c r="P1877" s="237"/>
      <c r="Q1877" s="237"/>
      <c r="R1877" s="237"/>
      <c r="S1877" s="237"/>
      <c r="T1877" s="238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39" t="s">
        <v>397</v>
      </c>
      <c r="AU1877" s="239" t="s">
        <v>84</v>
      </c>
      <c r="AV1877" s="13" t="s">
        <v>82</v>
      </c>
      <c r="AW1877" s="13" t="s">
        <v>35</v>
      </c>
      <c r="AX1877" s="13" t="s">
        <v>74</v>
      </c>
      <c r="AY1877" s="239" t="s">
        <v>378</v>
      </c>
    </row>
    <row r="1878" s="14" customFormat="1">
      <c r="A1878" s="14"/>
      <c r="B1878" s="240"/>
      <c r="C1878" s="241"/>
      <c r="D1878" s="231" t="s">
        <v>397</v>
      </c>
      <c r="E1878" s="242" t="s">
        <v>28</v>
      </c>
      <c r="F1878" s="243" t="s">
        <v>2159</v>
      </c>
      <c r="G1878" s="241"/>
      <c r="H1878" s="244">
        <v>7.0499999999999998</v>
      </c>
      <c r="I1878" s="245"/>
      <c r="J1878" s="241"/>
      <c r="K1878" s="241"/>
      <c r="L1878" s="246"/>
      <c r="M1878" s="247"/>
      <c r="N1878" s="248"/>
      <c r="O1878" s="248"/>
      <c r="P1878" s="248"/>
      <c r="Q1878" s="248"/>
      <c r="R1878" s="248"/>
      <c r="S1878" s="248"/>
      <c r="T1878" s="249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50" t="s">
        <v>397</v>
      </c>
      <c r="AU1878" s="250" t="s">
        <v>84</v>
      </c>
      <c r="AV1878" s="14" t="s">
        <v>84</v>
      </c>
      <c r="AW1878" s="14" t="s">
        <v>35</v>
      </c>
      <c r="AX1878" s="14" t="s">
        <v>74</v>
      </c>
      <c r="AY1878" s="250" t="s">
        <v>378</v>
      </c>
    </row>
    <row r="1879" s="13" customFormat="1">
      <c r="A1879" s="13"/>
      <c r="B1879" s="229"/>
      <c r="C1879" s="230"/>
      <c r="D1879" s="231" t="s">
        <v>397</v>
      </c>
      <c r="E1879" s="232" t="s">
        <v>28</v>
      </c>
      <c r="F1879" s="233" t="s">
        <v>800</v>
      </c>
      <c r="G1879" s="230"/>
      <c r="H1879" s="232" t="s">
        <v>28</v>
      </c>
      <c r="I1879" s="234"/>
      <c r="J1879" s="230"/>
      <c r="K1879" s="230"/>
      <c r="L1879" s="235"/>
      <c r="M1879" s="236"/>
      <c r="N1879" s="237"/>
      <c r="O1879" s="237"/>
      <c r="P1879" s="237"/>
      <c r="Q1879" s="237"/>
      <c r="R1879" s="237"/>
      <c r="S1879" s="237"/>
      <c r="T1879" s="238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39" t="s">
        <v>397</v>
      </c>
      <c r="AU1879" s="239" t="s">
        <v>84</v>
      </c>
      <c r="AV1879" s="13" t="s">
        <v>82</v>
      </c>
      <c r="AW1879" s="13" t="s">
        <v>35</v>
      </c>
      <c r="AX1879" s="13" t="s">
        <v>74</v>
      </c>
      <c r="AY1879" s="239" t="s">
        <v>378</v>
      </c>
    </row>
    <row r="1880" s="14" customFormat="1">
      <c r="A1880" s="14"/>
      <c r="B1880" s="240"/>
      <c r="C1880" s="241"/>
      <c r="D1880" s="231" t="s">
        <v>397</v>
      </c>
      <c r="E1880" s="242" t="s">
        <v>28</v>
      </c>
      <c r="F1880" s="243" t="s">
        <v>2160</v>
      </c>
      <c r="G1880" s="241"/>
      <c r="H1880" s="244">
        <v>4.2350000000000003</v>
      </c>
      <c r="I1880" s="245"/>
      <c r="J1880" s="241"/>
      <c r="K1880" s="241"/>
      <c r="L1880" s="246"/>
      <c r="M1880" s="247"/>
      <c r="N1880" s="248"/>
      <c r="O1880" s="248"/>
      <c r="P1880" s="248"/>
      <c r="Q1880" s="248"/>
      <c r="R1880" s="248"/>
      <c r="S1880" s="248"/>
      <c r="T1880" s="249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50" t="s">
        <v>397</v>
      </c>
      <c r="AU1880" s="250" t="s">
        <v>84</v>
      </c>
      <c r="AV1880" s="14" t="s">
        <v>84</v>
      </c>
      <c r="AW1880" s="14" t="s">
        <v>35</v>
      </c>
      <c r="AX1880" s="14" t="s">
        <v>74</v>
      </c>
      <c r="AY1880" s="250" t="s">
        <v>378</v>
      </c>
    </row>
    <row r="1881" s="13" customFormat="1">
      <c r="A1881" s="13"/>
      <c r="B1881" s="229"/>
      <c r="C1881" s="230"/>
      <c r="D1881" s="231" t="s">
        <v>397</v>
      </c>
      <c r="E1881" s="232" t="s">
        <v>28</v>
      </c>
      <c r="F1881" s="233" t="s">
        <v>802</v>
      </c>
      <c r="G1881" s="230"/>
      <c r="H1881" s="232" t="s">
        <v>28</v>
      </c>
      <c r="I1881" s="234"/>
      <c r="J1881" s="230"/>
      <c r="K1881" s="230"/>
      <c r="L1881" s="235"/>
      <c r="M1881" s="236"/>
      <c r="N1881" s="237"/>
      <c r="O1881" s="237"/>
      <c r="P1881" s="237"/>
      <c r="Q1881" s="237"/>
      <c r="R1881" s="237"/>
      <c r="S1881" s="237"/>
      <c r="T1881" s="238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39" t="s">
        <v>397</v>
      </c>
      <c r="AU1881" s="239" t="s">
        <v>84</v>
      </c>
      <c r="AV1881" s="13" t="s">
        <v>82</v>
      </c>
      <c r="AW1881" s="13" t="s">
        <v>35</v>
      </c>
      <c r="AX1881" s="13" t="s">
        <v>74</v>
      </c>
      <c r="AY1881" s="239" t="s">
        <v>378</v>
      </c>
    </row>
    <row r="1882" s="14" customFormat="1">
      <c r="A1882" s="14"/>
      <c r="B1882" s="240"/>
      <c r="C1882" s="241"/>
      <c r="D1882" s="231" t="s">
        <v>397</v>
      </c>
      <c r="E1882" s="242" t="s">
        <v>28</v>
      </c>
      <c r="F1882" s="243" t="s">
        <v>2161</v>
      </c>
      <c r="G1882" s="241"/>
      <c r="H1882" s="244">
        <v>3.7000000000000002</v>
      </c>
      <c r="I1882" s="245"/>
      <c r="J1882" s="241"/>
      <c r="K1882" s="241"/>
      <c r="L1882" s="246"/>
      <c r="M1882" s="247"/>
      <c r="N1882" s="248"/>
      <c r="O1882" s="248"/>
      <c r="P1882" s="248"/>
      <c r="Q1882" s="248"/>
      <c r="R1882" s="248"/>
      <c r="S1882" s="248"/>
      <c r="T1882" s="249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50" t="s">
        <v>397</v>
      </c>
      <c r="AU1882" s="250" t="s">
        <v>84</v>
      </c>
      <c r="AV1882" s="14" t="s">
        <v>84</v>
      </c>
      <c r="AW1882" s="14" t="s">
        <v>35</v>
      </c>
      <c r="AX1882" s="14" t="s">
        <v>74</v>
      </c>
      <c r="AY1882" s="250" t="s">
        <v>378</v>
      </c>
    </row>
    <row r="1883" s="15" customFormat="1">
      <c r="A1883" s="15"/>
      <c r="B1883" s="251"/>
      <c r="C1883" s="252"/>
      <c r="D1883" s="231" t="s">
        <v>397</v>
      </c>
      <c r="E1883" s="253" t="s">
        <v>28</v>
      </c>
      <c r="F1883" s="254" t="s">
        <v>416</v>
      </c>
      <c r="G1883" s="252"/>
      <c r="H1883" s="255">
        <v>14.984999999999999</v>
      </c>
      <c r="I1883" s="256"/>
      <c r="J1883" s="252"/>
      <c r="K1883" s="252"/>
      <c r="L1883" s="257"/>
      <c r="M1883" s="258"/>
      <c r="N1883" s="259"/>
      <c r="O1883" s="259"/>
      <c r="P1883" s="259"/>
      <c r="Q1883" s="259"/>
      <c r="R1883" s="259"/>
      <c r="S1883" s="259"/>
      <c r="T1883" s="260"/>
      <c r="U1883" s="15"/>
      <c r="V1883" s="15"/>
      <c r="W1883" s="15"/>
      <c r="X1883" s="15"/>
      <c r="Y1883" s="15"/>
      <c r="Z1883" s="15"/>
      <c r="AA1883" s="15"/>
      <c r="AB1883" s="15"/>
      <c r="AC1883" s="15"/>
      <c r="AD1883" s="15"/>
      <c r="AE1883" s="15"/>
      <c r="AT1883" s="261" t="s">
        <v>397</v>
      </c>
      <c r="AU1883" s="261" t="s">
        <v>84</v>
      </c>
      <c r="AV1883" s="15" t="s">
        <v>390</v>
      </c>
      <c r="AW1883" s="15" t="s">
        <v>35</v>
      </c>
      <c r="AX1883" s="15" t="s">
        <v>82</v>
      </c>
      <c r="AY1883" s="261" t="s">
        <v>378</v>
      </c>
    </row>
    <row r="1884" s="2" customFormat="1" ht="33" customHeight="1">
      <c r="A1884" s="41"/>
      <c r="B1884" s="42"/>
      <c r="C1884" s="211" t="s">
        <v>2162</v>
      </c>
      <c r="D1884" s="211" t="s">
        <v>385</v>
      </c>
      <c r="E1884" s="212" t="s">
        <v>2163</v>
      </c>
      <c r="F1884" s="213" t="s">
        <v>2164</v>
      </c>
      <c r="G1884" s="214" t="s">
        <v>972</v>
      </c>
      <c r="H1884" s="215">
        <v>30.135000000000002</v>
      </c>
      <c r="I1884" s="216"/>
      <c r="J1884" s="217">
        <f>ROUND(I1884*H1884,2)</f>
        <v>0</v>
      </c>
      <c r="K1884" s="213" t="s">
        <v>389</v>
      </c>
      <c r="L1884" s="47"/>
      <c r="M1884" s="218" t="s">
        <v>28</v>
      </c>
      <c r="N1884" s="219" t="s">
        <v>45</v>
      </c>
      <c r="O1884" s="87"/>
      <c r="P1884" s="220">
        <f>O1884*H1884</f>
        <v>0</v>
      </c>
      <c r="Q1884" s="220">
        <v>0</v>
      </c>
      <c r="R1884" s="220">
        <f>Q1884*H1884</f>
        <v>0</v>
      </c>
      <c r="S1884" s="220">
        <v>0.010999999999999999</v>
      </c>
      <c r="T1884" s="221">
        <f>S1884*H1884</f>
        <v>0.33148499999999997</v>
      </c>
      <c r="U1884" s="41"/>
      <c r="V1884" s="41"/>
      <c r="W1884" s="41"/>
      <c r="X1884" s="41"/>
      <c r="Y1884" s="41"/>
      <c r="Z1884" s="41"/>
      <c r="AA1884" s="41"/>
      <c r="AB1884" s="41"/>
      <c r="AC1884" s="41"/>
      <c r="AD1884" s="41"/>
      <c r="AE1884" s="41"/>
      <c r="AR1884" s="222" t="s">
        <v>390</v>
      </c>
      <c r="AT1884" s="222" t="s">
        <v>385</v>
      </c>
      <c r="AU1884" s="222" t="s">
        <v>84</v>
      </c>
      <c r="AY1884" s="20" t="s">
        <v>378</v>
      </c>
      <c r="BE1884" s="223">
        <f>IF(N1884="základní",J1884,0)</f>
        <v>0</v>
      </c>
      <c r="BF1884" s="223">
        <f>IF(N1884="snížená",J1884,0)</f>
        <v>0</v>
      </c>
      <c r="BG1884" s="223">
        <f>IF(N1884="zákl. přenesená",J1884,0)</f>
        <v>0</v>
      </c>
      <c r="BH1884" s="223">
        <f>IF(N1884="sníž. přenesená",J1884,0)</f>
        <v>0</v>
      </c>
      <c r="BI1884" s="223">
        <f>IF(N1884="nulová",J1884,0)</f>
        <v>0</v>
      </c>
      <c r="BJ1884" s="20" t="s">
        <v>82</v>
      </c>
      <c r="BK1884" s="223">
        <f>ROUND(I1884*H1884,2)</f>
        <v>0</v>
      </c>
      <c r="BL1884" s="20" t="s">
        <v>390</v>
      </c>
      <c r="BM1884" s="222" t="s">
        <v>2165</v>
      </c>
    </row>
    <row r="1885" s="2" customFormat="1">
      <c r="A1885" s="41"/>
      <c r="B1885" s="42"/>
      <c r="C1885" s="43"/>
      <c r="D1885" s="224" t="s">
        <v>394</v>
      </c>
      <c r="E1885" s="43"/>
      <c r="F1885" s="225" t="s">
        <v>2166</v>
      </c>
      <c r="G1885" s="43"/>
      <c r="H1885" s="43"/>
      <c r="I1885" s="226"/>
      <c r="J1885" s="43"/>
      <c r="K1885" s="43"/>
      <c r="L1885" s="47"/>
      <c r="M1885" s="227"/>
      <c r="N1885" s="228"/>
      <c r="O1885" s="87"/>
      <c r="P1885" s="87"/>
      <c r="Q1885" s="87"/>
      <c r="R1885" s="87"/>
      <c r="S1885" s="87"/>
      <c r="T1885" s="88"/>
      <c r="U1885" s="41"/>
      <c r="V1885" s="41"/>
      <c r="W1885" s="41"/>
      <c r="X1885" s="41"/>
      <c r="Y1885" s="41"/>
      <c r="Z1885" s="41"/>
      <c r="AA1885" s="41"/>
      <c r="AB1885" s="41"/>
      <c r="AC1885" s="41"/>
      <c r="AD1885" s="41"/>
      <c r="AE1885" s="41"/>
      <c r="AT1885" s="20" t="s">
        <v>394</v>
      </c>
      <c r="AU1885" s="20" t="s">
        <v>84</v>
      </c>
    </row>
    <row r="1886" s="13" customFormat="1">
      <c r="A1886" s="13"/>
      <c r="B1886" s="229"/>
      <c r="C1886" s="230"/>
      <c r="D1886" s="231" t="s">
        <v>397</v>
      </c>
      <c r="E1886" s="232" t="s">
        <v>28</v>
      </c>
      <c r="F1886" s="233" t="s">
        <v>797</v>
      </c>
      <c r="G1886" s="230"/>
      <c r="H1886" s="232" t="s">
        <v>28</v>
      </c>
      <c r="I1886" s="234"/>
      <c r="J1886" s="230"/>
      <c r="K1886" s="230"/>
      <c r="L1886" s="235"/>
      <c r="M1886" s="236"/>
      <c r="N1886" s="237"/>
      <c r="O1886" s="237"/>
      <c r="P1886" s="237"/>
      <c r="Q1886" s="237"/>
      <c r="R1886" s="237"/>
      <c r="S1886" s="237"/>
      <c r="T1886" s="238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39" t="s">
        <v>397</v>
      </c>
      <c r="AU1886" s="239" t="s">
        <v>84</v>
      </c>
      <c r="AV1886" s="13" t="s">
        <v>82</v>
      </c>
      <c r="AW1886" s="13" t="s">
        <v>35</v>
      </c>
      <c r="AX1886" s="13" t="s">
        <v>74</v>
      </c>
      <c r="AY1886" s="239" t="s">
        <v>378</v>
      </c>
    </row>
    <row r="1887" s="14" customFormat="1">
      <c r="A1887" s="14"/>
      <c r="B1887" s="240"/>
      <c r="C1887" s="241"/>
      <c r="D1887" s="231" t="s">
        <v>397</v>
      </c>
      <c r="E1887" s="242" t="s">
        <v>28</v>
      </c>
      <c r="F1887" s="243" t="s">
        <v>2167</v>
      </c>
      <c r="G1887" s="241"/>
      <c r="H1887" s="244">
        <v>22.199999999999999</v>
      </c>
      <c r="I1887" s="245"/>
      <c r="J1887" s="241"/>
      <c r="K1887" s="241"/>
      <c r="L1887" s="246"/>
      <c r="M1887" s="247"/>
      <c r="N1887" s="248"/>
      <c r="O1887" s="248"/>
      <c r="P1887" s="248"/>
      <c r="Q1887" s="248"/>
      <c r="R1887" s="248"/>
      <c r="S1887" s="248"/>
      <c r="T1887" s="249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50" t="s">
        <v>397</v>
      </c>
      <c r="AU1887" s="250" t="s">
        <v>84</v>
      </c>
      <c r="AV1887" s="14" t="s">
        <v>84</v>
      </c>
      <c r="AW1887" s="14" t="s">
        <v>35</v>
      </c>
      <c r="AX1887" s="14" t="s">
        <v>74</v>
      </c>
      <c r="AY1887" s="250" t="s">
        <v>378</v>
      </c>
    </row>
    <row r="1888" s="13" customFormat="1">
      <c r="A1888" s="13"/>
      <c r="B1888" s="229"/>
      <c r="C1888" s="230"/>
      <c r="D1888" s="231" t="s">
        <v>397</v>
      </c>
      <c r="E1888" s="232" t="s">
        <v>28</v>
      </c>
      <c r="F1888" s="233" t="s">
        <v>800</v>
      </c>
      <c r="G1888" s="230"/>
      <c r="H1888" s="232" t="s">
        <v>28</v>
      </c>
      <c r="I1888" s="234"/>
      <c r="J1888" s="230"/>
      <c r="K1888" s="230"/>
      <c r="L1888" s="235"/>
      <c r="M1888" s="236"/>
      <c r="N1888" s="237"/>
      <c r="O1888" s="237"/>
      <c r="P1888" s="237"/>
      <c r="Q1888" s="237"/>
      <c r="R1888" s="237"/>
      <c r="S1888" s="237"/>
      <c r="T1888" s="238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39" t="s">
        <v>397</v>
      </c>
      <c r="AU1888" s="239" t="s">
        <v>84</v>
      </c>
      <c r="AV1888" s="13" t="s">
        <v>82</v>
      </c>
      <c r="AW1888" s="13" t="s">
        <v>35</v>
      </c>
      <c r="AX1888" s="13" t="s">
        <v>74</v>
      </c>
      <c r="AY1888" s="239" t="s">
        <v>378</v>
      </c>
    </row>
    <row r="1889" s="14" customFormat="1">
      <c r="A1889" s="14"/>
      <c r="B1889" s="240"/>
      <c r="C1889" s="241"/>
      <c r="D1889" s="231" t="s">
        <v>397</v>
      </c>
      <c r="E1889" s="242" t="s">
        <v>28</v>
      </c>
      <c r="F1889" s="243" t="s">
        <v>2160</v>
      </c>
      <c r="G1889" s="241"/>
      <c r="H1889" s="244">
        <v>4.2350000000000003</v>
      </c>
      <c r="I1889" s="245"/>
      <c r="J1889" s="241"/>
      <c r="K1889" s="241"/>
      <c r="L1889" s="246"/>
      <c r="M1889" s="247"/>
      <c r="N1889" s="248"/>
      <c r="O1889" s="248"/>
      <c r="P1889" s="248"/>
      <c r="Q1889" s="248"/>
      <c r="R1889" s="248"/>
      <c r="S1889" s="248"/>
      <c r="T1889" s="249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50" t="s">
        <v>397</v>
      </c>
      <c r="AU1889" s="250" t="s">
        <v>84</v>
      </c>
      <c r="AV1889" s="14" t="s">
        <v>84</v>
      </c>
      <c r="AW1889" s="14" t="s">
        <v>35</v>
      </c>
      <c r="AX1889" s="14" t="s">
        <v>74</v>
      </c>
      <c r="AY1889" s="250" t="s">
        <v>378</v>
      </c>
    </row>
    <row r="1890" s="13" customFormat="1">
      <c r="A1890" s="13"/>
      <c r="B1890" s="229"/>
      <c r="C1890" s="230"/>
      <c r="D1890" s="231" t="s">
        <v>397</v>
      </c>
      <c r="E1890" s="232" t="s">
        <v>28</v>
      </c>
      <c r="F1890" s="233" t="s">
        <v>802</v>
      </c>
      <c r="G1890" s="230"/>
      <c r="H1890" s="232" t="s">
        <v>28</v>
      </c>
      <c r="I1890" s="234"/>
      <c r="J1890" s="230"/>
      <c r="K1890" s="230"/>
      <c r="L1890" s="235"/>
      <c r="M1890" s="236"/>
      <c r="N1890" s="237"/>
      <c r="O1890" s="237"/>
      <c r="P1890" s="237"/>
      <c r="Q1890" s="237"/>
      <c r="R1890" s="237"/>
      <c r="S1890" s="237"/>
      <c r="T1890" s="238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9" t="s">
        <v>397</v>
      </c>
      <c r="AU1890" s="239" t="s">
        <v>84</v>
      </c>
      <c r="AV1890" s="13" t="s">
        <v>82</v>
      </c>
      <c r="AW1890" s="13" t="s">
        <v>35</v>
      </c>
      <c r="AX1890" s="13" t="s">
        <v>74</v>
      </c>
      <c r="AY1890" s="239" t="s">
        <v>378</v>
      </c>
    </row>
    <row r="1891" s="14" customFormat="1">
      <c r="A1891" s="14"/>
      <c r="B1891" s="240"/>
      <c r="C1891" s="241"/>
      <c r="D1891" s="231" t="s">
        <v>397</v>
      </c>
      <c r="E1891" s="242" t="s">
        <v>28</v>
      </c>
      <c r="F1891" s="243" t="s">
        <v>2161</v>
      </c>
      <c r="G1891" s="241"/>
      <c r="H1891" s="244">
        <v>3.7000000000000002</v>
      </c>
      <c r="I1891" s="245"/>
      <c r="J1891" s="241"/>
      <c r="K1891" s="241"/>
      <c r="L1891" s="246"/>
      <c r="M1891" s="247"/>
      <c r="N1891" s="248"/>
      <c r="O1891" s="248"/>
      <c r="P1891" s="248"/>
      <c r="Q1891" s="248"/>
      <c r="R1891" s="248"/>
      <c r="S1891" s="248"/>
      <c r="T1891" s="249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50" t="s">
        <v>397</v>
      </c>
      <c r="AU1891" s="250" t="s">
        <v>84</v>
      </c>
      <c r="AV1891" s="14" t="s">
        <v>84</v>
      </c>
      <c r="AW1891" s="14" t="s">
        <v>35</v>
      </c>
      <c r="AX1891" s="14" t="s">
        <v>74</v>
      </c>
      <c r="AY1891" s="250" t="s">
        <v>378</v>
      </c>
    </row>
    <row r="1892" s="15" customFormat="1">
      <c r="A1892" s="15"/>
      <c r="B1892" s="251"/>
      <c r="C1892" s="252"/>
      <c r="D1892" s="231" t="s">
        <v>397</v>
      </c>
      <c r="E1892" s="253" t="s">
        <v>28</v>
      </c>
      <c r="F1892" s="254" t="s">
        <v>416</v>
      </c>
      <c r="G1892" s="252"/>
      <c r="H1892" s="255">
        <v>30.135000000000002</v>
      </c>
      <c r="I1892" s="256"/>
      <c r="J1892" s="252"/>
      <c r="K1892" s="252"/>
      <c r="L1892" s="257"/>
      <c r="M1892" s="258"/>
      <c r="N1892" s="259"/>
      <c r="O1892" s="259"/>
      <c r="P1892" s="259"/>
      <c r="Q1892" s="259"/>
      <c r="R1892" s="259"/>
      <c r="S1892" s="259"/>
      <c r="T1892" s="260"/>
      <c r="U1892" s="15"/>
      <c r="V1892" s="15"/>
      <c r="W1892" s="15"/>
      <c r="X1892" s="15"/>
      <c r="Y1892" s="15"/>
      <c r="Z1892" s="15"/>
      <c r="AA1892" s="15"/>
      <c r="AB1892" s="15"/>
      <c r="AC1892" s="15"/>
      <c r="AD1892" s="15"/>
      <c r="AE1892" s="15"/>
      <c r="AT1892" s="261" t="s">
        <v>397</v>
      </c>
      <c r="AU1892" s="261" t="s">
        <v>84</v>
      </c>
      <c r="AV1892" s="15" t="s">
        <v>390</v>
      </c>
      <c r="AW1892" s="15" t="s">
        <v>35</v>
      </c>
      <c r="AX1892" s="15" t="s">
        <v>82</v>
      </c>
      <c r="AY1892" s="261" t="s">
        <v>378</v>
      </c>
    </row>
    <row r="1893" s="2" customFormat="1" ht="33" customHeight="1">
      <c r="A1893" s="41"/>
      <c r="B1893" s="42"/>
      <c r="C1893" s="211" t="s">
        <v>2168</v>
      </c>
      <c r="D1893" s="211" t="s">
        <v>385</v>
      </c>
      <c r="E1893" s="212" t="s">
        <v>2169</v>
      </c>
      <c r="F1893" s="213" t="s">
        <v>2170</v>
      </c>
      <c r="G1893" s="214" t="s">
        <v>972</v>
      </c>
      <c r="H1893" s="215">
        <v>40.075000000000003</v>
      </c>
      <c r="I1893" s="216"/>
      <c r="J1893" s="217">
        <f>ROUND(I1893*H1893,2)</f>
        <v>0</v>
      </c>
      <c r="K1893" s="213" t="s">
        <v>389</v>
      </c>
      <c r="L1893" s="47"/>
      <c r="M1893" s="218" t="s">
        <v>28</v>
      </c>
      <c r="N1893" s="219" t="s">
        <v>45</v>
      </c>
      <c r="O1893" s="87"/>
      <c r="P1893" s="220">
        <f>O1893*H1893</f>
        <v>0</v>
      </c>
      <c r="Q1893" s="220">
        <v>0</v>
      </c>
      <c r="R1893" s="220">
        <f>Q1893*H1893</f>
        <v>0</v>
      </c>
      <c r="S1893" s="220">
        <v>0.019</v>
      </c>
      <c r="T1893" s="221">
        <f>S1893*H1893</f>
        <v>0.76142500000000002</v>
      </c>
      <c r="U1893" s="41"/>
      <c r="V1893" s="41"/>
      <c r="W1893" s="41"/>
      <c r="X1893" s="41"/>
      <c r="Y1893" s="41"/>
      <c r="Z1893" s="41"/>
      <c r="AA1893" s="41"/>
      <c r="AB1893" s="41"/>
      <c r="AC1893" s="41"/>
      <c r="AD1893" s="41"/>
      <c r="AE1893" s="41"/>
      <c r="AR1893" s="222" t="s">
        <v>390</v>
      </c>
      <c r="AT1893" s="222" t="s">
        <v>385</v>
      </c>
      <c r="AU1893" s="222" t="s">
        <v>84</v>
      </c>
      <c r="AY1893" s="20" t="s">
        <v>378</v>
      </c>
      <c r="BE1893" s="223">
        <f>IF(N1893="základní",J1893,0)</f>
        <v>0</v>
      </c>
      <c r="BF1893" s="223">
        <f>IF(N1893="snížená",J1893,0)</f>
        <v>0</v>
      </c>
      <c r="BG1893" s="223">
        <f>IF(N1893="zákl. přenesená",J1893,0)</f>
        <v>0</v>
      </c>
      <c r="BH1893" s="223">
        <f>IF(N1893="sníž. přenesená",J1893,0)</f>
        <v>0</v>
      </c>
      <c r="BI1893" s="223">
        <f>IF(N1893="nulová",J1893,0)</f>
        <v>0</v>
      </c>
      <c r="BJ1893" s="20" t="s">
        <v>82</v>
      </c>
      <c r="BK1893" s="223">
        <f>ROUND(I1893*H1893,2)</f>
        <v>0</v>
      </c>
      <c r="BL1893" s="20" t="s">
        <v>390</v>
      </c>
      <c r="BM1893" s="222" t="s">
        <v>2171</v>
      </c>
    </row>
    <row r="1894" s="2" customFormat="1">
      <c r="A1894" s="41"/>
      <c r="B1894" s="42"/>
      <c r="C1894" s="43"/>
      <c r="D1894" s="224" t="s">
        <v>394</v>
      </c>
      <c r="E1894" s="43"/>
      <c r="F1894" s="225" t="s">
        <v>2172</v>
      </c>
      <c r="G1894" s="43"/>
      <c r="H1894" s="43"/>
      <c r="I1894" s="226"/>
      <c r="J1894" s="43"/>
      <c r="K1894" s="43"/>
      <c r="L1894" s="47"/>
      <c r="M1894" s="227"/>
      <c r="N1894" s="228"/>
      <c r="O1894" s="87"/>
      <c r="P1894" s="87"/>
      <c r="Q1894" s="87"/>
      <c r="R1894" s="87"/>
      <c r="S1894" s="87"/>
      <c r="T1894" s="88"/>
      <c r="U1894" s="41"/>
      <c r="V1894" s="41"/>
      <c r="W1894" s="41"/>
      <c r="X1894" s="41"/>
      <c r="Y1894" s="41"/>
      <c r="Z1894" s="41"/>
      <c r="AA1894" s="41"/>
      <c r="AB1894" s="41"/>
      <c r="AC1894" s="41"/>
      <c r="AD1894" s="41"/>
      <c r="AE1894" s="41"/>
      <c r="AT1894" s="20" t="s">
        <v>394</v>
      </c>
      <c r="AU1894" s="20" t="s">
        <v>84</v>
      </c>
    </row>
    <row r="1895" s="13" customFormat="1">
      <c r="A1895" s="13"/>
      <c r="B1895" s="229"/>
      <c r="C1895" s="230"/>
      <c r="D1895" s="231" t="s">
        <v>397</v>
      </c>
      <c r="E1895" s="232" t="s">
        <v>28</v>
      </c>
      <c r="F1895" s="233" t="s">
        <v>797</v>
      </c>
      <c r="G1895" s="230"/>
      <c r="H1895" s="232" t="s">
        <v>28</v>
      </c>
      <c r="I1895" s="234"/>
      <c r="J1895" s="230"/>
      <c r="K1895" s="230"/>
      <c r="L1895" s="235"/>
      <c r="M1895" s="236"/>
      <c r="N1895" s="237"/>
      <c r="O1895" s="237"/>
      <c r="P1895" s="237"/>
      <c r="Q1895" s="237"/>
      <c r="R1895" s="237"/>
      <c r="S1895" s="237"/>
      <c r="T1895" s="23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9" t="s">
        <v>397</v>
      </c>
      <c r="AU1895" s="239" t="s">
        <v>84</v>
      </c>
      <c r="AV1895" s="13" t="s">
        <v>82</v>
      </c>
      <c r="AW1895" s="13" t="s">
        <v>35</v>
      </c>
      <c r="AX1895" s="13" t="s">
        <v>74</v>
      </c>
      <c r="AY1895" s="239" t="s">
        <v>378</v>
      </c>
    </row>
    <row r="1896" s="14" customFormat="1">
      <c r="A1896" s="14"/>
      <c r="B1896" s="240"/>
      <c r="C1896" s="241"/>
      <c r="D1896" s="231" t="s">
        <v>397</v>
      </c>
      <c r="E1896" s="242" t="s">
        <v>28</v>
      </c>
      <c r="F1896" s="243" t="s">
        <v>2173</v>
      </c>
      <c r="G1896" s="241"/>
      <c r="H1896" s="244">
        <v>7.7999999999999998</v>
      </c>
      <c r="I1896" s="245"/>
      <c r="J1896" s="241"/>
      <c r="K1896" s="241"/>
      <c r="L1896" s="246"/>
      <c r="M1896" s="247"/>
      <c r="N1896" s="248"/>
      <c r="O1896" s="248"/>
      <c r="P1896" s="248"/>
      <c r="Q1896" s="248"/>
      <c r="R1896" s="248"/>
      <c r="S1896" s="248"/>
      <c r="T1896" s="249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50" t="s">
        <v>397</v>
      </c>
      <c r="AU1896" s="250" t="s">
        <v>84</v>
      </c>
      <c r="AV1896" s="14" t="s">
        <v>84</v>
      </c>
      <c r="AW1896" s="14" t="s">
        <v>35</v>
      </c>
      <c r="AX1896" s="14" t="s">
        <v>74</v>
      </c>
      <c r="AY1896" s="250" t="s">
        <v>378</v>
      </c>
    </row>
    <row r="1897" s="13" customFormat="1">
      <c r="A1897" s="13"/>
      <c r="B1897" s="229"/>
      <c r="C1897" s="230"/>
      <c r="D1897" s="231" t="s">
        <v>397</v>
      </c>
      <c r="E1897" s="232" t="s">
        <v>28</v>
      </c>
      <c r="F1897" s="233" t="s">
        <v>800</v>
      </c>
      <c r="G1897" s="230"/>
      <c r="H1897" s="232" t="s">
        <v>28</v>
      </c>
      <c r="I1897" s="234"/>
      <c r="J1897" s="230"/>
      <c r="K1897" s="230"/>
      <c r="L1897" s="235"/>
      <c r="M1897" s="236"/>
      <c r="N1897" s="237"/>
      <c r="O1897" s="237"/>
      <c r="P1897" s="237"/>
      <c r="Q1897" s="237"/>
      <c r="R1897" s="237"/>
      <c r="S1897" s="237"/>
      <c r="T1897" s="238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39" t="s">
        <v>397</v>
      </c>
      <c r="AU1897" s="239" t="s">
        <v>84</v>
      </c>
      <c r="AV1897" s="13" t="s">
        <v>82</v>
      </c>
      <c r="AW1897" s="13" t="s">
        <v>35</v>
      </c>
      <c r="AX1897" s="13" t="s">
        <v>74</v>
      </c>
      <c r="AY1897" s="239" t="s">
        <v>378</v>
      </c>
    </row>
    <row r="1898" s="14" customFormat="1">
      <c r="A1898" s="14"/>
      <c r="B1898" s="240"/>
      <c r="C1898" s="241"/>
      <c r="D1898" s="231" t="s">
        <v>397</v>
      </c>
      <c r="E1898" s="242" t="s">
        <v>28</v>
      </c>
      <c r="F1898" s="243" t="s">
        <v>2174</v>
      </c>
      <c r="G1898" s="241"/>
      <c r="H1898" s="244">
        <v>21.175000000000001</v>
      </c>
      <c r="I1898" s="245"/>
      <c r="J1898" s="241"/>
      <c r="K1898" s="241"/>
      <c r="L1898" s="246"/>
      <c r="M1898" s="247"/>
      <c r="N1898" s="248"/>
      <c r="O1898" s="248"/>
      <c r="P1898" s="248"/>
      <c r="Q1898" s="248"/>
      <c r="R1898" s="248"/>
      <c r="S1898" s="248"/>
      <c r="T1898" s="249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50" t="s">
        <v>397</v>
      </c>
      <c r="AU1898" s="250" t="s">
        <v>84</v>
      </c>
      <c r="AV1898" s="14" t="s">
        <v>84</v>
      </c>
      <c r="AW1898" s="14" t="s">
        <v>35</v>
      </c>
      <c r="AX1898" s="14" t="s">
        <v>74</v>
      </c>
      <c r="AY1898" s="250" t="s">
        <v>378</v>
      </c>
    </row>
    <row r="1899" s="13" customFormat="1">
      <c r="A1899" s="13"/>
      <c r="B1899" s="229"/>
      <c r="C1899" s="230"/>
      <c r="D1899" s="231" t="s">
        <v>397</v>
      </c>
      <c r="E1899" s="232" t="s">
        <v>28</v>
      </c>
      <c r="F1899" s="233" t="s">
        <v>802</v>
      </c>
      <c r="G1899" s="230"/>
      <c r="H1899" s="232" t="s">
        <v>28</v>
      </c>
      <c r="I1899" s="234"/>
      <c r="J1899" s="230"/>
      <c r="K1899" s="230"/>
      <c r="L1899" s="235"/>
      <c r="M1899" s="236"/>
      <c r="N1899" s="237"/>
      <c r="O1899" s="237"/>
      <c r="P1899" s="237"/>
      <c r="Q1899" s="237"/>
      <c r="R1899" s="237"/>
      <c r="S1899" s="237"/>
      <c r="T1899" s="23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39" t="s">
        <v>397</v>
      </c>
      <c r="AU1899" s="239" t="s">
        <v>84</v>
      </c>
      <c r="AV1899" s="13" t="s">
        <v>82</v>
      </c>
      <c r="AW1899" s="13" t="s">
        <v>35</v>
      </c>
      <c r="AX1899" s="13" t="s">
        <v>74</v>
      </c>
      <c r="AY1899" s="239" t="s">
        <v>378</v>
      </c>
    </row>
    <row r="1900" s="14" customFormat="1">
      <c r="A1900" s="14"/>
      <c r="B1900" s="240"/>
      <c r="C1900" s="241"/>
      <c r="D1900" s="231" t="s">
        <v>397</v>
      </c>
      <c r="E1900" s="242" t="s">
        <v>28</v>
      </c>
      <c r="F1900" s="243" t="s">
        <v>2175</v>
      </c>
      <c r="G1900" s="241"/>
      <c r="H1900" s="244">
        <v>11.1</v>
      </c>
      <c r="I1900" s="245"/>
      <c r="J1900" s="241"/>
      <c r="K1900" s="241"/>
      <c r="L1900" s="246"/>
      <c r="M1900" s="247"/>
      <c r="N1900" s="248"/>
      <c r="O1900" s="248"/>
      <c r="P1900" s="248"/>
      <c r="Q1900" s="248"/>
      <c r="R1900" s="248"/>
      <c r="S1900" s="248"/>
      <c r="T1900" s="249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50" t="s">
        <v>397</v>
      </c>
      <c r="AU1900" s="250" t="s">
        <v>84</v>
      </c>
      <c r="AV1900" s="14" t="s">
        <v>84</v>
      </c>
      <c r="AW1900" s="14" t="s">
        <v>35</v>
      </c>
      <c r="AX1900" s="14" t="s">
        <v>74</v>
      </c>
      <c r="AY1900" s="250" t="s">
        <v>378</v>
      </c>
    </row>
    <row r="1901" s="15" customFormat="1">
      <c r="A1901" s="15"/>
      <c r="B1901" s="251"/>
      <c r="C1901" s="252"/>
      <c r="D1901" s="231" t="s">
        <v>397</v>
      </c>
      <c r="E1901" s="253" t="s">
        <v>28</v>
      </c>
      <c r="F1901" s="254" t="s">
        <v>416</v>
      </c>
      <c r="G1901" s="252"/>
      <c r="H1901" s="255">
        <v>40.075000000000003</v>
      </c>
      <c r="I1901" s="256"/>
      <c r="J1901" s="252"/>
      <c r="K1901" s="252"/>
      <c r="L1901" s="257"/>
      <c r="M1901" s="258"/>
      <c r="N1901" s="259"/>
      <c r="O1901" s="259"/>
      <c r="P1901" s="259"/>
      <c r="Q1901" s="259"/>
      <c r="R1901" s="259"/>
      <c r="S1901" s="259"/>
      <c r="T1901" s="260"/>
      <c r="U1901" s="15"/>
      <c r="V1901" s="15"/>
      <c r="W1901" s="15"/>
      <c r="X1901" s="15"/>
      <c r="Y1901" s="15"/>
      <c r="Z1901" s="15"/>
      <c r="AA1901" s="15"/>
      <c r="AB1901" s="15"/>
      <c r="AC1901" s="15"/>
      <c r="AD1901" s="15"/>
      <c r="AE1901" s="15"/>
      <c r="AT1901" s="261" t="s">
        <v>397</v>
      </c>
      <c r="AU1901" s="261" t="s">
        <v>84</v>
      </c>
      <c r="AV1901" s="15" t="s">
        <v>390</v>
      </c>
      <c r="AW1901" s="15" t="s">
        <v>35</v>
      </c>
      <c r="AX1901" s="15" t="s">
        <v>82</v>
      </c>
      <c r="AY1901" s="261" t="s">
        <v>378</v>
      </c>
    </row>
    <row r="1902" s="2" customFormat="1" ht="33" customHeight="1">
      <c r="A1902" s="41"/>
      <c r="B1902" s="42"/>
      <c r="C1902" s="211" t="s">
        <v>2176</v>
      </c>
      <c r="D1902" s="211" t="s">
        <v>385</v>
      </c>
      <c r="E1902" s="212" t="s">
        <v>2177</v>
      </c>
      <c r="F1902" s="213" t="s">
        <v>2178</v>
      </c>
      <c r="G1902" s="214" t="s">
        <v>972</v>
      </c>
      <c r="H1902" s="215">
        <v>5.2000000000000002</v>
      </c>
      <c r="I1902" s="216"/>
      <c r="J1902" s="217">
        <f>ROUND(I1902*H1902,2)</f>
        <v>0</v>
      </c>
      <c r="K1902" s="213" t="s">
        <v>389</v>
      </c>
      <c r="L1902" s="47"/>
      <c r="M1902" s="218" t="s">
        <v>28</v>
      </c>
      <c r="N1902" s="219" t="s">
        <v>45</v>
      </c>
      <c r="O1902" s="87"/>
      <c r="P1902" s="220">
        <f>O1902*H1902</f>
        <v>0</v>
      </c>
      <c r="Q1902" s="220">
        <v>0</v>
      </c>
      <c r="R1902" s="220">
        <f>Q1902*H1902</f>
        <v>0</v>
      </c>
      <c r="S1902" s="220">
        <v>0.025999999999999999</v>
      </c>
      <c r="T1902" s="221">
        <f>S1902*H1902</f>
        <v>0.13519999999999999</v>
      </c>
      <c r="U1902" s="41"/>
      <c r="V1902" s="41"/>
      <c r="W1902" s="41"/>
      <c r="X1902" s="41"/>
      <c r="Y1902" s="41"/>
      <c r="Z1902" s="41"/>
      <c r="AA1902" s="41"/>
      <c r="AB1902" s="41"/>
      <c r="AC1902" s="41"/>
      <c r="AD1902" s="41"/>
      <c r="AE1902" s="41"/>
      <c r="AR1902" s="222" t="s">
        <v>390</v>
      </c>
      <c r="AT1902" s="222" t="s">
        <v>385</v>
      </c>
      <c r="AU1902" s="222" t="s">
        <v>84</v>
      </c>
      <c r="AY1902" s="20" t="s">
        <v>378</v>
      </c>
      <c r="BE1902" s="223">
        <f>IF(N1902="základní",J1902,0)</f>
        <v>0</v>
      </c>
      <c r="BF1902" s="223">
        <f>IF(N1902="snížená",J1902,0)</f>
        <v>0</v>
      </c>
      <c r="BG1902" s="223">
        <f>IF(N1902="zákl. přenesená",J1902,0)</f>
        <v>0</v>
      </c>
      <c r="BH1902" s="223">
        <f>IF(N1902="sníž. přenesená",J1902,0)</f>
        <v>0</v>
      </c>
      <c r="BI1902" s="223">
        <f>IF(N1902="nulová",J1902,0)</f>
        <v>0</v>
      </c>
      <c r="BJ1902" s="20" t="s">
        <v>82</v>
      </c>
      <c r="BK1902" s="223">
        <f>ROUND(I1902*H1902,2)</f>
        <v>0</v>
      </c>
      <c r="BL1902" s="20" t="s">
        <v>390</v>
      </c>
      <c r="BM1902" s="222" t="s">
        <v>2179</v>
      </c>
    </row>
    <row r="1903" s="2" customFormat="1">
      <c r="A1903" s="41"/>
      <c r="B1903" s="42"/>
      <c r="C1903" s="43"/>
      <c r="D1903" s="224" t="s">
        <v>394</v>
      </c>
      <c r="E1903" s="43"/>
      <c r="F1903" s="225" t="s">
        <v>2180</v>
      </c>
      <c r="G1903" s="43"/>
      <c r="H1903" s="43"/>
      <c r="I1903" s="226"/>
      <c r="J1903" s="43"/>
      <c r="K1903" s="43"/>
      <c r="L1903" s="47"/>
      <c r="M1903" s="227"/>
      <c r="N1903" s="228"/>
      <c r="O1903" s="87"/>
      <c r="P1903" s="87"/>
      <c r="Q1903" s="87"/>
      <c r="R1903" s="87"/>
      <c r="S1903" s="87"/>
      <c r="T1903" s="88"/>
      <c r="U1903" s="41"/>
      <c r="V1903" s="41"/>
      <c r="W1903" s="41"/>
      <c r="X1903" s="41"/>
      <c r="Y1903" s="41"/>
      <c r="Z1903" s="41"/>
      <c r="AA1903" s="41"/>
      <c r="AB1903" s="41"/>
      <c r="AC1903" s="41"/>
      <c r="AD1903" s="41"/>
      <c r="AE1903" s="41"/>
      <c r="AT1903" s="20" t="s">
        <v>394</v>
      </c>
      <c r="AU1903" s="20" t="s">
        <v>84</v>
      </c>
    </row>
    <row r="1904" s="13" customFormat="1">
      <c r="A1904" s="13"/>
      <c r="B1904" s="229"/>
      <c r="C1904" s="230"/>
      <c r="D1904" s="231" t="s">
        <v>397</v>
      </c>
      <c r="E1904" s="232" t="s">
        <v>28</v>
      </c>
      <c r="F1904" s="233" t="s">
        <v>800</v>
      </c>
      <c r="G1904" s="230"/>
      <c r="H1904" s="232" t="s">
        <v>28</v>
      </c>
      <c r="I1904" s="234"/>
      <c r="J1904" s="230"/>
      <c r="K1904" s="230"/>
      <c r="L1904" s="235"/>
      <c r="M1904" s="236"/>
      <c r="N1904" s="237"/>
      <c r="O1904" s="237"/>
      <c r="P1904" s="237"/>
      <c r="Q1904" s="237"/>
      <c r="R1904" s="237"/>
      <c r="S1904" s="237"/>
      <c r="T1904" s="238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39" t="s">
        <v>397</v>
      </c>
      <c r="AU1904" s="239" t="s">
        <v>84</v>
      </c>
      <c r="AV1904" s="13" t="s">
        <v>82</v>
      </c>
      <c r="AW1904" s="13" t="s">
        <v>35</v>
      </c>
      <c r="AX1904" s="13" t="s">
        <v>74</v>
      </c>
      <c r="AY1904" s="239" t="s">
        <v>378</v>
      </c>
    </row>
    <row r="1905" s="14" customFormat="1">
      <c r="A1905" s="14"/>
      <c r="B1905" s="240"/>
      <c r="C1905" s="241"/>
      <c r="D1905" s="231" t="s">
        <v>397</v>
      </c>
      <c r="E1905" s="242" t="s">
        <v>28</v>
      </c>
      <c r="F1905" s="243" t="s">
        <v>2181</v>
      </c>
      <c r="G1905" s="241"/>
      <c r="H1905" s="244">
        <v>5.2000000000000002</v>
      </c>
      <c r="I1905" s="245"/>
      <c r="J1905" s="241"/>
      <c r="K1905" s="241"/>
      <c r="L1905" s="246"/>
      <c r="M1905" s="247"/>
      <c r="N1905" s="248"/>
      <c r="O1905" s="248"/>
      <c r="P1905" s="248"/>
      <c r="Q1905" s="248"/>
      <c r="R1905" s="248"/>
      <c r="S1905" s="248"/>
      <c r="T1905" s="249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50" t="s">
        <v>397</v>
      </c>
      <c r="AU1905" s="250" t="s">
        <v>84</v>
      </c>
      <c r="AV1905" s="14" t="s">
        <v>84</v>
      </c>
      <c r="AW1905" s="14" t="s">
        <v>35</v>
      </c>
      <c r="AX1905" s="14" t="s">
        <v>82</v>
      </c>
      <c r="AY1905" s="250" t="s">
        <v>378</v>
      </c>
    </row>
    <row r="1906" s="2" customFormat="1" ht="37.8" customHeight="1">
      <c r="A1906" s="41"/>
      <c r="B1906" s="42"/>
      <c r="C1906" s="211" t="s">
        <v>2182</v>
      </c>
      <c r="D1906" s="211" t="s">
        <v>385</v>
      </c>
      <c r="E1906" s="212" t="s">
        <v>2183</v>
      </c>
      <c r="F1906" s="213" t="s">
        <v>2184</v>
      </c>
      <c r="G1906" s="214" t="s">
        <v>388</v>
      </c>
      <c r="H1906" s="215">
        <v>1.2270000000000001</v>
      </c>
      <c r="I1906" s="216"/>
      <c r="J1906" s="217">
        <f>ROUND(I1906*H1906,2)</f>
        <v>0</v>
      </c>
      <c r="K1906" s="213" t="s">
        <v>389</v>
      </c>
      <c r="L1906" s="47"/>
      <c r="M1906" s="218" t="s">
        <v>28</v>
      </c>
      <c r="N1906" s="219" t="s">
        <v>45</v>
      </c>
      <c r="O1906" s="87"/>
      <c r="P1906" s="220">
        <f>O1906*H1906</f>
        <v>0</v>
      </c>
      <c r="Q1906" s="220">
        <v>0</v>
      </c>
      <c r="R1906" s="220">
        <f>Q1906*H1906</f>
        <v>0</v>
      </c>
      <c r="S1906" s="220">
        <v>1.8</v>
      </c>
      <c r="T1906" s="221">
        <f>S1906*H1906</f>
        <v>2.2086000000000001</v>
      </c>
      <c r="U1906" s="41"/>
      <c r="V1906" s="41"/>
      <c r="W1906" s="41"/>
      <c r="X1906" s="41"/>
      <c r="Y1906" s="41"/>
      <c r="Z1906" s="41"/>
      <c r="AA1906" s="41"/>
      <c r="AB1906" s="41"/>
      <c r="AC1906" s="41"/>
      <c r="AD1906" s="41"/>
      <c r="AE1906" s="41"/>
      <c r="AR1906" s="222" t="s">
        <v>390</v>
      </c>
      <c r="AT1906" s="222" t="s">
        <v>385</v>
      </c>
      <c r="AU1906" s="222" t="s">
        <v>84</v>
      </c>
      <c r="AY1906" s="20" t="s">
        <v>378</v>
      </c>
      <c r="BE1906" s="223">
        <f>IF(N1906="základní",J1906,0)</f>
        <v>0</v>
      </c>
      <c r="BF1906" s="223">
        <f>IF(N1906="snížená",J1906,0)</f>
        <v>0</v>
      </c>
      <c r="BG1906" s="223">
        <f>IF(N1906="zákl. přenesená",J1906,0)</f>
        <v>0</v>
      </c>
      <c r="BH1906" s="223">
        <f>IF(N1906="sníž. přenesená",J1906,0)</f>
        <v>0</v>
      </c>
      <c r="BI1906" s="223">
        <f>IF(N1906="nulová",J1906,0)</f>
        <v>0</v>
      </c>
      <c r="BJ1906" s="20" t="s">
        <v>82</v>
      </c>
      <c r="BK1906" s="223">
        <f>ROUND(I1906*H1906,2)</f>
        <v>0</v>
      </c>
      <c r="BL1906" s="20" t="s">
        <v>390</v>
      </c>
      <c r="BM1906" s="222" t="s">
        <v>2185</v>
      </c>
    </row>
    <row r="1907" s="2" customFormat="1">
      <c r="A1907" s="41"/>
      <c r="B1907" s="42"/>
      <c r="C1907" s="43"/>
      <c r="D1907" s="224" t="s">
        <v>394</v>
      </c>
      <c r="E1907" s="43"/>
      <c r="F1907" s="225" t="s">
        <v>2186</v>
      </c>
      <c r="G1907" s="43"/>
      <c r="H1907" s="43"/>
      <c r="I1907" s="226"/>
      <c r="J1907" s="43"/>
      <c r="K1907" s="43"/>
      <c r="L1907" s="47"/>
      <c r="M1907" s="227"/>
      <c r="N1907" s="228"/>
      <c r="O1907" s="87"/>
      <c r="P1907" s="87"/>
      <c r="Q1907" s="87"/>
      <c r="R1907" s="87"/>
      <c r="S1907" s="87"/>
      <c r="T1907" s="88"/>
      <c r="U1907" s="41"/>
      <c r="V1907" s="41"/>
      <c r="W1907" s="41"/>
      <c r="X1907" s="41"/>
      <c r="Y1907" s="41"/>
      <c r="Z1907" s="41"/>
      <c r="AA1907" s="41"/>
      <c r="AB1907" s="41"/>
      <c r="AC1907" s="41"/>
      <c r="AD1907" s="41"/>
      <c r="AE1907" s="41"/>
      <c r="AT1907" s="20" t="s">
        <v>394</v>
      </c>
      <c r="AU1907" s="20" t="s">
        <v>84</v>
      </c>
    </row>
    <row r="1908" s="13" customFormat="1">
      <c r="A1908" s="13"/>
      <c r="B1908" s="229"/>
      <c r="C1908" s="230"/>
      <c r="D1908" s="231" t="s">
        <v>397</v>
      </c>
      <c r="E1908" s="232" t="s">
        <v>28</v>
      </c>
      <c r="F1908" s="233" t="s">
        <v>767</v>
      </c>
      <c r="G1908" s="230"/>
      <c r="H1908" s="232" t="s">
        <v>28</v>
      </c>
      <c r="I1908" s="234"/>
      <c r="J1908" s="230"/>
      <c r="K1908" s="230"/>
      <c r="L1908" s="235"/>
      <c r="M1908" s="236"/>
      <c r="N1908" s="237"/>
      <c r="O1908" s="237"/>
      <c r="P1908" s="237"/>
      <c r="Q1908" s="237"/>
      <c r="R1908" s="237"/>
      <c r="S1908" s="237"/>
      <c r="T1908" s="238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T1908" s="239" t="s">
        <v>397</v>
      </c>
      <c r="AU1908" s="239" t="s">
        <v>84</v>
      </c>
      <c r="AV1908" s="13" t="s">
        <v>82</v>
      </c>
      <c r="AW1908" s="13" t="s">
        <v>35</v>
      </c>
      <c r="AX1908" s="13" t="s">
        <v>74</v>
      </c>
      <c r="AY1908" s="239" t="s">
        <v>378</v>
      </c>
    </row>
    <row r="1909" s="13" customFormat="1">
      <c r="A1909" s="13"/>
      <c r="B1909" s="229"/>
      <c r="C1909" s="230"/>
      <c r="D1909" s="231" t="s">
        <v>397</v>
      </c>
      <c r="E1909" s="232" t="s">
        <v>28</v>
      </c>
      <c r="F1909" s="233" t="s">
        <v>2187</v>
      </c>
      <c r="G1909" s="230"/>
      <c r="H1909" s="232" t="s">
        <v>28</v>
      </c>
      <c r="I1909" s="234"/>
      <c r="J1909" s="230"/>
      <c r="K1909" s="230"/>
      <c r="L1909" s="235"/>
      <c r="M1909" s="236"/>
      <c r="N1909" s="237"/>
      <c r="O1909" s="237"/>
      <c r="P1909" s="237"/>
      <c r="Q1909" s="237"/>
      <c r="R1909" s="237"/>
      <c r="S1909" s="237"/>
      <c r="T1909" s="238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T1909" s="239" t="s">
        <v>397</v>
      </c>
      <c r="AU1909" s="239" t="s">
        <v>84</v>
      </c>
      <c r="AV1909" s="13" t="s">
        <v>82</v>
      </c>
      <c r="AW1909" s="13" t="s">
        <v>35</v>
      </c>
      <c r="AX1909" s="13" t="s">
        <v>74</v>
      </c>
      <c r="AY1909" s="239" t="s">
        <v>378</v>
      </c>
    </row>
    <row r="1910" s="14" customFormat="1">
      <c r="A1910" s="14"/>
      <c r="B1910" s="240"/>
      <c r="C1910" s="241"/>
      <c r="D1910" s="231" t="s">
        <v>397</v>
      </c>
      <c r="E1910" s="242" t="s">
        <v>28</v>
      </c>
      <c r="F1910" s="243" t="s">
        <v>2188</v>
      </c>
      <c r="G1910" s="241"/>
      <c r="H1910" s="244">
        <v>0.21099999999999999</v>
      </c>
      <c r="I1910" s="245"/>
      <c r="J1910" s="241"/>
      <c r="K1910" s="241"/>
      <c r="L1910" s="246"/>
      <c r="M1910" s="247"/>
      <c r="N1910" s="248"/>
      <c r="O1910" s="248"/>
      <c r="P1910" s="248"/>
      <c r="Q1910" s="248"/>
      <c r="R1910" s="248"/>
      <c r="S1910" s="248"/>
      <c r="T1910" s="249"/>
      <c r="U1910" s="14"/>
      <c r="V1910" s="14"/>
      <c r="W1910" s="14"/>
      <c r="X1910" s="14"/>
      <c r="Y1910" s="14"/>
      <c r="Z1910" s="14"/>
      <c r="AA1910" s="14"/>
      <c r="AB1910" s="14"/>
      <c r="AC1910" s="14"/>
      <c r="AD1910" s="14"/>
      <c r="AE1910" s="14"/>
      <c r="AT1910" s="250" t="s">
        <v>397</v>
      </c>
      <c r="AU1910" s="250" t="s">
        <v>84</v>
      </c>
      <c r="AV1910" s="14" t="s">
        <v>84</v>
      </c>
      <c r="AW1910" s="14" t="s">
        <v>35</v>
      </c>
      <c r="AX1910" s="14" t="s">
        <v>74</v>
      </c>
      <c r="AY1910" s="250" t="s">
        <v>378</v>
      </c>
    </row>
    <row r="1911" s="13" customFormat="1">
      <c r="A1911" s="13"/>
      <c r="B1911" s="229"/>
      <c r="C1911" s="230"/>
      <c r="D1911" s="231" t="s">
        <v>397</v>
      </c>
      <c r="E1911" s="232" t="s">
        <v>28</v>
      </c>
      <c r="F1911" s="233" t="s">
        <v>2189</v>
      </c>
      <c r="G1911" s="230"/>
      <c r="H1911" s="232" t="s">
        <v>28</v>
      </c>
      <c r="I1911" s="234"/>
      <c r="J1911" s="230"/>
      <c r="K1911" s="230"/>
      <c r="L1911" s="235"/>
      <c r="M1911" s="236"/>
      <c r="N1911" s="237"/>
      <c r="O1911" s="237"/>
      <c r="P1911" s="237"/>
      <c r="Q1911" s="237"/>
      <c r="R1911" s="237"/>
      <c r="S1911" s="237"/>
      <c r="T1911" s="238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9" t="s">
        <v>397</v>
      </c>
      <c r="AU1911" s="239" t="s">
        <v>84</v>
      </c>
      <c r="AV1911" s="13" t="s">
        <v>82</v>
      </c>
      <c r="AW1911" s="13" t="s">
        <v>35</v>
      </c>
      <c r="AX1911" s="13" t="s">
        <v>74</v>
      </c>
      <c r="AY1911" s="239" t="s">
        <v>378</v>
      </c>
    </row>
    <row r="1912" s="14" customFormat="1">
      <c r="A1912" s="14"/>
      <c r="B1912" s="240"/>
      <c r="C1912" s="241"/>
      <c r="D1912" s="231" t="s">
        <v>397</v>
      </c>
      <c r="E1912" s="242" t="s">
        <v>28</v>
      </c>
      <c r="F1912" s="243" t="s">
        <v>2190</v>
      </c>
      <c r="G1912" s="241"/>
      <c r="H1912" s="244">
        <v>0.58099999999999996</v>
      </c>
      <c r="I1912" s="245"/>
      <c r="J1912" s="241"/>
      <c r="K1912" s="241"/>
      <c r="L1912" s="246"/>
      <c r="M1912" s="247"/>
      <c r="N1912" s="248"/>
      <c r="O1912" s="248"/>
      <c r="P1912" s="248"/>
      <c r="Q1912" s="248"/>
      <c r="R1912" s="248"/>
      <c r="S1912" s="248"/>
      <c r="T1912" s="249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50" t="s">
        <v>397</v>
      </c>
      <c r="AU1912" s="250" t="s">
        <v>84</v>
      </c>
      <c r="AV1912" s="14" t="s">
        <v>84</v>
      </c>
      <c r="AW1912" s="14" t="s">
        <v>35</v>
      </c>
      <c r="AX1912" s="14" t="s">
        <v>74</v>
      </c>
      <c r="AY1912" s="250" t="s">
        <v>378</v>
      </c>
    </row>
    <row r="1913" s="13" customFormat="1">
      <c r="A1913" s="13"/>
      <c r="B1913" s="229"/>
      <c r="C1913" s="230"/>
      <c r="D1913" s="231" t="s">
        <v>397</v>
      </c>
      <c r="E1913" s="232" t="s">
        <v>28</v>
      </c>
      <c r="F1913" s="233" t="s">
        <v>2191</v>
      </c>
      <c r="G1913" s="230"/>
      <c r="H1913" s="232" t="s">
        <v>28</v>
      </c>
      <c r="I1913" s="234"/>
      <c r="J1913" s="230"/>
      <c r="K1913" s="230"/>
      <c r="L1913" s="235"/>
      <c r="M1913" s="236"/>
      <c r="N1913" s="237"/>
      <c r="O1913" s="237"/>
      <c r="P1913" s="237"/>
      <c r="Q1913" s="237"/>
      <c r="R1913" s="237"/>
      <c r="S1913" s="237"/>
      <c r="T1913" s="238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39" t="s">
        <v>397</v>
      </c>
      <c r="AU1913" s="239" t="s">
        <v>84</v>
      </c>
      <c r="AV1913" s="13" t="s">
        <v>82</v>
      </c>
      <c r="AW1913" s="13" t="s">
        <v>35</v>
      </c>
      <c r="AX1913" s="13" t="s">
        <v>74</v>
      </c>
      <c r="AY1913" s="239" t="s">
        <v>378</v>
      </c>
    </row>
    <row r="1914" s="14" customFormat="1">
      <c r="A1914" s="14"/>
      <c r="B1914" s="240"/>
      <c r="C1914" s="241"/>
      <c r="D1914" s="231" t="s">
        <v>397</v>
      </c>
      <c r="E1914" s="242" t="s">
        <v>28</v>
      </c>
      <c r="F1914" s="243" t="s">
        <v>2192</v>
      </c>
      <c r="G1914" s="241"/>
      <c r="H1914" s="244">
        <v>0.14699999999999999</v>
      </c>
      <c r="I1914" s="245"/>
      <c r="J1914" s="241"/>
      <c r="K1914" s="241"/>
      <c r="L1914" s="246"/>
      <c r="M1914" s="247"/>
      <c r="N1914" s="248"/>
      <c r="O1914" s="248"/>
      <c r="P1914" s="248"/>
      <c r="Q1914" s="248"/>
      <c r="R1914" s="248"/>
      <c r="S1914" s="248"/>
      <c r="T1914" s="249"/>
      <c r="U1914" s="14"/>
      <c r="V1914" s="14"/>
      <c r="W1914" s="14"/>
      <c r="X1914" s="14"/>
      <c r="Y1914" s="14"/>
      <c r="Z1914" s="14"/>
      <c r="AA1914" s="14"/>
      <c r="AB1914" s="14"/>
      <c r="AC1914" s="14"/>
      <c r="AD1914" s="14"/>
      <c r="AE1914" s="14"/>
      <c r="AT1914" s="250" t="s">
        <v>397</v>
      </c>
      <c r="AU1914" s="250" t="s">
        <v>84</v>
      </c>
      <c r="AV1914" s="14" t="s">
        <v>84</v>
      </c>
      <c r="AW1914" s="14" t="s">
        <v>35</v>
      </c>
      <c r="AX1914" s="14" t="s">
        <v>74</v>
      </c>
      <c r="AY1914" s="250" t="s">
        <v>378</v>
      </c>
    </row>
    <row r="1915" s="13" customFormat="1">
      <c r="A1915" s="13"/>
      <c r="B1915" s="229"/>
      <c r="C1915" s="230"/>
      <c r="D1915" s="231" t="s">
        <v>397</v>
      </c>
      <c r="E1915" s="232" t="s">
        <v>28</v>
      </c>
      <c r="F1915" s="233" t="s">
        <v>2193</v>
      </c>
      <c r="G1915" s="230"/>
      <c r="H1915" s="232" t="s">
        <v>28</v>
      </c>
      <c r="I1915" s="234"/>
      <c r="J1915" s="230"/>
      <c r="K1915" s="230"/>
      <c r="L1915" s="235"/>
      <c r="M1915" s="236"/>
      <c r="N1915" s="237"/>
      <c r="O1915" s="237"/>
      <c r="P1915" s="237"/>
      <c r="Q1915" s="237"/>
      <c r="R1915" s="237"/>
      <c r="S1915" s="237"/>
      <c r="T1915" s="238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39" t="s">
        <v>397</v>
      </c>
      <c r="AU1915" s="239" t="s">
        <v>84</v>
      </c>
      <c r="AV1915" s="13" t="s">
        <v>82</v>
      </c>
      <c r="AW1915" s="13" t="s">
        <v>35</v>
      </c>
      <c r="AX1915" s="13" t="s">
        <v>74</v>
      </c>
      <c r="AY1915" s="239" t="s">
        <v>378</v>
      </c>
    </row>
    <row r="1916" s="14" customFormat="1">
      <c r="A1916" s="14"/>
      <c r="B1916" s="240"/>
      <c r="C1916" s="241"/>
      <c r="D1916" s="231" t="s">
        <v>397</v>
      </c>
      <c r="E1916" s="242" t="s">
        <v>28</v>
      </c>
      <c r="F1916" s="243" t="s">
        <v>2194</v>
      </c>
      <c r="G1916" s="241"/>
      <c r="H1916" s="244">
        <v>0.14399999999999999</v>
      </c>
      <c r="I1916" s="245"/>
      <c r="J1916" s="241"/>
      <c r="K1916" s="241"/>
      <c r="L1916" s="246"/>
      <c r="M1916" s="247"/>
      <c r="N1916" s="248"/>
      <c r="O1916" s="248"/>
      <c r="P1916" s="248"/>
      <c r="Q1916" s="248"/>
      <c r="R1916" s="248"/>
      <c r="S1916" s="248"/>
      <c r="T1916" s="249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50" t="s">
        <v>397</v>
      </c>
      <c r="AU1916" s="250" t="s">
        <v>84</v>
      </c>
      <c r="AV1916" s="14" t="s">
        <v>84</v>
      </c>
      <c r="AW1916" s="14" t="s">
        <v>35</v>
      </c>
      <c r="AX1916" s="14" t="s">
        <v>74</v>
      </c>
      <c r="AY1916" s="250" t="s">
        <v>378</v>
      </c>
    </row>
    <row r="1917" s="13" customFormat="1">
      <c r="A1917" s="13"/>
      <c r="B1917" s="229"/>
      <c r="C1917" s="230"/>
      <c r="D1917" s="231" t="s">
        <v>397</v>
      </c>
      <c r="E1917" s="232" t="s">
        <v>28</v>
      </c>
      <c r="F1917" s="233" t="s">
        <v>2195</v>
      </c>
      <c r="G1917" s="230"/>
      <c r="H1917" s="232" t="s">
        <v>28</v>
      </c>
      <c r="I1917" s="234"/>
      <c r="J1917" s="230"/>
      <c r="K1917" s="230"/>
      <c r="L1917" s="235"/>
      <c r="M1917" s="236"/>
      <c r="N1917" s="237"/>
      <c r="O1917" s="237"/>
      <c r="P1917" s="237"/>
      <c r="Q1917" s="237"/>
      <c r="R1917" s="237"/>
      <c r="S1917" s="237"/>
      <c r="T1917" s="238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T1917" s="239" t="s">
        <v>397</v>
      </c>
      <c r="AU1917" s="239" t="s">
        <v>84</v>
      </c>
      <c r="AV1917" s="13" t="s">
        <v>82</v>
      </c>
      <c r="AW1917" s="13" t="s">
        <v>35</v>
      </c>
      <c r="AX1917" s="13" t="s">
        <v>74</v>
      </c>
      <c r="AY1917" s="239" t="s">
        <v>378</v>
      </c>
    </row>
    <row r="1918" s="14" customFormat="1">
      <c r="A1918" s="14"/>
      <c r="B1918" s="240"/>
      <c r="C1918" s="241"/>
      <c r="D1918" s="231" t="s">
        <v>397</v>
      </c>
      <c r="E1918" s="242" t="s">
        <v>28</v>
      </c>
      <c r="F1918" s="243" t="s">
        <v>2194</v>
      </c>
      <c r="G1918" s="241"/>
      <c r="H1918" s="244">
        <v>0.14399999999999999</v>
      </c>
      <c r="I1918" s="245"/>
      <c r="J1918" s="241"/>
      <c r="K1918" s="241"/>
      <c r="L1918" s="246"/>
      <c r="M1918" s="247"/>
      <c r="N1918" s="248"/>
      <c r="O1918" s="248"/>
      <c r="P1918" s="248"/>
      <c r="Q1918" s="248"/>
      <c r="R1918" s="248"/>
      <c r="S1918" s="248"/>
      <c r="T1918" s="249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50" t="s">
        <v>397</v>
      </c>
      <c r="AU1918" s="250" t="s">
        <v>84</v>
      </c>
      <c r="AV1918" s="14" t="s">
        <v>84</v>
      </c>
      <c r="AW1918" s="14" t="s">
        <v>35</v>
      </c>
      <c r="AX1918" s="14" t="s">
        <v>74</v>
      </c>
      <c r="AY1918" s="250" t="s">
        <v>378</v>
      </c>
    </row>
    <row r="1919" s="15" customFormat="1">
      <c r="A1919" s="15"/>
      <c r="B1919" s="251"/>
      <c r="C1919" s="252"/>
      <c r="D1919" s="231" t="s">
        <v>397</v>
      </c>
      <c r="E1919" s="253" t="s">
        <v>28</v>
      </c>
      <c r="F1919" s="254" t="s">
        <v>416</v>
      </c>
      <c r="G1919" s="252"/>
      <c r="H1919" s="255">
        <v>1.2270000000000001</v>
      </c>
      <c r="I1919" s="256"/>
      <c r="J1919" s="252"/>
      <c r="K1919" s="252"/>
      <c r="L1919" s="257"/>
      <c r="M1919" s="258"/>
      <c r="N1919" s="259"/>
      <c r="O1919" s="259"/>
      <c r="P1919" s="259"/>
      <c r="Q1919" s="259"/>
      <c r="R1919" s="259"/>
      <c r="S1919" s="259"/>
      <c r="T1919" s="260"/>
      <c r="U1919" s="15"/>
      <c r="V1919" s="15"/>
      <c r="W1919" s="15"/>
      <c r="X1919" s="15"/>
      <c r="Y1919" s="15"/>
      <c r="Z1919" s="15"/>
      <c r="AA1919" s="15"/>
      <c r="AB1919" s="15"/>
      <c r="AC1919" s="15"/>
      <c r="AD1919" s="15"/>
      <c r="AE1919" s="15"/>
      <c r="AT1919" s="261" t="s">
        <v>397</v>
      </c>
      <c r="AU1919" s="261" t="s">
        <v>84</v>
      </c>
      <c r="AV1919" s="15" t="s">
        <v>390</v>
      </c>
      <c r="AW1919" s="15" t="s">
        <v>35</v>
      </c>
      <c r="AX1919" s="15" t="s">
        <v>82</v>
      </c>
      <c r="AY1919" s="261" t="s">
        <v>378</v>
      </c>
    </row>
    <row r="1920" s="2" customFormat="1" ht="37.8" customHeight="1">
      <c r="A1920" s="41"/>
      <c r="B1920" s="42"/>
      <c r="C1920" s="211" t="s">
        <v>2196</v>
      </c>
      <c r="D1920" s="211" t="s">
        <v>385</v>
      </c>
      <c r="E1920" s="212" t="s">
        <v>2197</v>
      </c>
      <c r="F1920" s="213" t="s">
        <v>2198</v>
      </c>
      <c r="G1920" s="214" t="s">
        <v>764</v>
      </c>
      <c r="H1920" s="215">
        <v>16</v>
      </c>
      <c r="I1920" s="216"/>
      <c r="J1920" s="217">
        <f>ROUND(I1920*H1920,2)</f>
        <v>0</v>
      </c>
      <c r="K1920" s="213" t="s">
        <v>389</v>
      </c>
      <c r="L1920" s="47"/>
      <c r="M1920" s="218" t="s">
        <v>28</v>
      </c>
      <c r="N1920" s="219" t="s">
        <v>45</v>
      </c>
      <c r="O1920" s="87"/>
      <c r="P1920" s="220">
        <f>O1920*H1920</f>
        <v>0</v>
      </c>
      <c r="Q1920" s="220">
        <v>0</v>
      </c>
      <c r="R1920" s="220">
        <f>Q1920*H1920</f>
        <v>0</v>
      </c>
      <c r="S1920" s="220">
        <v>0.031</v>
      </c>
      <c r="T1920" s="221">
        <f>S1920*H1920</f>
        <v>0.496</v>
      </c>
      <c r="U1920" s="41"/>
      <c r="V1920" s="41"/>
      <c r="W1920" s="41"/>
      <c r="X1920" s="41"/>
      <c r="Y1920" s="41"/>
      <c r="Z1920" s="41"/>
      <c r="AA1920" s="41"/>
      <c r="AB1920" s="41"/>
      <c r="AC1920" s="41"/>
      <c r="AD1920" s="41"/>
      <c r="AE1920" s="41"/>
      <c r="AR1920" s="222" t="s">
        <v>390</v>
      </c>
      <c r="AT1920" s="222" t="s">
        <v>385</v>
      </c>
      <c r="AU1920" s="222" t="s">
        <v>84</v>
      </c>
      <c r="AY1920" s="20" t="s">
        <v>378</v>
      </c>
      <c r="BE1920" s="223">
        <f>IF(N1920="základní",J1920,0)</f>
        <v>0</v>
      </c>
      <c r="BF1920" s="223">
        <f>IF(N1920="snížená",J1920,0)</f>
        <v>0</v>
      </c>
      <c r="BG1920" s="223">
        <f>IF(N1920="zákl. přenesená",J1920,0)</f>
        <v>0</v>
      </c>
      <c r="BH1920" s="223">
        <f>IF(N1920="sníž. přenesená",J1920,0)</f>
        <v>0</v>
      </c>
      <c r="BI1920" s="223">
        <f>IF(N1920="nulová",J1920,0)</f>
        <v>0</v>
      </c>
      <c r="BJ1920" s="20" t="s">
        <v>82</v>
      </c>
      <c r="BK1920" s="223">
        <f>ROUND(I1920*H1920,2)</f>
        <v>0</v>
      </c>
      <c r="BL1920" s="20" t="s">
        <v>390</v>
      </c>
      <c r="BM1920" s="222" t="s">
        <v>2199</v>
      </c>
    </row>
    <row r="1921" s="2" customFormat="1">
      <c r="A1921" s="41"/>
      <c r="B1921" s="42"/>
      <c r="C1921" s="43"/>
      <c r="D1921" s="224" t="s">
        <v>394</v>
      </c>
      <c r="E1921" s="43"/>
      <c r="F1921" s="225" t="s">
        <v>2200</v>
      </c>
      <c r="G1921" s="43"/>
      <c r="H1921" s="43"/>
      <c r="I1921" s="226"/>
      <c r="J1921" s="43"/>
      <c r="K1921" s="43"/>
      <c r="L1921" s="47"/>
      <c r="M1921" s="227"/>
      <c r="N1921" s="228"/>
      <c r="O1921" s="87"/>
      <c r="P1921" s="87"/>
      <c r="Q1921" s="87"/>
      <c r="R1921" s="87"/>
      <c r="S1921" s="87"/>
      <c r="T1921" s="88"/>
      <c r="U1921" s="41"/>
      <c r="V1921" s="41"/>
      <c r="W1921" s="41"/>
      <c r="X1921" s="41"/>
      <c r="Y1921" s="41"/>
      <c r="Z1921" s="41"/>
      <c r="AA1921" s="41"/>
      <c r="AB1921" s="41"/>
      <c r="AC1921" s="41"/>
      <c r="AD1921" s="41"/>
      <c r="AE1921" s="41"/>
      <c r="AT1921" s="20" t="s">
        <v>394</v>
      </c>
      <c r="AU1921" s="20" t="s">
        <v>84</v>
      </c>
    </row>
    <row r="1922" s="13" customFormat="1">
      <c r="A1922" s="13"/>
      <c r="B1922" s="229"/>
      <c r="C1922" s="230"/>
      <c r="D1922" s="231" t="s">
        <v>397</v>
      </c>
      <c r="E1922" s="232" t="s">
        <v>28</v>
      </c>
      <c r="F1922" s="233" t="s">
        <v>797</v>
      </c>
      <c r="G1922" s="230"/>
      <c r="H1922" s="232" t="s">
        <v>28</v>
      </c>
      <c r="I1922" s="234"/>
      <c r="J1922" s="230"/>
      <c r="K1922" s="230"/>
      <c r="L1922" s="235"/>
      <c r="M1922" s="236"/>
      <c r="N1922" s="237"/>
      <c r="O1922" s="237"/>
      <c r="P1922" s="237"/>
      <c r="Q1922" s="237"/>
      <c r="R1922" s="237"/>
      <c r="S1922" s="237"/>
      <c r="T1922" s="238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39" t="s">
        <v>397</v>
      </c>
      <c r="AU1922" s="239" t="s">
        <v>84</v>
      </c>
      <c r="AV1922" s="13" t="s">
        <v>82</v>
      </c>
      <c r="AW1922" s="13" t="s">
        <v>35</v>
      </c>
      <c r="AX1922" s="13" t="s">
        <v>74</v>
      </c>
      <c r="AY1922" s="239" t="s">
        <v>378</v>
      </c>
    </row>
    <row r="1923" s="14" customFormat="1">
      <c r="A1923" s="14"/>
      <c r="B1923" s="240"/>
      <c r="C1923" s="241"/>
      <c r="D1923" s="231" t="s">
        <v>397</v>
      </c>
      <c r="E1923" s="242" t="s">
        <v>28</v>
      </c>
      <c r="F1923" s="243" t="s">
        <v>2201</v>
      </c>
      <c r="G1923" s="241"/>
      <c r="H1923" s="244">
        <v>5</v>
      </c>
      <c r="I1923" s="245"/>
      <c r="J1923" s="241"/>
      <c r="K1923" s="241"/>
      <c r="L1923" s="246"/>
      <c r="M1923" s="247"/>
      <c r="N1923" s="248"/>
      <c r="O1923" s="248"/>
      <c r="P1923" s="248"/>
      <c r="Q1923" s="248"/>
      <c r="R1923" s="248"/>
      <c r="S1923" s="248"/>
      <c r="T1923" s="249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50" t="s">
        <v>397</v>
      </c>
      <c r="AU1923" s="250" t="s">
        <v>84</v>
      </c>
      <c r="AV1923" s="14" t="s">
        <v>84</v>
      </c>
      <c r="AW1923" s="14" t="s">
        <v>35</v>
      </c>
      <c r="AX1923" s="14" t="s">
        <v>74</v>
      </c>
      <c r="AY1923" s="250" t="s">
        <v>378</v>
      </c>
    </row>
    <row r="1924" s="13" customFormat="1">
      <c r="A1924" s="13"/>
      <c r="B1924" s="229"/>
      <c r="C1924" s="230"/>
      <c r="D1924" s="231" t="s">
        <v>397</v>
      </c>
      <c r="E1924" s="232" t="s">
        <v>28</v>
      </c>
      <c r="F1924" s="233" t="s">
        <v>800</v>
      </c>
      <c r="G1924" s="230"/>
      <c r="H1924" s="232" t="s">
        <v>28</v>
      </c>
      <c r="I1924" s="234"/>
      <c r="J1924" s="230"/>
      <c r="K1924" s="230"/>
      <c r="L1924" s="235"/>
      <c r="M1924" s="236"/>
      <c r="N1924" s="237"/>
      <c r="O1924" s="237"/>
      <c r="P1924" s="237"/>
      <c r="Q1924" s="237"/>
      <c r="R1924" s="237"/>
      <c r="S1924" s="237"/>
      <c r="T1924" s="238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39" t="s">
        <v>397</v>
      </c>
      <c r="AU1924" s="239" t="s">
        <v>84</v>
      </c>
      <c r="AV1924" s="13" t="s">
        <v>82</v>
      </c>
      <c r="AW1924" s="13" t="s">
        <v>35</v>
      </c>
      <c r="AX1924" s="13" t="s">
        <v>74</v>
      </c>
      <c r="AY1924" s="239" t="s">
        <v>378</v>
      </c>
    </row>
    <row r="1925" s="14" customFormat="1">
      <c r="A1925" s="14"/>
      <c r="B1925" s="240"/>
      <c r="C1925" s="241"/>
      <c r="D1925" s="231" t="s">
        <v>397</v>
      </c>
      <c r="E1925" s="242" t="s">
        <v>28</v>
      </c>
      <c r="F1925" s="243" t="s">
        <v>2201</v>
      </c>
      <c r="G1925" s="241"/>
      <c r="H1925" s="244">
        <v>5</v>
      </c>
      <c r="I1925" s="245"/>
      <c r="J1925" s="241"/>
      <c r="K1925" s="241"/>
      <c r="L1925" s="246"/>
      <c r="M1925" s="247"/>
      <c r="N1925" s="248"/>
      <c r="O1925" s="248"/>
      <c r="P1925" s="248"/>
      <c r="Q1925" s="248"/>
      <c r="R1925" s="248"/>
      <c r="S1925" s="248"/>
      <c r="T1925" s="249"/>
      <c r="U1925" s="14"/>
      <c r="V1925" s="14"/>
      <c r="W1925" s="14"/>
      <c r="X1925" s="14"/>
      <c r="Y1925" s="14"/>
      <c r="Z1925" s="14"/>
      <c r="AA1925" s="14"/>
      <c r="AB1925" s="14"/>
      <c r="AC1925" s="14"/>
      <c r="AD1925" s="14"/>
      <c r="AE1925" s="14"/>
      <c r="AT1925" s="250" t="s">
        <v>397</v>
      </c>
      <c r="AU1925" s="250" t="s">
        <v>84</v>
      </c>
      <c r="AV1925" s="14" t="s">
        <v>84</v>
      </c>
      <c r="AW1925" s="14" t="s">
        <v>35</v>
      </c>
      <c r="AX1925" s="14" t="s">
        <v>74</v>
      </c>
      <c r="AY1925" s="250" t="s">
        <v>378</v>
      </c>
    </row>
    <row r="1926" s="13" customFormat="1">
      <c r="A1926" s="13"/>
      <c r="B1926" s="229"/>
      <c r="C1926" s="230"/>
      <c r="D1926" s="231" t="s">
        <v>397</v>
      </c>
      <c r="E1926" s="232" t="s">
        <v>28</v>
      </c>
      <c r="F1926" s="233" t="s">
        <v>802</v>
      </c>
      <c r="G1926" s="230"/>
      <c r="H1926" s="232" t="s">
        <v>28</v>
      </c>
      <c r="I1926" s="234"/>
      <c r="J1926" s="230"/>
      <c r="K1926" s="230"/>
      <c r="L1926" s="235"/>
      <c r="M1926" s="236"/>
      <c r="N1926" s="237"/>
      <c r="O1926" s="237"/>
      <c r="P1926" s="237"/>
      <c r="Q1926" s="237"/>
      <c r="R1926" s="237"/>
      <c r="S1926" s="237"/>
      <c r="T1926" s="238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39" t="s">
        <v>397</v>
      </c>
      <c r="AU1926" s="239" t="s">
        <v>84</v>
      </c>
      <c r="AV1926" s="13" t="s">
        <v>82</v>
      </c>
      <c r="AW1926" s="13" t="s">
        <v>35</v>
      </c>
      <c r="AX1926" s="13" t="s">
        <v>74</v>
      </c>
      <c r="AY1926" s="239" t="s">
        <v>378</v>
      </c>
    </row>
    <row r="1927" s="14" customFormat="1">
      <c r="A1927" s="14"/>
      <c r="B1927" s="240"/>
      <c r="C1927" s="241"/>
      <c r="D1927" s="231" t="s">
        <v>397</v>
      </c>
      <c r="E1927" s="242" t="s">
        <v>28</v>
      </c>
      <c r="F1927" s="243" t="s">
        <v>2202</v>
      </c>
      <c r="G1927" s="241"/>
      <c r="H1927" s="244">
        <v>6</v>
      </c>
      <c r="I1927" s="245"/>
      <c r="J1927" s="241"/>
      <c r="K1927" s="241"/>
      <c r="L1927" s="246"/>
      <c r="M1927" s="247"/>
      <c r="N1927" s="248"/>
      <c r="O1927" s="248"/>
      <c r="P1927" s="248"/>
      <c r="Q1927" s="248"/>
      <c r="R1927" s="248"/>
      <c r="S1927" s="248"/>
      <c r="T1927" s="249"/>
      <c r="U1927" s="14"/>
      <c r="V1927" s="14"/>
      <c r="W1927" s="14"/>
      <c r="X1927" s="14"/>
      <c r="Y1927" s="14"/>
      <c r="Z1927" s="14"/>
      <c r="AA1927" s="14"/>
      <c r="AB1927" s="14"/>
      <c r="AC1927" s="14"/>
      <c r="AD1927" s="14"/>
      <c r="AE1927" s="14"/>
      <c r="AT1927" s="250" t="s">
        <v>397</v>
      </c>
      <c r="AU1927" s="250" t="s">
        <v>84</v>
      </c>
      <c r="AV1927" s="14" t="s">
        <v>84</v>
      </c>
      <c r="AW1927" s="14" t="s">
        <v>35</v>
      </c>
      <c r="AX1927" s="14" t="s">
        <v>74</v>
      </c>
      <c r="AY1927" s="250" t="s">
        <v>378</v>
      </c>
    </row>
    <row r="1928" s="15" customFormat="1">
      <c r="A1928" s="15"/>
      <c r="B1928" s="251"/>
      <c r="C1928" s="252"/>
      <c r="D1928" s="231" t="s">
        <v>397</v>
      </c>
      <c r="E1928" s="253" t="s">
        <v>28</v>
      </c>
      <c r="F1928" s="254" t="s">
        <v>416</v>
      </c>
      <c r="G1928" s="252"/>
      <c r="H1928" s="255">
        <v>16</v>
      </c>
      <c r="I1928" s="256"/>
      <c r="J1928" s="252"/>
      <c r="K1928" s="252"/>
      <c r="L1928" s="257"/>
      <c r="M1928" s="258"/>
      <c r="N1928" s="259"/>
      <c r="O1928" s="259"/>
      <c r="P1928" s="259"/>
      <c r="Q1928" s="259"/>
      <c r="R1928" s="259"/>
      <c r="S1928" s="259"/>
      <c r="T1928" s="260"/>
      <c r="U1928" s="15"/>
      <c r="V1928" s="15"/>
      <c r="W1928" s="15"/>
      <c r="X1928" s="15"/>
      <c r="Y1928" s="15"/>
      <c r="Z1928" s="15"/>
      <c r="AA1928" s="15"/>
      <c r="AB1928" s="15"/>
      <c r="AC1928" s="15"/>
      <c r="AD1928" s="15"/>
      <c r="AE1928" s="15"/>
      <c r="AT1928" s="261" t="s">
        <v>397</v>
      </c>
      <c r="AU1928" s="261" t="s">
        <v>84</v>
      </c>
      <c r="AV1928" s="15" t="s">
        <v>390</v>
      </c>
      <c r="AW1928" s="15" t="s">
        <v>35</v>
      </c>
      <c r="AX1928" s="15" t="s">
        <v>82</v>
      </c>
      <c r="AY1928" s="261" t="s">
        <v>378</v>
      </c>
    </row>
    <row r="1929" s="2" customFormat="1" ht="37.8" customHeight="1">
      <c r="A1929" s="41"/>
      <c r="B1929" s="42"/>
      <c r="C1929" s="211" t="s">
        <v>2203</v>
      </c>
      <c r="D1929" s="211" t="s">
        <v>385</v>
      </c>
      <c r="E1929" s="212" t="s">
        <v>2204</v>
      </c>
      <c r="F1929" s="213" t="s">
        <v>2205</v>
      </c>
      <c r="G1929" s="214" t="s">
        <v>972</v>
      </c>
      <c r="H1929" s="215">
        <v>30</v>
      </c>
      <c r="I1929" s="216"/>
      <c r="J1929" s="217">
        <f>ROUND(I1929*H1929,2)</f>
        <v>0</v>
      </c>
      <c r="K1929" s="213" t="s">
        <v>389</v>
      </c>
      <c r="L1929" s="47"/>
      <c r="M1929" s="218" t="s">
        <v>28</v>
      </c>
      <c r="N1929" s="219" t="s">
        <v>45</v>
      </c>
      <c r="O1929" s="87"/>
      <c r="P1929" s="220">
        <f>O1929*H1929</f>
        <v>0</v>
      </c>
      <c r="Q1929" s="220">
        <v>0</v>
      </c>
      <c r="R1929" s="220">
        <f>Q1929*H1929</f>
        <v>0</v>
      </c>
      <c r="S1929" s="220">
        <v>0.017999999999999999</v>
      </c>
      <c r="T1929" s="221">
        <f>S1929*H1929</f>
        <v>0.53999999999999992</v>
      </c>
      <c r="U1929" s="41"/>
      <c r="V1929" s="41"/>
      <c r="W1929" s="41"/>
      <c r="X1929" s="41"/>
      <c r="Y1929" s="41"/>
      <c r="Z1929" s="41"/>
      <c r="AA1929" s="41"/>
      <c r="AB1929" s="41"/>
      <c r="AC1929" s="41"/>
      <c r="AD1929" s="41"/>
      <c r="AE1929" s="41"/>
      <c r="AR1929" s="222" t="s">
        <v>390</v>
      </c>
      <c r="AT1929" s="222" t="s">
        <v>385</v>
      </c>
      <c r="AU1929" s="222" t="s">
        <v>84</v>
      </c>
      <c r="AY1929" s="20" t="s">
        <v>378</v>
      </c>
      <c r="BE1929" s="223">
        <f>IF(N1929="základní",J1929,0)</f>
        <v>0</v>
      </c>
      <c r="BF1929" s="223">
        <f>IF(N1929="snížená",J1929,0)</f>
        <v>0</v>
      </c>
      <c r="BG1929" s="223">
        <f>IF(N1929="zákl. přenesená",J1929,0)</f>
        <v>0</v>
      </c>
      <c r="BH1929" s="223">
        <f>IF(N1929="sníž. přenesená",J1929,0)</f>
        <v>0</v>
      </c>
      <c r="BI1929" s="223">
        <f>IF(N1929="nulová",J1929,0)</f>
        <v>0</v>
      </c>
      <c r="BJ1929" s="20" t="s">
        <v>82</v>
      </c>
      <c r="BK1929" s="223">
        <f>ROUND(I1929*H1929,2)</f>
        <v>0</v>
      </c>
      <c r="BL1929" s="20" t="s">
        <v>390</v>
      </c>
      <c r="BM1929" s="222" t="s">
        <v>2206</v>
      </c>
    </row>
    <row r="1930" s="2" customFormat="1">
      <c r="A1930" s="41"/>
      <c r="B1930" s="42"/>
      <c r="C1930" s="43"/>
      <c r="D1930" s="224" t="s">
        <v>394</v>
      </c>
      <c r="E1930" s="43"/>
      <c r="F1930" s="225" t="s">
        <v>2207</v>
      </c>
      <c r="G1930" s="43"/>
      <c r="H1930" s="43"/>
      <c r="I1930" s="226"/>
      <c r="J1930" s="43"/>
      <c r="K1930" s="43"/>
      <c r="L1930" s="47"/>
      <c r="M1930" s="227"/>
      <c r="N1930" s="228"/>
      <c r="O1930" s="87"/>
      <c r="P1930" s="87"/>
      <c r="Q1930" s="87"/>
      <c r="R1930" s="87"/>
      <c r="S1930" s="87"/>
      <c r="T1930" s="88"/>
      <c r="U1930" s="41"/>
      <c r="V1930" s="41"/>
      <c r="W1930" s="41"/>
      <c r="X1930" s="41"/>
      <c r="Y1930" s="41"/>
      <c r="Z1930" s="41"/>
      <c r="AA1930" s="41"/>
      <c r="AB1930" s="41"/>
      <c r="AC1930" s="41"/>
      <c r="AD1930" s="41"/>
      <c r="AE1930" s="41"/>
      <c r="AT1930" s="20" t="s">
        <v>394</v>
      </c>
      <c r="AU1930" s="20" t="s">
        <v>84</v>
      </c>
    </row>
    <row r="1931" s="13" customFormat="1">
      <c r="A1931" s="13"/>
      <c r="B1931" s="229"/>
      <c r="C1931" s="230"/>
      <c r="D1931" s="231" t="s">
        <v>397</v>
      </c>
      <c r="E1931" s="232" t="s">
        <v>28</v>
      </c>
      <c r="F1931" s="233" t="s">
        <v>767</v>
      </c>
      <c r="G1931" s="230"/>
      <c r="H1931" s="232" t="s">
        <v>28</v>
      </c>
      <c r="I1931" s="234"/>
      <c r="J1931" s="230"/>
      <c r="K1931" s="230"/>
      <c r="L1931" s="235"/>
      <c r="M1931" s="236"/>
      <c r="N1931" s="237"/>
      <c r="O1931" s="237"/>
      <c r="P1931" s="237"/>
      <c r="Q1931" s="237"/>
      <c r="R1931" s="237"/>
      <c r="S1931" s="237"/>
      <c r="T1931" s="238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T1931" s="239" t="s">
        <v>397</v>
      </c>
      <c r="AU1931" s="239" t="s">
        <v>84</v>
      </c>
      <c r="AV1931" s="13" t="s">
        <v>82</v>
      </c>
      <c r="AW1931" s="13" t="s">
        <v>35</v>
      </c>
      <c r="AX1931" s="13" t="s">
        <v>74</v>
      </c>
      <c r="AY1931" s="239" t="s">
        <v>378</v>
      </c>
    </row>
    <row r="1932" s="13" customFormat="1">
      <c r="A1932" s="13"/>
      <c r="B1932" s="229"/>
      <c r="C1932" s="230"/>
      <c r="D1932" s="231" t="s">
        <v>397</v>
      </c>
      <c r="E1932" s="232" t="s">
        <v>28</v>
      </c>
      <c r="F1932" s="233" t="s">
        <v>2208</v>
      </c>
      <c r="G1932" s="230"/>
      <c r="H1932" s="232" t="s">
        <v>28</v>
      </c>
      <c r="I1932" s="234"/>
      <c r="J1932" s="230"/>
      <c r="K1932" s="230"/>
      <c r="L1932" s="235"/>
      <c r="M1932" s="236"/>
      <c r="N1932" s="237"/>
      <c r="O1932" s="237"/>
      <c r="P1932" s="237"/>
      <c r="Q1932" s="237"/>
      <c r="R1932" s="237"/>
      <c r="S1932" s="237"/>
      <c r="T1932" s="23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39" t="s">
        <v>397</v>
      </c>
      <c r="AU1932" s="239" t="s">
        <v>84</v>
      </c>
      <c r="AV1932" s="13" t="s">
        <v>82</v>
      </c>
      <c r="AW1932" s="13" t="s">
        <v>35</v>
      </c>
      <c r="AX1932" s="13" t="s">
        <v>74</v>
      </c>
      <c r="AY1932" s="239" t="s">
        <v>378</v>
      </c>
    </row>
    <row r="1933" s="14" customFormat="1">
      <c r="A1933" s="14"/>
      <c r="B1933" s="240"/>
      <c r="C1933" s="241"/>
      <c r="D1933" s="231" t="s">
        <v>397</v>
      </c>
      <c r="E1933" s="242" t="s">
        <v>28</v>
      </c>
      <c r="F1933" s="243" t="s">
        <v>2209</v>
      </c>
      <c r="G1933" s="241"/>
      <c r="H1933" s="244">
        <v>18</v>
      </c>
      <c r="I1933" s="245"/>
      <c r="J1933" s="241"/>
      <c r="K1933" s="241"/>
      <c r="L1933" s="246"/>
      <c r="M1933" s="247"/>
      <c r="N1933" s="248"/>
      <c r="O1933" s="248"/>
      <c r="P1933" s="248"/>
      <c r="Q1933" s="248"/>
      <c r="R1933" s="248"/>
      <c r="S1933" s="248"/>
      <c r="T1933" s="24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50" t="s">
        <v>397</v>
      </c>
      <c r="AU1933" s="250" t="s">
        <v>84</v>
      </c>
      <c r="AV1933" s="14" t="s">
        <v>84</v>
      </c>
      <c r="AW1933" s="14" t="s">
        <v>35</v>
      </c>
      <c r="AX1933" s="14" t="s">
        <v>74</v>
      </c>
      <c r="AY1933" s="250" t="s">
        <v>378</v>
      </c>
    </row>
    <row r="1934" s="13" customFormat="1">
      <c r="A1934" s="13"/>
      <c r="B1934" s="229"/>
      <c r="C1934" s="230"/>
      <c r="D1934" s="231" t="s">
        <v>397</v>
      </c>
      <c r="E1934" s="232" t="s">
        <v>28</v>
      </c>
      <c r="F1934" s="233" t="s">
        <v>2210</v>
      </c>
      <c r="G1934" s="230"/>
      <c r="H1934" s="232" t="s">
        <v>28</v>
      </c>
      <c r="I1934" s="234"/>
      <c r="J1934" s="230"/>
      <c r="K1934" s="230"/>
      <c r="L1934" s="235"/>
      <c r="M1934" s="236"/>
      <c r="N1934" s="237"/>
      <c r="O1934" s="237"/>
      <c r="P1934" s="237"/>
      <c r="Q1934" s="237"/>
      <c r="R1934" s="237"/>
      <c r="S1934" s="237"/>
      <c r="T1934" s="238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39" t="s">
        <v>397</v>
      </c>
      <c r="AU1934" s="239" t="s">
        <v>84</v>
      </c>
      <c r="AV1934" s="13" t="s">
        <v>82</v>
      </c>
      <c r="AW1934" s="13" t="s">
        <v>35</v>
      </c>
      <c r="AX1934" s="13" t="s">
        <v>74</v>
      </c>
      <c r="AY1934" s="239" t="s">
        <v>378</v>
      </c>
    </row>
    <row r="1935" s="14" customFormat="1">
      <c r="A1935" s="14"/>
      <c r="B1935" s="240"/>
      <c r="C1935" s="241"/>
      <c r="D1935" s="231" t="s">
        <v>397</v>
      </c>
      <c r="E1935" s="242" t="s">
        <v>28</v>
      </c>
      <c r="F1935" s="243" t="s">
        <v>2211</v>
      </c>
      <c r="G1935" s="241"/>
      <c r="H1935" s="244">
        <v>12</v>
      </c>
      <c r="I1935" s="245"/>
      <c r="J1935" s="241"/>
      <c r="K1935" s="241"/>
      <c r="L1935" s="246"/>
      <c r="M1935" s="247"/>
      <c r="N1935" s="248"/>
      <c r="O1935" s="248"/>
      <c r="P1935" s="248"/>
      <c r="Q1935" s="248"/>
      <c r="R1935" s="248"/>
      <c r="S1935" s="248"/>
      <c r="T1935" s="249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50" t="s">
        <v>397</v>
      </c>
      <c r="AU1935" s="250" t="s">
        <v>84</v>
      </c>
      <c r="AV1935" s="14" t="s">
        <v>84</v>
      </c>
      <c r="AW1935" s="14" t="s">
        <v>35</v>
      </c>
      <c r="AX1935" s="14" t="s">
        <v>74</v>
      </c>
      <c r="AY1935" s="250" t="s">
        <v>378</v>
      </c>
    </row>
    <row r="1936" s="15" customFormat="1">
      <c r="A1936" s="15"/>
      <c r="B1936" s="251"/>
      <c r="C1936" s="252"/>
      <c r="D1936" s="231" t="s">
        <v>397</v>
      </c>
      <c r="E1936" s="253" t="s">
        <v>391</v>
      </c>
      <c r="F1936" s="254" t="s">
        <v>416</v>
      </c>
      <c r="G1936" s="252"/>
      <c r="H1936" s="255">
        <v>30</v>
      </c>
      <c r="I1936" s="256"/>
      <c r="J1936" s="252"/>
      <c r="K1936" s="252"/>
      <c r="L1936" s="257"/>
      <c r="M1936" s="258"/>
      <c r="N1936" s="259"/>
      <c r="O1936" s="259"/>
      <c r="P1936" s="259"/>
      <c r="Q1936" s="259"/>
      <c r="R1936" s="259"/>
      <c r="S1936" s="259"/>
      <c r="T1936" s="260"/>
      <c r="U1936" s="15"/>
      <c r="V1936" s="15"/>
      <c r="W1936" s="15"/>
      <c r="X1936" s="15"/>
      <c r="Y1936" s="15"/>
      <c r="Z1936" s="15"/>
      <c r="AA1936" s="15"/>
      <c r="AB1936" s="15"/>
      <c r="AC1936" s="15"/>
      <c r="AD1936" s="15"/>
      <c r="AE1936" s="15"/>
      <c r="AT1936" s="261" t="s">
        <v>397</v>
      </c>
      <c r="AU1936" s="261" t="s">
        <v>84</v>
      </c>
      <c r="AV1936" s="15" t="s">
        <v>390</v>
      </c>
      <c r="AW1936" s="15" t="s">
        <v>35</v>
      </c>
      <c r="AX1936" s="15" t="s">
        <v>82</v>
      </c>
      <c r="AY1936" s="261" t="s">
        <v>378</v>
      </c>
    </row>
    <row r="1937" s="2" customFormat="1" ht="37.8" customHeight="1">
      <c r="A1937" s="41"/>
      <c r="B1937" s="42"/>
      <c r="C1937" s="211" t="s">
        <v>2212</v>
      </c>
      <c r="D1937" s="211" t="s">
        <v>385</v>
      </c>
      <c r="E1937" s="212" t="s">
        <v>2213</v>
      </c>
      <c r="F1937" s="213" t="s">
        <v>2214</v>
      </c>
      <c r="G1937" s="214" t="s">
        <v>972</v>
      </c>
      <c r="H1937" s="215">
        <v>80</v>
      </c>
      <c r="I1937" s="216"/>
      <c r="J1937" s="217">
        <f>ROUND(I1937*H1937,2)</f>
        <v>0</v>
      </c>
      <c r="K1937" s="213" t="s">
        <v>389</v>
      </c>
      <c r="L1937" s="47"/>
      <c r="M1937" s="218" t="s">
        <v>28</v>
      </c>
      <c r="N1937" s="219" t="s">
        <v>45</v>
      </c>
      <c r="O1937" s="87"/>
      <c r="P1937" s="220">
        <f>O1937*H1937</f>
        <v>0</v>
      </c>
      <c r="Q1937" s="220">
        <v>0</v>
      </c>
      <c r="R1937" s="220">
        <f>Q1937*H1937</f>
        <v>0</v>
      </c>
      <c r="S1937" s="220">
        <v>0.037999999999999999</v>
      </c>
      <c r="T1937" s="221">
        <f>S1937*H1937</f>
        <v>3.04</v>
      </c>
      <c r="U1937" s="41"/>
      <c r="V1937" s="41"/>
      <c r="W1937" s="41"/>
      <c r="X1937" s="41"/>
      <c r="Y1937" s="41"/>
      <c r="Z1937" s="41"/>
      <c r="AA1937" s="41"/>
      <c r="AB1937" s="41"/>
      <c r="AC1937" s="41"/>
      <c r="AD1937" s="41"/>
      <c r="AE1937" s="41"/>
      <c r="AR1937" s="222" t="s">
        <v>390</v>
      </c>
      <c r="AT1937" s="222" t="s">
        <v>385</v>
      </c>
      <c r="AU1937" s="222" t="s">
        <v>84</v>
      </c>
      <c r="AY1937" s="20" t="s">
        <v>378</v>
      </c>
      <c r="BE1937" s="223">
        <f>IF(N1937="základní",J1937,0)</f>
        <v>0</v>
      </c>
      <c r="BF1937" s="223">
        <f>IF(N1937="snížená",J1937,0)</f>
        <v>0</v>
      </c>
      <c r="BG1937" s="223">
        <f>IF(N1937="zákl. přenesená",J1937,0)</f>
        <v>0</v>
      </c>
      <c r="BH1937" s="223">
        <f>IF(N1937="sníž. přenesená",J1937,0)</f>
        <v>0</v>
      </c>
      <c r="BI1937" s="223">
        <f>IF(N1937="nulová",J1937,0)</f>
        <v>0</v>
      </c>
      <c r="BJ1937" s="20" t="s">
        <v>82</v>
      </c>
      <c r="BK1937" s="223">
        <f>ROUND(I1937*H1937,2)</f>
        <v>0</v>
      </c>
      <c r="BL1937" s="20" t="s">
        <v>390</v>
      </c>
      <c r="BM1937" s="222" t="s">
        <v>2215</v>
      </c>
    </row>
    <row r="1938" s="2" customFormat="1">
      <c r="A1938" s="41"/>
      <c r="B1938" s="42"/>
      <c r="C1938" s="43"/>
      <c r="D1938" s="224" t="s">
        <v>394</v>
      </c>
      <c r="E1938" s="43"/>
      <c r="F1938" s="225" t="s">
        <v>2216</v>
      </c>
      <c r="G1938" s="43"/>
      <c r="H1938" s="43"/>
      <c r="I1938" s="226"/>
      <c r="J1938" s="43"/>
      <c r="K1938" s="43"/>
      <c r="L1938" s="47"/>
      <c r="M1938" s="227"/>
      <c r="N1938" s="228"/>
      <c r="O1938" s="87"/>
      <c r="P1938" s="87"/>
      <c r="Q1938" s="87"/>
      <c r="R1938" s="87"/>
      <c r="S1938" s="87"/>
      <c r="T1938" s="88"/>
      <c r="U1938" s="41"/>
      <c r="V1938" s="41"/>
      <c r="W1938" s="41"/>
      <c r="X1938" s="41"/>
      <c r="Y1938" s="41"/>
      <c r="Z1938" s="41"/>
      <c r="AA1938" s="41"/>
      <c r="AB1938" s="41"/>
      <c r="AC1938" s="41"/>
      <c r="AD1938" s="41"/>
      <c r="AE1938" s="41"/>
      <c r="AT1938" s="20" t="s">
        <v>394</v>
      </c>
      <c r="AU1938" s="20" t="s">
        <v>84</v>
      </c>
    </row>
    <row r="1939" s="13" customFormat="1">
      <c r="A1939" s="13"/>
      <c r="B1939" s="229"/>
      <c r="C1939" s="230"/>
      <c r="D1939" s="231" t="s">
        <v>397</v>
      </c>
      <c r="E1939" s="232" t="s">
        <v>28</v>
      </c>
      <c r="F1939" s="233" t="s">
        <v>767</v>
      </c>
      <c r="G1939" s="230"/>
      <c r="H1939" s="232" t="s">
        <v>28</v>
      </c>
      <c r="I1939" s="234"/>
      <c r="J1939" s="230"/>
      <c r="K1939" s="230"/>
      <c r="L1939" s="235"/>
      <c r="M1939" s="236"/>
      <c r="N1939" s="237"/>
      <c r="O1939" s="237"/>
      <c r="P1939" s="237"/>
      <c r="Q1939" s="237"/>
      <c r="R1939" s="237"/>
      <c r="S1939" s="237"/>
      <c r="T1939" s="238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T1939" s="239" t="s">
        <v>397</v>
      </c>
      <c r="AU1939" s="239" t="s">
        <v>84</v>
      </c>
      <c r="AV1939" s="13" t="s">
        <v>82</v>
      </c>
      <c r="AW1939" s="13" t="s">
        <v>35</v>
      </c>
      <c r="AX1939" s="13" t="s">
        <v>74</v>
      </c>
      <c r="AY1939" s="239" t="s">
        <v>378</v>
      </c>
    </row>
    <row r="1940" s="13" customFormat="1">
      <c r="A1940" s="13"/>
      <c r="B1940" s="229"/>
      <c r="C1940" s="230"/>
      <c r="D1940" s="231" t="s">
        <v>397</v>
      </c>
      <c r="E1940" s="232" t="s">
        <v>28</v>
      </c>
      <c r="F1940" s="233" t="s">
        <v>2217</v>
      </c>
      <c r="G1940" s="230"/>
      <c r="H1940" s="232" t="s">
        <v>28</v>
      </c>
      <c r="I1940" s="234"/>
      <c r="J1940" s="230"/>
      <c r="K1940" s="230"/>
      <c r="L1940" s="235"/>
      <c r="M1940" s="236"/>
      <c r="N1940" s="237"/>
      <c r="O1940" s="237"/>
      <c r="P1940" s="237"/>
      <c r="Q1940" s="237"/>
      <c r="R1940" s="237"/>
      <c r="S1940" s="237"/>
      <c r="T1940" s="238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9" t="s">
        <v>397</v>
      </c>
      <c r="AU1940" s="239" t="s">
        <v>84</v>
      </c>
      <c r="AV1940" s="13" t="s">
        <v>82</v>
      </c>
      <c r="AW1940" s="13" t="s">
        <v>35</v>
      </c>
      <c r="AX1940" s="13" t="s">
        <v>74</v>
      </c>
      <c r="AY1940" s="239" t="s">
        <v>378</v>
      </c>
    </row>
    <row r="1941" s="14" customFormat="1">
      <c r="A1941" s="14"/>
      <c r="B1941" s="240"/>
      <c r="C1941" s="241"/>
      <c r="D1941" s="231" t="s">
        <v>397</v>
      </c>
      <c r="E1941" s="242" t="s">
        <v>28</v>
      </c>
      <c r="F1941" s="243" t="s">
        <v>2218</v>
      </c>
      <c r="G1941" s="241"/>
      <c r="H1941" s="244">
        <v>36</v>
      </c>
      <c r="I1941" s="245"/>
      <c r="J1941" s="241"/>
      <c r="K1941" s="241"/>
      <c r="L1941" s="246"/>
      <c r="M1941" s="247"/>
      <c r="N1941" s="248"/>
      <c r="O1941" s="248"/>
      <c r="P1941" s="248"/>
      <c r="Q1941" s="248"/>
      <c r="R1941" s="248"/>
      <c r="S1941" s="248"/>
      <c r="T1941" s="249"/>
      <c r="U1941" s="14"/>
      <c r="V1941" s="14"/>
      <c r="W1941" s="14"/>
      <c r="X1941" s="14"/>
      <c r="Y1941" s="14"/>
      <c r="Z1941" s="14"/>
      <c r="AA1941" s="14"/>
      <c r="AB1941" s="14"/>
      <c r="AC1941" s="14"/>
      <c r="AD1941" s="14"/>
      <c r="AE1941" s="14"/>
      <c r="AT1941" s="250" t="s">
        <v>397</v>
      </c>
      <c r="AU1941" s="250" t="s">
        <v>84</v>
      </c>
      <c r="AV1941" s="14" t="s">
        <v>84</v>
      </c>
      <c r="AW1941" s="14" t="s">
        <v>35</v>
      </c>
      <c r="AX1941" s="14" t="s">
        <v>74</v>
      </c>
      <c r="AY1941" s="250" t="s">
        <v>378</v>
      </c>
    </row>
    <row r="1942" s="13" customFormat="1">
      <c r="A1942" s="13"/>
      <c r="B1942" s="229"/>
      <c r="C1942" s="230"/>
      <c r="D1942" s="231" t="s">
        <v>397</v>
      </c>
      <c r="E1942" s="232" t="s">
        <v>28</v>
      </c>
      <c r="F1942" s="233" t="s">
        <v>2219</v>
      </c>
      <c r="G1942" s="230"/>
      <c r="H1942" s="232" t="s">
        <v>28</v>
      </c>
      <c r="I1942" s="234"/>
      <c r="J1942" s="230"/>
      <c r="K1942" s="230"/>
      <c r="L1942" s="235"/>
      <c r="M1942" s="236"/>
      <c r="N1942" s="237"/>
      <c r="O1942" s="237"/>
      <c r="P1942" s="237"/>
      <c r="Q1942" s="237"/>
      <c r="R1942" s="237"/>
      <c r="S1942" s="237"/>
      <c r="T1942" s="238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39" t="s">
        <v>397</v>
      </c>
      <c r="AU1942" s="239" t="s">
        <v>84</v>
      </c>
      <c r="AV1942" s="13" t="s">
        <v>82</v>
      </c>
      <c r="AW1942" s="13" t="s">
        <v>35</v>
      </c>
      <c r="AX1942" s="13" t="s">
        <v>74</v>
      </c>
      <c r="AY1942" s="239" t="s">
        <v>378</v>
      </c>
    </row>
    <row r="1943" s="14" customFormat="1">
      <c r="A1943" s="14"/>
      <c r="B1943" s="240"/>
      <c r="C1943" s="241"/>
      <c r="D1943" s="231" t="s">
        <v>397</v>
      </c>
      <c r="E1943" s="242" t="s">
        <v>28</v>
      </c>
      <c r="F1943" s="243" t="s">
        <v>2220</v>
      </c>
      <c r="G1943" s="241"/>
      <c r="H1943" s="244">
        <v>20</v>
      </c>
      <c r="I1943" s="245"/>
      <c r="J1943" s="241"/>
      <c r="K1943" s="241"/>
      <c r="L1943" s="246"/>
      <c r="M1943" s="247"/>
      <c r="N1943" s="248"/>
      <c r="O1943" s="248"/>
      <c r="P1943" s="248"/>
      <c r="Q1943" s="248"/>
      <c r="R1943" s="248"/>
      <c r="S1943" s="248"/>
      <c r="T1943" s="249"/>
      <c r="U1943" s="14"/>
      <c r="V1943" s="14"/>
      <c r="W1943" s="14"/>
      <c r="X1943" s="14"/>
      <c r="Y1943" s="14"/>
      <c r="Z1943" s="14"/>
      <c r="AA1943" s="14"/>
      <c r="AB1943" s="14"/>
      <c r="AC1943" s="14"/>
      <c r="AD1943" s="14"/>
      <c r="AE1943" s="14"/>
      <c r="AT1943" s="250" t="s">
        <v>397</v>
      </c>
      <c r="AU1943" s="250" t="s">
        <v>84</v>
      </c>
      <c r="AV1943" s="14" t="s">
        <v>84</v>
      </c>
      <c r="AW1943" s="14" t="s">
        <v>35</v>
      </c>
      <c r="AX1943" s="14" t="s">
        <v>74</v>
      </c>
      <c r="AY1943" s="250" t="s">
        <v>378</v>
      </c>
    </row>
    <row r="1944" s="13" customFormat="1">
      <c r="A1944" s="13"/>
      <c r="B1944" s="229"/>
      <c r="C1944" s="230"/>
      <c r="D1944" s="231" t="s">
        <v>397</v>
      </c>
      <c r="E1944" s="232" t="s">
        <v>28</v>
      </c>
      <c r="F1944" s="233" t="s">
        <v>2221</v>
      </c>
      <c r="G1944" s="230"/>
      <c r="H1944" s="232" t="s">
        <v>28</v>
      </c>
      <c r="I1944" s="234"/>
      <c r="J1944" s="230"/>
      <c r="K1944" s="230"/>
      <c r="L1944" s="235"/>
      <c r="M1944" s="236"/>
      <c r="N1944" s="237"/>
      <c r="O1944" s="237"/>
      <c r="P1944" s="237"/>
      <c r="Q1944" s="237"/>
      <c r="R1944" s="237"/>
      <c r="S1944" s="237"/>
      <c r="T1944" s="238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T1944" s="239" t="s">
        <v>397</v>
      </c>
      <c r="AU1944" s="239" t="s">
        <v>84</v>
      </c>
      <c r="AV1944" s="13" t="s">
        <v>82</v>
      </c>
      <c r="AW1944" s="13" t="s">
        <v>35</v>
      </c>
      <c r="AX1944" s="13" t="s">
        <v>74</v>
      </c>
      <c r="AY1944" s="239" t="s">
        <v>378</v>
      </c>
    </row>
    <row r="1945" s="14" customFormat="1">
      <c r="A1945" s="14"/>
      <c r="B1945" s="240"/>
      <c r="C1945" s="241"/>
      <c r="D1945" s="231" t="s">
        <v>397</v>
      </c>
      <c r="E1945" s="242" t="s">
        <v>28</v>
      </c>
      <c r="F1945" s="243" t="s">
        <v>2222</v>
      </c>
      <c r="G1945" s="241"/>
      <c r="H1945" s="244">
        <v>24</v>
      </c>
      <c r="I1945" s="245"/>
      <c r="J1945" s="241"/>
      <c r="K1945" s="241"/>
      <c r="L1945" s="246"/>
      <c r="M1945" s="247"/>
      <c r="N1945" s="248"/>
      <c r="O1945" s="248"/>
      <c r="P1945" s="248"/>
      <c r="Q1945" s="248"/>
      <c r="R1945" s="248"/>
      <c r="S1945" s="248"/>
      <c r="T1945" s="249"/>
      <c r="U1945" s="14"/>
      <c r="V1945" s="14"/>
      <c r="W1945" s="14"/>
      <c r="X1945" s="14"/>
      <c r="Y1945" s="14"/>
      <c r="Z1945" s="14"/>
      <c r="AA1945" s="14"/>
      <c r="AB1945" s="14"/>
      <c r="AC1945" s="14"/>
      <c r="AD1945" s="14"/>
      <c r="AE1945" s="14"/>
      <c r="AT1945" s="250" t="s">
        <v>397</v>
      </c>
      <c r="AU1945" s="250" t="s">
        <v>84</v>
      </c>
      <c r="AV1945" s="14" t="s">
        <v>84</v>
      </c>
      <c r="AW1945" s="14" t="s">
        <v>35</v>
      </c>
      <c r="AX1945" s="14" t="s">
        <v>74</v>
      </c>
      <c r="AY1945" s="250" t="s">
        <v>378</v>
      </c>
    </row>
    <row r="1946" s="15" customFormat="1">
      <c r="A1946" s="15"/>
      <c r="B1946" s="251"/>
      <c r="C1946" s="252"/>
      <c r="D1946" s="231" t="s">
        <v>397</v>
      </c>
      <c r="E1946" s="253" t="s">
        <v>396</v>
      </c>
      <c r="F1946" s="254" t="s">
        <v>416</v>
      </c>
      <c r="G1946" s="252"/>
      <c r="H1946" s="255">
        <v>80</v>
      </c>
      <c r="I1946" s="256"/>
      <c r="J1946" s="252"/>
      <c r="K1946" s="252"/>
      <c r="L1946" s="257"/>
      <c r="M1946" s="258"/>
      <c r="N1946" s="259"/>
      <c r="O1946" s="259"/>
      <c r="P1946" s="259"/>
      <c r="Q1946" s="259"/>
      <c r="R1946" s="259"/>
      <c r="S1946" s="259"/>
      <c r="T1946" s="260"/>
      <c r="U1946" s="15"/>
      <c r="V1946" s="15"/>
      <c r="W1946" s="15"/>
      <c r="X1946" s="15"/>
      <c r="Y1946" s="15"/>
      <c r="Z1946" s="15"/>
      <c r="AA1946" s="15"/>
      <c r="AB1946" s="15"/>
      <c r="AC1946" s="15"/>
      <c r="AD1946" s="15"/>
      <c r="AE1946" s="15"/>
      <c r="AT1946" s="261" t="s">
        <v>397</v>
      </c>
      <c r="AU1946" s="261" t="s">
        <v>84</v>
      </c>
      <c r="AV1946" s="15" t="s">
        <v>390</v>
      </c>
      <c r="AW1946" s="15" t="s">
        <v>35</v>
      </c>
      <c r="AX1946" s="15" t="s">
        <v>82</v>
      </c>
      <c r="AY1946" s="261" t="s">
        <v>378</v>
      </c>
    </row>
    <row r="1947" s="2" customFormat="1" ht="37.8" customHeight="1">
      <c r="A1947" s="41"/>
      <c r="B1947" s="42"/>
      <c r="C1947" s="211" t="s">
        <v>2223</v>
      </c>
      <c r="D1947" s="211" t="s">
        <v>385</v>
      </c>
      <c r="E1947" s="212" t="s">
        <v>2224</v>
      </c>
      <c r="F1947" s="213" t="s">
        <v>2225</v>
      </c>
      <c r="G1947" s="214" t="s">
        <v>972</v>
      </c>
      <c r="H1947" s="215">
        <v>80</v>
      </c>
      <c r="I1947" s="216"/>
      <c r="J1947" s="217">
        <f>ROUND(I1947*H1947,2)</f>
        <v>0</v>
      </c>
      <c r="K1947" s="213" t="s">
        <v>389</v>
      </c>
      <c r="L1947" s="47"/>
      <c r="M1947" s="218" t="s">
        <v>28</v>
      </c>
      <c r="N1947" s="219" t="s">
        <v>45</v>
      </c>
      <c r="O1947" s="87"/>
      <c r="P1947" s="220">
        <f>O1947*H1947</f>
        <v>0</v>
      </c>
      <c r="Q1947" s="220">
        <v>0</v>
      </c>
      <c r="R1947" s="220">
        <f>Q1947*H1947</f>
        <v>0</v>
      </c>
      <c r="S1947" s="220">
        <v>0.040000000000000001</v>
      </c>
      <c r="T1947" s="221">
        <f>S1947*H1947</f>
        <v>3.2000000000000002</v>
      </c>
      <c r="U1947" s="41"/>
      <c r="V1947" s="41"/>
      <c r="W1947" s="41"/>
      <c r="X1947" s="41"/>
      <c r="Y1947" s="41"/>
      <c r="Z1947" s="41"/>
      <c r="AA1947" s="41"/>
      <c r="AB1947" s="41"/>
      <c r="AC1947" s="41"/>
      <c r="AD1947" s="41"/>
      <c r="AE1947" s="41"/>
      <c r="AR1947" s="222" t="s">
        <v>390</v>
      </c>
      <c r="AT1947" s="222" t="s">
        <v>385</v>
      </c>
      <c r="AU1947" s="222" t="s">
        <v>84</v>
      </c>
      <c r="AY1947" s="20" t="s">
        <v>378</v>
      </c>
      <c r="BE1947" s="223">
        <f>IF(N1947="základní",J1947,0)</f>
        <v>0</v>
      </c>
      <c r="BF1947" s="223">
        <f>IF(N1947="snížená",J1947,0)</f>
        <v>0</v>
      </c>
      <c r="BG1947" s="223">
        <f>IF(N1947="zákl. přenesená",J1947,0)</f>
        <v>0</v>
      </c>
      <c r="BH1947" s="223">
        <f>IF(N1947="sníž. přenesená",J1947,0)</f>
        <v>0</v>
      </c>
      <c r="BI1947" s="223">
        <f>IF(N1947="nulová",J1947,0)</f>
        <v>0</v>
      </c>
      <c r="BJ1947" s="20" t="s">
        <v>82</v>
      </c>
      <c r="BK1947" s="223">
        <f>ROUND(I1947*H1947,2)</f>
        <v>0</v>
      </c>
      <c r="BL1947" s="20" t="s">
        <v>390</v>
      </c>
      <c r="BM1947" s="222" t="s">
        <v>2226</v>
      </c>
    </row>
    <row r="1948" s="2" customFormat="1">
      <c r="A1948" s="41"/>
      <c r="B1948" s="42"/>
      <c r="C1948" s="43"/>
      <c r="D1948" s="224" t="s">
        <v>394</v>
      </c>
      <c r="E1948" s="43"/>
      <c r="F1948" s="225" t="s">
        <v>2227</v>
      </c>
      <c r="G1948" s="43"/>
      <c r="H1948" s="43"/>
      <c r="I1948" s="226"/>
      <c r="J1948" s="43"/>
      <c r="K1948" s="43"/>
      <c r="L1948" s="47"/>
      <c r="M1948" s="227"/>
      <c r="N1948" s="228"/>
      <c r="O1948" s="87"/>
      <c r="P1948" s="87"/>
      <c r="Q1948" s="87"/>
      <c r="R1948" s="87"/>
      <c r="S1948" s="87"/>
      <c r="T1948" s="88"/>
      <c r="U1948" s="41"/>
      <c r="V1948" s="41"/>
      <c r="W1948" s="41"/>
      <c r="X1948" s="41"/>
      <c r="Y1948" s="41"/>
      <c r="Z1948" s="41"/>
      <c r="AA1948" s="41"/>
      <c r="AB1948" s="41"/>
      <c r="AC1948" s="41"/>
      <c r="AD1948" s="41"/>
      <c r="AE1948" s="41"/>
      <c r="AT1948" s="20" t="s">
        <v>394</v>
      </c>
      <c r="AU1948" s="20" t="s">
        <v>84</v>
      </c>
    </row>
    <row r="1949" s="13" customFormat="1">
      <c r="A1949" s="13"/>
      <c r="B1949" s="229"/>
      <c r="C1949" s="230"/>
      <c r="D1949" s="231" t="s">
        <v>397</v>
      </c>
      <c r="E1949" s="232" t="s">
        <v>28</v>
      </c>
      <c r="F1949" s="233" t="s">
        <v>767</v>
      </c>
      <c r="G1949" s="230"/>
      <c r="H1949" s="232" t="s">
        <v>28</v>
      </c>
      <c r="I1949" s="234"/>
      <c r="J1949" s="230"/>
      <c r="K1949" s="230"/>
      <c r="L1949" s="235"/>
      <c r="M1949" s="236"/>
      <c r="N1949" s="237"/>
      <c r="O1949" s="237"/>
      <c r="P1949" s="237"/>
      <c r="Q1949" s="237"/>
      <c r="R1949" s="237"/>
      <c r="S1949" s="237"/>
      <c r="T1949" s="238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39" t="s">
        <v>397</v>
      </c>
      <c r="AU1949" s="239" t="s">
        <v>84</v>
      </c>
      <c r="AV1949" s="13" t="s">
        <v>82</v>
      </c>
      <c r="AW1949" s="13" t="s">
        <v>35</v>
      </c>
      <c r="AX1949" s="13" t="s">
        <v>74</v>
      </c>
      <c r="AY1949" s="239" t="s">
        <v>378</v>
      </c>
    </row>
    <row r="1950" s="13" customFormat="1">
      <c r="A1950" s="13"/>
      <c r="B1950" s="229"/>
      <c r="C1950" s="230"/>
      <c r="D1950" s="231" t="s">
        <v>397</v>
      </c>
      <c r="E1950" s="232" t="s">
        <v>28</v>
      </c>
      <c r="F1950" s="233" t="s">
        <v>775</v>
      </c>
      <c r="G1950" s="230"/>
      <c r="H1950" s="232" t="s">
        <v>28</v>
      </c>
      <c r="I1950" s="234"/>
      <c r="J1950" s="230"/>
      <c r="K1950" s="230"/>
      <c r="L1950" s="235"/>
      <c r="M1950" s="236"/>
      <c r="N1950" s="237"/>
      <c r="O1950" s="237"/>
      <c r="P1950" s="237"/>
      <c r="Q1950" s="237"/>
      <c r="R1950" s="237"/>
      <c r="S1950" s="237"/>
      <c r="T1950" s="238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T1950" s="239" t="s">
        <v>397</v>
      </c>
      <c r="AU1950" s="239" t="s">
        <v>84</v>
      </c>
      <c r="AV1950" s="13" t="s">
        <v>82</v>
      </c>
      <c r="AW1950" s="13" t="s">
        <v>35</v>
      </c>
      <c r="AX1950" s="13" t="s">
        <v>74</v>
      </c>
      <c r="AY1950" s="239" t="s">
        <v>378</v>
      </c>
    </row>
    <row r="1951" s="14" customFormat="1">
      <c r="A1951" s="14"/>
      <c r="B1951" s="240"/>
      <c r="C1951" s="241"/>
      <c r="D1951" s="231" t="s">
        <v>397</v>
      </c>
      <c r="E1951" s="242" t="s">
        <v>28</v>
      </c>
      <c r="F1951" s="243" t="s">
        <v>2228</v>
      </c>
      <c r="G1951" s="241"/>
      <c r="H1951" s="244">
        <v>36</v>
      </c>
      <c r="I1951" s="245"/>
      <c r="J1951" s="241"/>
      <c r="K1951" s="241"/>
      <c r="L1951" s="246"/>
      <c r="M1951" s="247"/>
      <c r="N1951" s="248"/>
      <c r="O1951" s="248"/>
      <c r="P1951" s="248"/>
      <c r="Q1951" s="248"/>
      <c r="R1951" s="248"/>
      <c r="S1951" s="248"/>
      <c r="T1951" s="249"/>
      <c r="U1951" s="14"/>
      <c r="V1951" s="14"/>
      <c r="W1951" s="14"/>
      <c r="X1951" s="14"/>
      <c r="Y1951" s="14"/>
      <c r="Z1951" s="14"/>
      <c r="AA1951" s="14"/>
      <c r="AB1951" s="14"/>
      <c r="AC1951" s="14"/>
      <c r="AD1951" s="14"/>
      <c r="AE1951" s="14"/>
      <c r="AT1951" s="250" t="s">
        <v>397</v>
      </c>
      <c r="AU1951" s="250" t="s">
        <v>84</v>
      </c>
      <c r="AV1951" s="14" t="s">
        <v>84</v>
      </c>
      <c r="AW1951" s="14" t="s">
        <v>35</v>
      </c>
      <c r="AX1951" s="14" t="s">
        <v>74</v>
      </c>
      <c r="AY1951" s="250" t="s">
        <v>378</v>
      </c>
    </row>
    <row r="1952" s="13" customFormat="1">
      <c r="A1952" s="13"/>
      <c r="B1952" s="229"/>
      <c r="C1952" s="230"/>
      <c r="D1952" s="231" t="s">
        <v>397</v>
      </c>
      <c r="E1952" s="232" t="s">
        <v>28</v>
      </c>
      <c r="F1952" s="233" t="s">
        <v>2229</v>
      </c>
      <c r="G1952" s="230"/>
      <c r="H1952" s="232" t="s">
        <v>28</v>
      </c>
      <c r="I1952" s="234"/>
      <c r="J1952" s="230"/>
      <c r="K1952" s="230"/>
      <c r="L1952" s="235"/>
      <c r="M1952" s="236"/>
      <c r="N1952" s="237"/>
      <c r="O1952" s="237"/>
      <c r="P1952" s="237"/>
      <c r="Q1952" s="237"/>
      <c r="R1952" s="237"/>
      <c r="S1952" s="237"/>
      <c r="T1952" s="238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T1952" s="239" t="s">
        <v>397</v>
      </c>
      <c r="AU1952" s="239" t="s">
        <v>84</v>
      </c>
      <c r="AV1952" s="13" t="s">
        <v>82</v>
      </c>
      <c r="AW1952" s="13" t="s">
        <v>35</v>
      </c>
      <c r="AX1952" s="13" t="s">
        <v>74</v>
      </c>
      <c r="AY1952" s="239" t="s">
        <v>378</v>
      </c>
    </row>
    <row r="1953" s="14" customFormat="1">
      <c r="A1953" s="14"/>
      <c r="B1953" s="240"/>
      <c r="C1953" s="241"/>
      <c r="D1953" s="231" t="s">
        <v>397</v>
      </c>
      <c r="E1953" s="242" t="s">
        <v>28</v>
      </c>
      <c r="F1953" s="243" t="s">
        <v>2230</v>
      </c>
      <c r="G1953" s="241"/>
      <c r="H1953" s="244">
        <v>44</v>
      </c>
      <c r="I1953" s="245"/>
      <c r="J1953" s="241"/>
      <c r="K1953" s="241"/>
      <c r="L1953" s="246"/>
      <c r="M1953" s="247"/>
      <c r="N1953" s="248"/>
      <c r="O1953" s="248"/>
      <c r="P1953" s="248"/>
      <c r="Q1953" s="248"/>
      <c r="R1953" s="248"/>
      <c r="S1953" s="248"/>
      <c r="T1953" s="249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50" t="s">
        <v>397</v>
      </c>
      <c r="AU1953" s="250" t="s">
        <v>84</v>
      </c>
      <c r="AV1953" s="14" t="s">
        <v>84</v>
      </c>
      <c r="AW1953" s="14" t="s">
        <v>35</v>
      </c>
      <c r="AX1953" s="14" t="s">
        <v>74</v>
      </c>
      <c r="AY1953" s="250" t="s">
        <v>378</v>
      </c>
    </row>
    <row r="1954" s="15" customFormat="1">
      <c r="A1954" s="15"/>
      <c r="B1954" s="251"/>
      <c r="C1954" s="252"/>
      <c r="D1954" s="231" t="s">
        <v>397</v>
      </c>
      <c r="E1954" s="253" t="s">
        <v>383</v>
      </c>
      <c r="F1954" s="254" t="s">
        <v>416</v>
      </c>
      <c r="G1954" s="252"/>
      <c r="H1954" s="255">
        <v>80</v>
      </c>
      <c r="I1954" s="256"/>
      <c r="J1954" s="252"/>
      <c r="K1954" s="252"/>
      <c r="L1954" s="257"/>
      <c r="M1954" s="258"/>
      <c r="N1954" s="259"/>
      <c r="O1954" s="259"/>
      <c r="P1954" s="259"/>
      <c r="Q1954" s="259"/>
      <c r="R1954" s="259"/>
      <c r="S1954" s="259"/>
      <c r="T1954" s="260"/>
      <c r="U1954" s="15"/>
      <c r="V1954" s="15"/>
      <c r="W1954" s="15"/>
      <c r="X1954" s="15"/>
      <c r="Y1954" s="15"/>
      <c r="Z1954" s="15"/>
      <c r="AA1954" s="15"/>
      <c r="AB1954" s="15"/>
      <c r="AC1954" s="15"/>
      <c r="AD1954" s="15"/>
      <c r="AE1954" s="15"/>
      <c r="AT1954" s="261" t="s">
        <v>397</v>
      </c>
      <c r="AU1954" s="261" t="s">
        <v>84</v>
      </c>
      <c r="AV1954" s="15" t="s">
        <v>390</v>
      </c>
      <c r="AW1954" s="15" t="s">
        <v>35</v>
      </c>
      <c r="AX1954" s="15" t="s">
        <v>82</v>
      </c>
      <c r="AY1954" s="261" t="s">
        <v>378</v>
      </c>
    </row>
    <row r="1955" s="2" customFormat="1" ht="49.05" customHeight="1">
      <c r="A1955" s="41"/>
      <c r="B1955" s="42"/>
      <c r="C1955" s="211" t="s">
        <v>2231</v>
      </c>
      <c r="D1955" s="211" t="s">
        <v>385</v>
      </c>
      <c r="E1955" s="212" t="s">
        <v>2232</v>
      </c>
      <c r="F1955" s="213" t="s">
        <v>2233</v>
      </c>
      <c r="G1955" s="214" t="s">
        <v>972</v>
      </c>
      <c r="H1955" s="215">
        <v>64</v>
      </c>
      <c r="I1955" s="216"/>
      <c r="J1955" s="217">
        <f>ROUND(I1955*H1955,2)</f>
        <v>0</v>
      </c>
      <c r="K1955" s="213" t="s">
        <v>389</v>
      </c>
      <c r="L1955" s="47"/>
      <c r="M1955" s="218" t="s">
        <v>28</v>
      </c>
      <c r="N1955" s="219" t="s">
        <v>45</v>
      </c>
      <c r="O1955" s="87"/>
      <c r="P1955" s="220">
        <f>O1955*H1955</f>
        <v>0</v>
      </c>
      <c r="Q1955" s="220">
        <v>0</v>
      </c>
      <c r="R1955" s="220">
        <f>Q1955*H1955</f>
        <v>0</v>
      </c>
      <c r="S1955" s="220">
        <v>0.042000000000000003</v>
      </c>
      <c r="T1955" s="221">
        <f>S1955*H1955</f>
        <v>2.6880000000000002</v>
      </c>
      <c r="U1955" s="41"/>
      <c r="V1955" s="41"/>
      <c r="W1955" s="41"/>
      <c r="X1955" s="41"/>
      <c r="Y1955" s="41"/>
      <c r="Z1955" s="41"/>
      <c r="AA1955" s="41"/>
      <c r="AB1955" s="41"/>
      <c r="AC1955" s="41"/>
      <c r="AD1955" s="41"/>
      <c r="AE1955" s="41"/>
      <c r="AR1955" s="222" t="s">
        <v>390</v>
      </c>
      <c r="AT1955" s="222" t="s">
        <v>385</v>
      </c>
      <c r="AU1955" s="222" t="s">
        <v>84</v>
      </c>
      <c r="AY1955" s="20" t="s">
        <v>378</v>
      </c>
      <c r="BE1955" s="223">
        <f>IF(N1955="základní",J1955,0)</f>
        <v>0</v>
      </c>
      <c r="BF1955" s="223">
        <f>IF(N1955="snížená",J1955,0)</f>
        <v>0</v>
      </c>
      <c r="BG1955" s="223">
        <f>IF(N1955="zákl. přenesená",J1955,0)</f>
        <v>0</v>
      </c>
      <c r="BH1955" s="223">
        <f>IF(N1955="sníž. přenesená",J1955,0)</f>
        <v>0</v>
      </c>
      <c r="BI1955" s="223">
        <f>IF(N1955="nulová",J1955,0)</f>
        <v>0</v>
      </c>
      <c r="BJ1955" s="20" t="s">
        <v>82</v>
      </c>
      <c r="BK1955" s="223">
        <f>ROUND(I1955*H1955,2)</f>
        <v>0</v>
      </c>
      <c r="BL1955" s="20" t="s">
        <v>390</v>
      </c>
      <c r="BM1955" s="222" t="s">
        <v>2234</v>
      </c>
    </row>
    <row r="1956" s="2" customFormat="1">
      <c r="A1956" s="41"/>
      <c r="B1956" s="42"/>
      <c r="C1956" s="43"/>
      <c r="D1956" s="224" t="s">
        <v>394</v>
      </c>
      <c r="E1956" s="43"/>
      <c r="F1956" s="225" t="s">
        <v>2235</v>
      </c>
      <c r="G1956" s="43"/>
      <c r="H1956" s="43"/>
      <c r="I1956" s="226"/>
      <c r="J1956" s="43"/>
      <c r="K1956" s="43"/>
      <c r="L1956" s="47"/>
      <c r="M1956" s="227"/>
      <c r="N1956" s="228"/>
      <c r="O1956" s="87"/>
      <c r="P1956" s="87"/>
      <c r="Q1956" s="87"/>
      <c r="R1956" s="87"/>
      <c r="S1956" s="87"/>
      <c r="T1956" s="88"/>
      <c r="U1956" s="41"/>
      <c r="V1956" s="41"/>
      <c r="W1956" s="41"/>
      <c r="X1956" s="41"/>
      <c r="Y1956" s="41"/>
      <c r="Z1956" s="41"/>
      <c r="AA1956" s="41"/>
      <c r="AB1956" s="41"/>
      <c r="AC1956" s="41"/>
      <c r="AD1956" s="41"/>
      <c r="AE1956" s="41"/>
      <c r="AT1956" s="20" t="s">
        <v>394</v>
      </c>
      <c r="AU1956" s="20" t="s">
        <v>84</v>
      </c>
    </row>
    <row r="1957" s="13" customFormat="1">
      <c r="A1957" s="13"/>
      <c r="B1957" s="229"/>
      <c r="C1957" s="230"/>
      <c r="D1957" s="231" t="s">
        <v>397</v>
      </c>
      <c r="E1957" s="232" t="s">
        <v>28</v>
      </c>
      <c r="F1957" s="233" t="s">
        <v>767</v>
      </c>
      <c r="G1957" s="230"/>
      <c r="H1957" s="232" t="s">
        <v>28</v>
      </c>
      <c r="I1957" s="234"/>
      <c r="J1957" s="230"/>
      <c r="K1957" s="230"/>
      <c r="L1957" s="235"/>
      <c r="M1957" s="236"/>
      <c r="N1957" s="237"/>
      <c r="O1957" s="237"/>
      <c r="P1957" s="237"/>
      <c r="Q1957" s="237"/>
      <c r="R1957" s="237"/>
      <c r="S1957" s="237"/>
      <c r="T1957" s="238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T1957" s="239" t="s">
        <v>397</v>
      </c>
      <c r="AU1957" s="239" t="s">
        <v>84</v>
      </c>
      <c r="AV1957" s="13" t="s">
        <v>82</v>
      </c>
      <c r="AW1957" s="13" t="s">
        <v>35</v>
      </c>
      <c r="AX1957" s="13" t="s">
        <v>74</v>
      </c>
      <c r="AY1957" s="239" t="s">
        <v>378</v>
      </c>
    </row>
    <row r="1958" s="13" customFormat="1">
      <c r="A1958" s="13"/>
      <c r="B1958" s="229"/>
      <c r="C1958" s="230"/>
      <c r="D1958" s="231" t="s">
        <v>397</v>
      </c>
      <c r="E1958" s="232" t="s">
        <v>28</v>
      </c>
      <c r="F1958" s="233" t="s">
        <v>954</v>
      </c>
      <c r="G1958" s="230"/>
      <c r="H1958" s="232" t="s">
        <v>28</v>
      </c>
      <c r="I1958" s="234"/>
      <c r="J1958" s="230"/>
      <c r="K1958" s="230"/>
      <c r="L1958" s="235"/>
      <c r="M1958" s="236"/>
      <c r="N1958" s="237"/>
      <c r="O1958" s="237"/>
      <c r="P1958" s="237"/>
      <c r="Q1958" s="237"/>
      <c r="R1958" s="237"/>
      <c r="S1958" s="237"/>
      <c r="T1958" s="238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T1958" s="239" t="s">
        <v>397</v>
      </c>
      <c r="AU1958" s="239" t="s">
        <v>84</v>
      </c>
      <c r="AV1958" s="13" t="s">
        <v>82</v>
      </c>
      <c r="AW1958" s="13" t="s">
        <v>35</v>
      </c>
      <c r="AX1958" s="13" t="s">
        <v>74</v>
      </c>
      <c r="AY1958" s="239" t="s">
        <v>378</v>
      </c>
    </row>
    <row r="1959" s="14" customFormat="1">
      <c r="A1959" s="14"/>
      <c r="B1959" s="240"/>
      <c r="C1959" s="241"/>
      <c r="D1959" s="231" t="s">
        <v>397</v>
      </c>
      <c r="E1959" s="242" t="s">
        <v>28</v>
      </c>
      <c r="F1959" s="243" t="s">
        <v>2236</v>
      </c>
      <c r="G1959" s="241"/>
      <c r="H1959" s="244">
        <v>9.5999999999999996</v>
      </c>
      <c r="I1959" s="245"/>
      <c r="J1959" s="241"/>
      <c r="K1959" s="241"/>
      <c r="L1959" s="246"/>
      <c r="M1959" s="247"/>
      <c r="N1959" s="248"/>
      <c r="O1959" s="248"/>
      <c r="P1959" s="248"/>
      <c r="Q1959" s="248"/>
      <c r="R1959" s="248"/>
      <c r="S1959" s="248"/>
      <c r="T1959" s="249"/>
      <c r="U1959" s="14"/>
      <c r="V1959" s="14"/>
      <c r="W1959" s="14"/>
      <c r="X1959" s="14"/>
      <c r="Y1959" s="14"/>
      <c r="Z1959" s="14"/>
      <c r="AA1959" s="14"/>
      <c r="AB1959" s="14"/>
      <c r="AC1959" s="14"/>
      <c r="AD1959" s="14"/>
      <c r="AE1959" s="14"/>
      <c r="AT1959" s="250" t="s">
        <v>397</v>
      </c>
      <c r="AU1959" s="250" t="s">
        <v>84</v>
      </c>
      <c r="AV1959" s="14" t="s">
        <v>84</v>
      </c>
      <c r="AW1959" s="14" t="s">
        <v>35</v>
      </c>
      <c r="AX1959" s="14" t="s">
        <v>74</v>
      </c>
      <c r="AY1959" s="250" t="s">
        <v>378</v>
      </c>
    </row>
    <row r="1960" s="13" customFormat="1">
      <c r="A1960" s="13"/>
      <c r="B1960" s="229"/>
      <c r="C1960" s="230"/>
      <c r="D1960" s="231" t="s">
        <v>397</v>
      </c>
      <c r="E1960" s="232" t="s">
        <v>28</v>
      </c>
      <c r="F1960" s="233" t="s">
        <v>923</v>
      </c>
      <c r="G1960" s="230"/>
      <c r="H1960" s="232" t="s">
        <v>28</v>
      </c>
      <c r="I1960" s="234"/>
      <c r="J1960" s="230"/>
      <c r="K1960" s="230"/>
      <c r="L1960" s="235"/>
      <c r="M1960" s="236"/>
      <c r="N1960" s="237"/>
      <c r="O1960" s="237"/>
      <c r="P1960" s="237"/>
      <c r="Q1960" s="237"/>
      <c r="R1960" s="237"/>
      <c r="S1960" s="237"/>
      <c r="T1960" s="238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39" t="s">
        <v>397</v>
      </c>
      <c r="AU1960" s="239" t="s">
        <v>84</v>
      </c>
      <c r="AV1960" s="13" t="s">
        <v>82</v>
      </c>
      <c r="AW1960" s="13" t="s">
        <v>35</v>
      </c>
      <c r="AX1960" s="13" t="s">
        <v>74</v>
      </c>
      <c r="AY1960" s="239" t="s">
        <v>378</v>
      </c>
    </row>
    <row r="1961" s="14" customFormat="1">
      <c r="A1961" s="14"/>
      <c r="B1961" s="240"/>
      <c r="C1961" s="241"/>
      <c r="D1961" s="231" t="s">
        <v>397</v>
      </c>
      <c r="E1961" s="242" t="s">
        <v>28</v>
      </c>
      <c r="F1961" s="243" t="s">
        <v>2237</v>
      </c>
      <c r="G1961" s="241"/>
      <c r="H1961" s="244">
        <v>6</v>
      </c>
      <c r="I1961" s="245"/>
      <c r="J1961" s="241"/>
      <c r="K1961" s="241"/>
      <c r="L1961" s="246"/>
      <c r="M1961" s="247"/>
      <c r="N1961" s="248"/>
      <c r="O1961" s="248"/>
      <c r="P1961" s="248"/>
      <c r="Q1961" s="248"/>
      <c r="R1961" s="248"/>
      <c r="S1961" s="248"/>
      <c r="T1961" s="249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50" t="s">
        <v>397</v>
      </c>
      <c r="AU1961" s="250" t="s">
        <v>84</v>
      </c>
      <c r="AV1961" s="14" t="s">
        <v>84</v>
      </c>
      <c r="AW1961" s="14" t="s">
        <v>35</v>
      </c>
      <c r="AX1961" s="14" t="s">
        <v>74</v>
      </c>
      <c r="AY1961" s="250" t="s">
        <v>378</v>
      </c>
    </row>
    <row r="1962" s="13" customFormat="1">
      <c r="A1962" s="13"/>
      <c r="B1962" s="229"/>
      <c r="C1962" s="230"/>
      <c r="D1962" s="231" t="s">
        <v>397</v>
      </c>
      <c r="E1962" s="232" t="s">
        <v>28</v>
      </c>
      <c r="F1962" s="233" t="s">
        <v>896</v>
      </c>
      <c r="G1962" s="230"/>
      <c r="H1962" s="232" t="s">
        <v>28</v>
      </c>
      <c r="I1962" s="234"/>
      <c r="J1962" s="230"/>
      <c r="K1962" s="230"/>
      <c r="L1962" s="235"/>
      <c r="M1962" s="236"/>
      <c r="N1962" s="237"/>
      <c r="O1962" s="237"/>
      <c r="P1962" s="237"/>
      <c r="Q1962" s="237"/>
      <c r="R1962" s="237"/>
      <c r="S1962" s="237"/>
      <c r="T1962" s="238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39" t="s">
        <v>397</v>
      </c>
      <c r="AU1962" s="239" t="s">
        <v>84</v>
      </c>
      <c r="AV1962" s="13" t="s">
        <v>82</v>
      </c>
      <c r="AW1962" s="13" t="s">
        <v>35</v>
      </c>
      <c r="AX1962" s="13" t="s">
        <v>74</v>
      </c>
      <c r="AY1962" s="239" t="s">
        <v>378</v>
      </c>
    </row>
    <row r="1963" s="14" customFormat="1">
      <c r="A1963" s="14"/>
      <c r="B1963" s="240"/>
      <c r="C1963" s="241"/>
      <c r="D1963" s="231" t="s">
        <v>397</v>
      </c>
      <c r="E1963" s="242" t="s">
        <v>28</v>
      </c>
      <c r="F1963" s="243" t="s">
        <v>2238</v>
      </c>
      <c r="G1963" s="241"/>
      <c r="H1963" s="244">
        <v>48.399999999999999</v>
      </c>
      <c r="I1963" s="245"/>
      <c r="J1963" s="241"/>
      <c r="K1963" s="241"/>
      <c r="L1963" s="246"/>
      <c r="M1963" s="247"/>
      <c r="N1963" s="248"/>
      <c r="O1963" s="248"/>
      <c r="P1963" s="248"/>
      <c r="Q1963" s="248"/>
      <c r="R1963" s="248"/>
      <c r="S1963" s="248"/>
      <c r="T1963" s="249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50" t="s">
        <v>397</v>
      </c>
      <c r="AU1963" s="250" t="s">
        <v>84</v>
      </c>
      <c r="AV1963" s="14" t="s">
        <v>84</v>
      </c>
      <c r="AW1963" s="14" t="s">
        <v>35</v>
      </c>
      <c r="AX1963" s="14" t="s">
        <v>74</v>
      </c>
      <c r="AY1963" s="250" t="s">
        <v>378</v>
      </c>
    </row>
    <row r="1964" s="15" customFormat="1">
      <c r="A1964" s="15"/>
      <c r="B1964" s="251"/>
      <c r="C1964" s="252"/>
      <c r="D1964" s="231" t="s">
        <v>397</v>
      </c>
      <c r="E1964" s="253" t="s">
        <v>28</v>
      </c>
      <c r="F1964" s="254" t="s">
        <v>416</v>
      </c>
      <c r="G1964" s="252"/>
      <c r="H1964" s="255">
        <v>64</v>
      </c>
      <c r="I1964" s="256"/>
      <c r="J1964" s="252"/>
      <c r="K1964" s="252"/>
      <c r="L1964" s="257"/>
      <c r="M1964" s="258"/>
      <c r="N1964" s="259"/>
      <c r="O1964" s="259"/>
      <c r="P1964" s="259"/>
      <c r="Q1964" s="259"/>
      <c r="R1964" s="259"/>
      <c r="S1964" s="259"/>
      <c r="T1964" s="260"/>
      <c r="U1964" s="15"/>
      <c r="V1964" s="15"/>
      <c r="W1964" s="15"/>
      <c r="X1964" s="15"/>
      <c r="Y1964" s="15"/>
      <c r="Z1964" s="15"/>
      <c r="AA1964" s="15"/>
      <c r="AB1964" s="15"/>
      <c r="AC1964" s="15"/>
      <c r="AD1964" s="15"/>
      <c r="AE1964" s="15"/>
      <c r="AT1964" s="261" t="s">
        <v>397</v>
      </c>
      <c r="AU1964" s="261" t="s">
        <v>84</v>
      </c>
      <c r="AV1964" s="15" t="s">
        <v>390</v>
      </c>
      <c r="AW1964" s="15" t="s">
        <v>35</v>
      </c>
      <c r="AX1964" s="15" t="s">
        <v>82</v>
      </c>
      <c r="AY1964" s="261" t="s">
        <v>378</v>
      </c>
    </row>
    <row r="1965" s="2" customFormat="1" ht="49.05" customHeight="1">
      <c r="A1965" s="41"/>
      <c r="B1965" s="42"/>
      <c r="C1965" s="211" t="s">
        <v>2239</v>
      </c>
      <c r="D1965" s="211" t="s">
        <v>385</v>
      </c>
      <c r="E1965" s="212" t="s">
        <v>2240</v>
      </c>
      <c r="F1965" s="213" t="s">
        <v>2241</v>
      </c>
      <c r="G1965" s="214" t="s">
        <v>972</v>
      </c>
      <c r="H1965" s="215">
        <v>72.099999999999994</v>
      </c>
      <c r="I1965" s="216"/>
      <c r="J1965" s="217">
        <f>ROUND(I1965*H1965,2)</f>
        <v>0</v>
      </c>
      <c r="K1965" s="213" t="s">
        <v>389</v>
      </c>
      <c r="L1965" s="47"/>
      <c r="M1965" s="218" t="s">
        <v>28</v>
      </c>
      <c r="N1965" s="219" t="s">
        <v>45</v>
      </c>
      <c r="O1965" s="87"/>
      <c r="P1965" s="220">
        <f>O1965*H1965</f>
        <v>0</v>
      </c>
      <c r="Q1965" s="220">
        <v>0</v>
      </c>
      <c r="R1965" s="220">
        <f>Q1965*H1965</f>
        <v>0</v>
      </c>
      <c r="S1965" s="220">
        <v>0.065000000000000002</v>
      </c>
      <c r="T1965" s="221">
        <f>S1965*H1965</f>
        <v>4.6864999999999997</v>
      </c>
      <c r="U1965" s="41"/>
      <c r="V1965" s="41"/>
      <c r="W1965" s="41"/>
      <c r="X1965" s="41"/>
      <c r="Y1965" s="41"/>
      <c r="Z1965" s="41"/>
      <c r="AA1965" s="41"/>
      <c r="AB1965" s="41"/>
      <c r="AC1965" s="41"/>
      <c r="AD1965" s="41"/>
      <c r="AE1965" s="41"/>
      <c r="AR1965" s="222" t="s">
        <v>390</v>
      </c>
      <c r="AT1965" s="222" t="s">
        <v>385</v>
      </c>
      <c r="AU1965" s="222" t="s">
        <v>84</v>
      </c>
      <c r="AY1965" s="20" t="s">
        <v>378</v>
      </c>
      <c r="BE1965" s="223">
        <f>IF(N1965="základní",J1965,0)</f>
        <v>0</v>
      </c>
      <c r="BF1965" s="223">
        <f>IF(N1965="snížená",J1965,0)</f>
        <v>0</v>
      </c>
      <c r="BG1965" s="223">
        <f>IF(N1965="zákl. přenesená",J1965,0)</f>
        <v>0</v>
      </c>
      <c r="BH1965" s="223">
        <f>IF(N1965="sníž. přenesená",J1965,0)</f>
        <v>0</v>
      </c>
      <c r="BI1965" s="223">
        <f>IF(N1965="nulová",J1965,0)</f>
        <v>0</v>
      </c>
      <c r="BJ1965" s="20" t="s">
        <v>82</v>
      </c>
      <c r="BK1965" s="223">
        <f>ROUND(I1965*H1965,2)</f>
        <v>0</v>
      </c>
      <c r="BL1965" s="20" t="s">
        <v>390</v>
      </c>
      <c r="BM1965" s="222" t="s">
        <v>2242</v>
      </c>
    </row>
    <row r="1966" s="2" customFormat="1">
      <c r="A1966" s="41"/>
      <c r="B1966" s="42"/>
      <c r="C1966" s="43"/>
      <c r="D1966" s="224" t="s">
        <v>394</v>
      </c>
      <c r="E1966" s="43"/>
      <c r="F1966" s="225" t="s">
        <v>2243</v>
      </c>
      <c r="G1966" s="43"/>
      <c r="H1966" s="43"/>
      <c r="I1966" s="226"/>
      <c r="J1966" s="43"/>
      <c r="K1966" s="43"/>
      <c r="L1966" s="47"/>
      <c r="M1966" s="227"/>
      <c r="N1966" s="228"/>
      <c r="O1966" s="87"/>
      <c r="P1966" s="87"/>
      <c r="Q1966" s="87"/>
      <c r="R1966" s="87"/>
      <c r="S1966" s="87"/>
      <c r="T1966" s="88"/>
      <c r="U1966" s="41"/>
      <c r="V1966" s="41"/>
      <c r="W1966" s="41"/>
      <c r="X1966" s="41"/>
      <c r="Y1966" s="41"/>
      <c r="Z1966" s="41"/>
      <c r="AA1966" s="41"/>
      <c r="AB1966" s="41"/>
      <c r="AC1966" s="41"/>
      <c r="AD1966" s="41"/>
      <c r="AE1966" s="41"/>
      <c r="AT1966" s="20" t="s">
        <v>394</v>
      </c>
      <c r="AU1966" s="20" t="s">
        <v>84</v>
      </c>
    </row>
    <row r="1967" s="13" customFormat="1">
      <c r="A1967" s="13"/>
      <c r="B1967" s="229"/>
      <c r="C1967" s="230"/>
      <c r="D1967" s="231" t="s">
        <v>397</v>
      </c>
      <c r="E1967" s="232" t="s">
        <v>28</v>
      </c>
      <c r="F1967" s="233" t="s">
        <v>896</v>
      </c>
      <c r="G1967" s="230"/>
      <c r="H1967" s="232" t="s">
        <v>28</v>
      </c>
      <c r="I1967" s="234"/>
      <c r="J1967" s="230"/>
      <c r="K1967" s="230"/>
      <c r="L1967" s="235"/>
      <c r="M1967" s="236"/>
      <c r="N1967" s="237"/>
      <c r="O1967" s="237"/>
      <c r="P1967" s="237"/>
      <c r="Q1967" s="237"/>
      <c r="R1967" s="237"/>
      <c r="S1967" s="237"/>
      <c r="T1967" s="238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T1967" s="239" t="s">
        <v>397</v>
      </c>
      <c r="AU1967" s="239" t="s">
        <v>84</v>
      </c>
      <c r="AV1967" s="13" t="s">
        <v>82</v>
      </c>
      <c r="AW1967" s="13" t="s">
        <v>35</v>
      </c>
      <c r="AX1967" s="13" t="s">
        <v>74</v>
      </c>
      <c r="AY1967" s="239" t="s">
        <v>378</v>
      </c>
    </row>
    <row r="1968" s="14" customFormat="1">
      <c r="A1968" s="14"/>
      <c r="B1968" s="240"/>
      <c r="C1968" s="241"/>
      <c r="D1968" s="231" t="s">
        <v>397</v>
      </c>
      <c r="E1968" s="242" t="s">
        <v>28</v>
      </c>
      <c r="F1968" s="243" t="s">
        <v>2244</v>
      </c>
      <c r="G1968" s="241"/>
      <c r="H1968" s="244">
        <v>19.550000000000001</v>
      </c>
      <c r="I1968" s="245"/>
      <c r="J1968" s="241"/>
      <c r="K1968" s="241"/>
      <c r="L1968" s="246"/>
      <c r="M1968" s="247"/>
      <c r="N1968" s="248"/>
      <c r="O1968" s="248"/>
      <c r="P1968" s="248"/>
      <c r="Q1968" s="248"/>
      <c r="R1968" s="248"/>
      <c r="S1968" s="248"/>
      <c r="T1968" s="249"/>
      <c r="U1968" s="14"/>
      <c r="V1968" s="14"/>
      <c r="W1968" s="14"/>
      <c r="X1968" s="14"/>
      <c r="Y1968" s="14"/>
      <c r="Z1968" s="14"/>
      <c r="AA1968" s="14"/>
      <c r="AB1968" s="14"/>
      <c r="AC1968" s="14"/>
      <c r="AD1968" s="14"/>
      <c r="AE1968" s="14"/>
      <c r="AT1968" s="250" t="s">
        <v>397</v>
      </c>
      <c r="AU1968" s="250" t="s">
        <v>84</v>
      </c>
      <c r="AV1968" s="14" t="s">
        <v>84</v>
      </c>
      <c r="AW1968" s="14" t="s">
        <v>35</v>
      </c>
      <c r="AX1968" s="14" t="s">
        <v>74</v>
      </c>
      <c r="AY1968" s="250" t="s">
        <v>378</v>
      </c>
    </row>
    <row r="1969" s="13" customFormat="1">
      <c r="A1969" s="13"/>
      <c r="B1969" s="229"/>
      <c r="C1969" s="230"/>
      <c r="D1969" s="231" t="s">
        <v>397</v>
      </c>
      <c r="E1969" s="232" t="s">
        <v>28</v>
      </c>
      <c r="F1969" s="233" t="s">
        <v>897</v>
      </c>
      <c r="G1969" s="230"/>
      <c r="H1969" s="232" t="s">
        <v>28</v>
      </c>
      <c r="I1969" s="234"/>
      <c r="J1969" s="230"/>
      <c r="K1969" s="230"/>
      <c r="L1969" s="235"/>
      <c r="M1969" s="236"/>
      <c r="N1969" s="237"/>
      <c r="O1969" s="237"/>
      <c r="P1969" s="237"/>
      <c r="Q1969" s="237"/>
      <c r="R1969" s="237"/>
      <c r="S1969" s="237"/>
      <c r="T1969" s="238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T1969" s="239" t="s">
        <v>397</v>
      </c>
      <c r="AU1969" s="239" t="s">
        <v>84</v>
      </c>
      <c r="AV1969" s="13" t="s">
        <v>82</v>
      </c>
      <c r="AW1969" s="13" t="s">
        <v>35</v>
      </c>
      <c r="AX1969" s="13" t="s">
        <v>74</v>
      </c>
      <c r="AY1969" s="239" t="s">
        <v>378</v>
      </c>
    </row>
    <row r="1970" s="14" customFormat="1">
      <c r="A1970" s="14"/>
      <c r="B1970" s="240"/>
      <c r="C1970" s="241"/>
      <c r="D1970" s="231" t="s">
        <v>397</v>
      </c>
      <c r="E1970" s="242" t="s">
        <v>28</v>
      </c>
      <c r="F1970" s="243" t="s">
        <v>2245</v>
      </c>
      <c r="G1970" s="241"/>
      <c r="H1970" s="244">
        <v>8.5999999999999996</v>
      </c>
      <c r="I1970" s="245"/>
      <c r="J1970" s="241"/>
      <c r="K1970" s="241"/>
      <c r="L1970" s="246"/>
      <c r="M1970" s="247"/>
      <c r="N1970" s="248"/>
      <c r="O1970" s="248"/>
      <c r="P1970" s="248"/>
      <c r="Q1970" s="248"/>
      <c r="R1970" s="248"/>
      <c r="S1970" s="248"/>
      <c r="T1970" s="249"/>
      <c r="U1970" s="14"/>
      <c r="V1970" s="14"/>
      <c r="W1970" s="14"/>
      <c r="X1970" s="14"/>
      <c r="Y1970" s="14"/>
      <c r="Z1970" s="14"/>
      <c r="AA1970" s="14"/>
      <c r="AB1970" s="14"/>
      <c r="AC1970" s="14"/>
      <c r="AD1970" s="14"/>
      <c r="AE1970" s="14"/>
      <c r="AT1970" s="250" t="s">
        <v>397</v>
      </c>
      <c r="AU1970" s="250" t="s">
        <v>84</v>
      </c>
      <c r="AV1970" s="14" t="s">
        <v>84</v>
      </c>
      <c r="AW1970" s="14" t="s">
        <v>35</v>
      </c>
      <c r="AX1970" s="14" t="s">
        <v>74</v>
      </c>
      <c r="AY1970" s="250" t="s">
        <v>378</v>
      </c>
    </row>
    <row r="1971" s="13" customFormat="1">
      <c r="A1971" s="13"/>
      <c r="B1971" s="229"/>
      <c r="C1971" s="230"/>
      <c r="D1971" s="231" t="s">
        <v>397</v>
      </c>
      <c r="E1971" s="232" t="s">
        <v>28</v>
      </c>
      <c r="F1971" s="233" t="s">
        <v>898</v>
      </c>
      <c r="G1971" s="230"/>
      <c r="H1971" s="232" t="s">
        <v>28</v>
      </c>
      <c r="I1971" s="234"/>
      <c r="J1971" s="230"/>
      <c r="K1971" s="230"/>
      <c r="L1971" s="235"/>
      <c r="M1971" s="236"/>
      <c r="N1971" s="237"/>
      <c r="O1971" s="237"/>
      <c r="P1971" s="237"/>
      <c r="Q1971" s="237"/>
      <c r="R1971" s="237"/>
      <c r="S1971" s="237"/>
      <c r="T1971" s="238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T1971" s="239" t="s">
        <v>397</v>
      </c>
      <c r="AU1971" s="239" t="s">
        <v>84</v>
      </c>
      <c r="AV1971" s="13" t="s">
        <v>82</v>
      </c>
      <c r="AW1971" s="13" t="s">
        <v>35</v>
      </c>
      <c r="AX1971" s="13" t="s">
        <v>74</v>
      </c>
      <c r="AY1971" s="239" t="s">
        <v>378</v>
      </c>
    </row>
    <row r="1972" s="14" customFormat="1">
      <c r="A1972" s="14"/>
      <c r="B1972" s="240"/>
      <c r="C1972" s="241"/>
      <c r="D1972" s="231" t="s">
        <v>397</v>
      </c>
      <c r="E1972" s="242" t="s">
        <v>28</v>
      </c>
      <c r="F1972" s="243" t="s">
        <v>2246</v>
      </c>
      <c r="G1972" s="241"/>
      <c r="H1972" s="244">
        <v>29.449999999999999</v>
      </c>
      <c r="I1972" s="245"/>
      <c r="J1972" s="241"/>
      <c r="K1972" s="241"/>
      <c r="L1972" s="246"/>
      <c r="M1972" s="247"/>
      <c r="N1972" s="248"/>
      <c r="O1972" s="248"/>
      <c r="P1972" s="248"/>
      <c r="Q1972" s="248"/>
      <c r="R1972" s="248"/>
      <c r="S1972" s="248"/>
      <c r="T1972" s="249"/>
      <c r="U1972" s="14"/>
      <c r="V1972" s="14"/>
      <c r="W1972" s="14"/>
      <c r="X1972" s="14"/>
      <c r="Y1972" s="14"/>
      <c r="Z1972" s="14"/>
      <c r="AA1972" s="14"/>
      <c r="AB1972" s="14"/>
      <c r="AC1972" s="14"/>
      <c r="AD1972" s="14"/>
      <c r="AE1972" s="14"/>
      <c r="AT1972" s="250" t="s">
        <v>397</v>
      </c>
      <c r="AU1972" s="250" t="s">
        <v>84</v>
      </c>
      <c r="AV1972" s="14" t="s">
        <v>84</v>
      </c>
      <c r="AW1972" s="14" t="s">
        <v>35</v>
      </c>
      <c r="AX1972" s="14" t="s">
        <v>74</v>
      </c>
      <c r="AY1972" s="250" t="s">
        <v>378</v>
      </c>
    </row>
    <row r="1973" s="13" customFormat="1">
      <c r="A1973" s="13"/>
      <c r="B1973" s="229"/>
      <c r="C1973" s="230"/>
      <c r="D1973" s="231" t="s">
        <v>397</v>
      </c>
      <c r="E1973" s="232" t="s">
        <v>28</v>
      </c>
      <c r="F1973" s="233" t="s">
        <v>889</v>
      </c>
      <c r="G1973" s="230"/>
      <c r="H1973" s="232" t="s">
        <v>28</v>
      </c>
      <c r="I1973" s="234"/>
      <c r="J1973" s="230"/>
      <c r="K1973" s="230"/>
      <c r="L1973" s="235"/>
      <c r="M1973" s="236"/>
      <c r="N1973" s="237"/>
      <c r="O1973" s="237"/>
      <c r="P1973" s="237"/>
      <c r="Q1973" s="237"/>
      <c r="R1973" s="237"/>
      <c r="S1973" s="237"/>
      <c r="T1973" s="238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T1973" s="239" t="s">
        <v>397</v>
      </c>
      <c r="AU1973" s="239" t="s">
        <v>84</v>
      </c>
      <c r="AV1973" s="13" t="s">
        <v>82</v>
      </c>
      <c r="AW1973" s="13" t="s">
        <v>35</v>
      </c>
      <c r="AX1973" s="13" t="s">
        <v>74</v>
      </c>
      <c r="AY1973" s="239" t="s">
        <v>378</v>
      </c>
    </row>
    <row r="1974" s="14" customFormat="1">
      <c r="A1974" s="14"/>
      <c r="B1974" s="240"/>
      <c r="C1974" s="241"/>
      <c r="D1974" s="231" t="s">
        <v>397</v>
      </c>
      <c r="E1974" s="242" t="s">
        <v>28</v>
      </c>
      <c r="F1974" s="243" t="s">
        <v>2247</v>
      </c>
      <c r="G1974" s="241"/>
      <c r="H1974" s="244">
        <v>14.5</v>
      </c>
      <c r="I1974" s="245"/>
      <c r="J1974" s="241"/>
      <c r="K1974" s="241"/>
      <c r="L1974" s="246"/>
      <c r="M1974" s="247"/>
      <c r="N1974" s="248"/>
      <c r="O1974" s="248"/>
      <c r="P1974" s="248"/>
      <c r="Q1974" s="248"/>
      <c r="R1974" s="248"/>
      <c r="S1974" s="248"/>
      <c r="T1974" s="249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50" t="s">
        <v>397</v>
      </c>
      <c r="AU1974" s="250" t="s">
        <v>84</v>
      </c>
      <c r="AV1974" s="14" t="s">
        <v>84</v>
      </c>
      <c r="AW1974" s="14" t="s">
        <v>35</v>
      </c>
      <c r="AX1974" s="14" t="s">
        <v>74</v>
      </c>
      <c r="AY1974" s="250" t="s">
        <v>378</v>
      </c>
    </row>
    <row r="1975" s="15" customFormat="1">
      <c r="A1975" s="15"/>
      <c r="B1975" s="251"/>
      <c r="C1975" s="252"/>
      <c r="D1975" s="231" t="s">
        <v>397</v>
      </c>
      <c r="E1975" s="253" t="s">
        <v>28</v>
      </c>
      <c r="F1975" s="254" t="s">
        <v>416</v>
      </c>
      <c r="G1975" s="252"/>
      <c r="H1975" s="255">
        <v>72.099999999999994</v>
      </c>
      <c r="I1975" s="256"/>
      <c r="J1975" s="252"/>
      <c r="K1975" s="252"/>
      <c r="L1975" s="257"/>
      <c r="M1975" s="258"/>
      <c r="N1975" s="259"/>
      <c r="O1975" s="259"/>
      <c r="P1975" s="259"/>
      <c r="Q1975" s="259"/>
      <c r="R1975" s="259"/>
      <c r="S1975" s="259"/>
      <c r="T1975" s="260"/>
      <c r="U1975" s="15"/>
      <c r="V1975" s="15"/>
      <c r="W1975" s="15"/>
      <c r="X1975" s="15"/>
      <c r="Y1975" s="15"/>
      <c r="Z1975" s="15"/>
      <c r="AA1975" s="15"/>
      <c r="AB1975" s="15"/>
      <c r="AC1975" s="15"/>
      <c r="AD1975" s="15"/>
      <c r="AE1975" s="15"/>
      <c r="AT1975" s="261" t="s">
        <v>397</v>
      </c>
      <c r="AU1975" s="261" t="s">
        <v>84</v>
      </c>
      <c r="AV1975" s="15" t="s">
        <v>390</v>
      </c>
      <c r="AW1975" s="15" t="s">
        <v>35</v>
      </c>
      <c r="AX1975" s="15" t="s">
        <v>82</v>
      </c>
      <c r="AY1975" s="261" t="s">
        <v>378</v>
      </c>
    </row>
    <row r="1976" s="2" customFormat="1" ht="44.25" customHeight="1">
      <c r="A1976" s="41"/>
      <c r="B1976" s="42"/>
      <c r="C1976" s="211" t="s">
        <v>2248</v>
      </c>
      <c r="D1976" s="211" t="s">
        <v>385</v>
      </c>
      <c r="E1976" s="212" t="s">
        <v>2249</v>
      </c>
      <c r="F1976" s="213" t="s">
        <v>2250</v>
      </c>
      <c r="G1976" s="214" t="s">
        <v>972</v>
      </c>
      <c r="H1976" s="215">
        <v>200.005</v>
      </c>
      <c r="I1976" s="216"/>
      <c r="J1976" s="217">
        <f>ROUND(I1976*H1976,2)</f>
        <v>0</v>
      </c>
      <c r="K1976" s="213" t="s">
        <v>389</v>
      </c>
      <c r="L1976" s="47"/>
      <c r="M1976" s="218" t="s">
        <v>28</v>
      </c>
      <c r="N1976" s="219" t="s">
        <v>45</v>
      </c>
      <c r="O1976" s="87"/>
      <c r="P1976" s="220">
        <f>O1976*H1976</f>
        <v>0</v>
      </c>
      <c r="Q1976" s="220">
        <v>0.045569999999999999</v>
      </c>
      <c r="R1976" s="220">
        <f>Q1976*H1976</f>
        <v>9.1142278499999989</v>
      </c>
      <c r="S1976" s="220">
        <v>0</v>
      </c>
      <c r="T1976" s="221">
        <f>S1976*H1976</f>
        <v>0</v>
      </c>
      <c r="U1976" s="41"/>
      <c r="V1976" s="41"/>
      <c r="W1976" s="41"/>
      <c r="X1976" s="41"/>
      <c r="Y1976" s="41"/>
      <c r="Z1976" s="41"/>
      <c r="AA1976" s="41"/>
      <c r="AB1976" s="41"/>
      <c r="AC1976" s="41"/>
      <c r="AD1976" s="41"/>
      <c r="AE1976" s="41"/>
      <c r="AR1976" s="222" t="s">
        <v>390</v>
      </c>
      <c r="AT1976" s="222" t="s">
        <v>385</v>
      </c>
      <c r="AU1976" s="222" t="s">
        <v>84</v>
      </c>
      <c r="AY1976" s="20" t="s">
        <v>378</v>
      </c>
      <c r="BE1976" s="223">
        <f>IF(N1976="základní",J1976,0)</f>
        <v>0</v>
      </c>
      <c r="BF1976" s="223">
        <f>IF(N1976="snížená",J1976,0)</f>
        <v>0</v>
      </c>
      <c r="BG1976" s="223">
        <f>IF(N1976="zákl. přenesená",J1976,0)</f>
        <v>0</v>
      </c>
      <c r="BH1976" s="223">
        <f>IF(N1976="sníž. přenesená",J1976,0)</f>
        <v>0</v>
      </c>
      <c r="BI1976" s="223">
        <f>IF(N1976="nulová",J1976,0)</f>
        <v>0</v>
      </c>
      <c r="BJ1976" s="20" t="s">
        <v>82</v>
      </c>
      <c r="BK1976" s="223">
        <f>ROUND(I1976*H1976,2)</f>
        <v>0</v>
      </c>
      <c r="BL1976" s="20" t="s">
        <v>390</v>
      </c>
      <c r="BM1976" s="222" t="s">
        <v>2251</v>
      </c>
    </row>
    <row r="1977" s="2" customFormat="1">
      <c r="A1977" s="41"/>
      <c r="B1977" s="42"/>
      <c r="C1977" s="43"/>
      <c r="D1977" s="224" t="s">
        <v>394</v>
      </c>
      <c r="E1977" s="43"/>
      <c r="F1977" s="225" t="s">
        <v>2252</v>
      </c>
      <c r="G1977" s="43"/>
      <c r="H1977" s="43"/>
      <c r="I1977" s="226"/>
      <c r="J1977" s="43"/>
      <c r="K1977" s="43"/>
      <c r="L1977" s="47"/>
      <c r="M1977" s="227"/>
      <c r="N1977" s="228"/>
      <c r="O1977" s="87"/>
      <c r="P1977" s="87"/>
      <c r="Q1977" s="87"/>
      <c r="R1977" s="87"/>
      <c r="S1977" s="87"/>
      <c r="T1977" s="88"/>
      <c r="U1977" s="41"/>
      <c r="V1977" s="41"/>
      <c r="W1977" s="41"/>
      <c r="X1977" s="41"/>
      <c r="Y1977" s="41"/>
      <c r="Z1977" s="41"/>
      <c r="AA1977" s="41"/>
      <c r="AB1977" s="41"/>
      <c r="AC1977" s="41"/>
      <c r="AD1977" s="41"/>
      <c r="AE1977" s="41"/>
      <c r="AT1977" s="20" t="s">
        <v>394</v>
      </c>
      <c r="AU1977" s="20" t="s">
        <v>84</v>
      </c>
    </row>
    <row r="1978" s="13" customFormat="1">
      <c r="A1978" s="13"/>
      <c r="B1978" s="229"/>
      <c r="C1978" s="230"/>
      <c r="D1978" s="231" t="s">
        <v>397</v>
      </c>
      <c r="E1978" s="232" t="s">
        <v>28</v>
      </c>
      <c r="F1978" s="233" t="s">
        <v>398</v>
      </c>
      <c r="G1978" s="230"/>
      <c r="H1978" s="232" t="s">
        <v>28</v>
      </c>
      <c r="I1978" s="234"/>
      <c r="J1978" s="230"/>
      <c r="K1978" s="230"/>
      <c r="L1978" s="235"/>
      <c r="M1978" s="236"/>
      <c r="N1978" s="237"/>
      <c r="O1978" s="237"/>
      <c r="P1978" s="237"/>
      <c r="Q1978" s="237"/>
      <c r="R1978" s="237"/>
      <c r="S1978" s="237"/>
      <c r="T1978" s="238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39" t="s">
        <v>397</v>
      </c>
      <c r="AU1978" s="239" t="s">
        <v>84</v>
      </c>
      <c r="AV1978" s="13" t="s">
        <v>82</v>
      </c>
      <c r="AW1978" s="13" t="s">
        <v>35</v>
      </c>
      <c r="AX1978" s="13" t="s">
        <v>74</v>
      </c>
      <c r="AY1978" s="239" t="s">
        <v>378</v>
      </c>
    </row>
    <row r="1979" s="14" customFormat="1">
      <c r="A1979" s="14"/>
      <c r="B1979" s="240"/>
      <c r="C1979" s="241"/>
      <c r="D1979" s="231" t="s">
        <v>397</v>
      </c>
      <c r="E1979" s="242" t="s">
        <v>28</v>
      </c>
      <c r="F1979" s="243" t="s">
        <v>2253</v>
      </c>
      <c r="G1979" s="241"/>
      <c r="H1979" s="244">
        <v>115.715</v>
      </c>
      <c r="I1979" s="245"/>
      <c r="J1979" s="241"/>
      <c r="K1979" s="241"/>
      <c r="L1979" s="246"/>
      <c r="M1979" s="247"/>
      <c r="N1979" s="248"/>
      <c r="O1979" s="248"/>
      <c r="P1979" s="248"/>
      <c r="Q1979" s="248"/>
      <c r="R1979" s="248"/>
      <c r="S1979" s="248"/>
      <c r="T1979" s="249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50" t="s">
        <v>397</v>
      </c>
      <c r="AU1979" s="250" t="s">
        <v>84</v>
      </c>
      <c r="AV1979" s="14" t="s">
        <v>84</v>
      </c>
      <c r="AW1979" s="14" t="s">
        <v>35</v>
      </c>
      <c r="AX1979" s="14" t="s">
        <v>74</v>
      </c>
      <c r="AY1979" s="250" t="s">
        <v>378</v>
      </c>
    </row>
    <row r="1980" s="14" customFormat="1">
      <c r="A1980" s="14"/>
      <c r="B1980" s="240"/>
      <c r="C1980" s="241"/>
      <c r="D1980" s="231" t="s">
        <v>397</v>
      </c>
      <c r="E1980" s="242" t="s">
        <v>28</v>
      </c>
      <c r="F1980" s="243" t="s">
        <v>2254</v>
      </c>
      <c r="G1980" s="241"/>
      <c r="H1980" s="244">
        <v>84.290000000000006</v>
      </c>
      <c r="I1980" s="245"/>
      <c r="J1980" s="241"/>
      <c r="K1980" s="241"/>
      <c r="L1980" s="246"/>
      <c r="M1980" s="247"/>
      <c r="N1980" s="248"/>
      <c r="O1980" s="248"/>
      <c r="P1980" s="248"/>
      <c r="Q1980" s="248"/>
      <c r="R1980" s="248"/>
      <c r="S1980" s="248"/>
      <c r="T1980" s="249"/>
      <c r="U1980" s="14"/>
      <c r="V1980" s="14"/>
      <c r="W1980" s="14"/>
      <c r="X1980" s="14"/>
      <c r="Y1980" s="14"/>
      <c r="Z1980" s="14"/>
      <c r="AA1980" s="14"/>
      <c r="AB1980" s="14"/>
      <c r="AC1980" s="14"/>
      <c r="AD1980" s="14"/>
      <c r="AE1980" s="14"/>
      <c r="AT1980" s="250" t="s">
        <v>397</v>
      </c>
      <c r="AU1980" s="250" t="s">
        <v>84</v>
      </c>
      <c r="AV1980" s="14" t="s">
        <v>84</v>
      </c>
      <c r="AW1980" s="14" t="s">
        <v>35</v>
      </c>
      <c r="AX1980" s="14" t="s">
        <v>74</v>
      </c>
      <c r="AY1980" s="250" t="s">
        <v>378</v>
      </c>
    </row>
    <row r="1981" s="15" customFormat="1">
      <c r="A1981" s="15"/>
      <c r="B1981" s="251"/>
      <c r="C1981" s="252"/>
      <c r="D1981" s="231" t="s">
        <v>397</v>
      </c>
      <c r="E1981" s="253" t="s">
        <v>28</v>
      </c>
      <c r="F1981" s="254" t="s">
        <v>416</v>
      </c>
      <c r="G1981" s="252"/>
      <c r="H1981" s="255">
        <v>200.005</v>
      </c>
      <c r="I1981" s="256"/>
      <c r="J1981" s="252"/>
      <c r="K1981" s="252"/>
      <c r="L1981" s="257"/>
      <c r="M1981" s="258"/>
      <c r="N1981" s="259"/>
      <c r="O1981" s="259"/>
      <c r="P1981" s="259"/>
      <c r="Q1981" s="259"/>
      <c r="R1981" s="259"/>
      <c r="S1981" s="259"/>
      <c r="T1981" s="260"/>
      <c r="U1981" s="15"/>
      <c r="V1981" s="15"/>
      <c r="W1981" s="15"/>
      <c r="X1981" s="15"/>
      <c r="Y1981" s="15"/>
      <c r="Z1981" s="15"/>
      <c r="AA1981" s="15"/>
      <c r="AB1981" s="15"/>
      <c r="AC1981" s="15"/>
      <c r="AD1981" s="15"/>
      <c r="AE1981" s="15"/>
      <c r="AT1981" s="261" t="s">
        <v>397</v>
      </c>
      <c r="AU1981" s="261" t="s">
        <v>84</v>
      </c>
      <c r="AV1981" s="15" t="s">
        <v>390</v>
      </c>
      <c r="AW1981" s="15" t="s">
        <v>35</v>
      </c>
      <c r="AX1981" s="15" t="s">
        <v>82</v>
      </c>
      <c r="AY1981" s="261" t="s">
        <v>378</v>
      </c>
    </row>
    <row r="1982" s="2" customFormat="1" ht="33" customHeight="1">
      <c r="A1982" s="41"/>
      <c r="B1982" s="42"/>
      <c r="C1982" s="211" t="s">
        <v>2255</v>
      </c>
      <c r="D1982" s="211" t="s">
        <v>385</v>
      </c>
      <c r="E1982" s="212" t="s">
        <v>2256</v>
      </c>
      <c r="F1982" s="213" t="s">
        <v>2257</v>
      </c>
      <c r="G1982" s="214" t="s">
        <v>572</v>
      </c>
      <c r="H1982" s="215">
        <v>286.66199999999998</v>
      </c>
      <c r="I1982" s="216"/>
      <c r="J1982" s="217">
        <f>ROUND(I1982*H1982,2)</f>
        <v>0</v>
      </c>
      <c r="K1982" s="213" t="s">
        <v>389</v>
      </c>
      <c r="L1982" s="47"/>
      <c r="M1982" s="218" t="s">
        <v>28</v>
      </c>
      <c r="N1982" s="219" t="s">
        <v>45</v>
      </c>
      <c r="O1982" s="87"/>
      <c r="P1982" s="220">
        <f>O1982*H1982</f>
        <v>0</v>
      </c>
      <c r="Q1982" s="220">
        <v>0</v>
      </c>
      <c r="R1982" s="220">
        <f>Q1982*H1982</f>
        <v>0</v>
      </c>
      <c r="S1982" s="220">
        <v>0.050000000000000003</v>
      </c>
      <c r="T1982" s="221">
        <f>S1982*H1982</f>
        <v>14.3331</v>
      </c>
      <c r="U1982" s="41"/>
      <c r="V1982" s="41"/>
      <c r="W1982" s="41"/>
      <c r="X1982" s="41"/>
      <c r="Y1982" s="41"/>
      <c r="Z1982" s="41"/>
      <c r="AA1982" s="41"/>
      <c r="AB1982" s="41"/>
      <c r="AC1982" s="41"/>
      <c r="AD1982" s="41"/>
      <c r="AE1982" s="41"/>
      <c r="AR1982" s="222" t="s">
        <v>390</v>
      </c>
      <c r="AT1982" s="222" t="s">
        <v>385</v>
      </c>
      <c r="AU1982" s="222" t="s">
        <v>84</v>
      </c>
      <c r="AY1982" s="20" t="s">
        <v>378</v>
      </c>
      <c r="BE1982" s="223">
        <f>IF(N1982="základní",J1982,0)</f>
        <v>0</v>
      </c>
      <c r="BF1982" s="223">
        <f>IF(N1982="snížená",J1982,0)</f>
        <v>0</v>
      </c>
      <c r="BG1982" s="223">
        <f>IF(N1982="zákl. přenesená",J1982,0)</f>
        <v>0</v>
      </c>
      <c r="BH1982" s="223">
        <f>IF(N1982="sníž. přenesená",J1982,0)</f>
        <v>0</v>
      </c>
      <c r="BI1982" s="223">
        <f>IF(N1982="nulová",J1982,0)</f>
        <v>0</v>
      </c>
      <c r="BJ1982" s="20" t="s">
        <v>82</v>
      </c>
      <c r="BK1982" s="223">
        <f>ROUND(I1982*H1982,2)</f>
        <v>0</v>
      </c>
      <c r="BL1982" s="20" t="s">
        <v>390</v>
      </c>
      <c r="BM1982" s="222" t="s">
        <v>2258</v>
      </c>
    </row>
    <row r="1983" s="2" customFormat="1">
      <c r="A1983" s="41"/>
      <c r="B1983" s="42"/>
      <c r="C1983" s="43"/>
      <c r="D1983" s="224" t="s">
        <v>394</v>
      </c>
      <c r="E1983" s="43"/>
      <c r="F1983" s="225" t="s">
        <v>2259</v>
      </c>
      <c r="G1983" s="43"/>
      <c r="H1983" s="43"/>
      <c r="I1983" s="226"/>
      <c r="J1983" s="43"/>
      <c r="K1983" s="43"/>
      <c r="L1983" s="47"/>
      <c r="M1983" s="227"/>
      <c r="N1983" s="228"/>
      <c r="O1983" s="87"/>
      <c r="P1983" s="87"/>
      <c r="Q1983" s="87"/>
      <c r="R1983" s="87"/>
      <c r="S1983" s="87"/>
      <c r="T1983" s="88"/>
      <c r="U1983" s="41"/>
      <c r="V1983" s="41"/>
      <c r="W1983" s="41"/>
      <c r="X1983" s="41"/>
      <c r="Y1983" s="41"/>
      <c r="Z1983" s="41"/>
      <c r="AA1983" s="41"/>
      <c r="AB1983" s="41"/>
      <c r="AC1983" s="41"/>
      <c r="AD1983" s="41"/>
      <c r="AE1983" s="41"/>
      <c r="AT1983" s="20" t="s">
        <v>394</v>
      </c>
      <c r="AU1983" s="20" t="s">
        <v>84</v>
      </c>
    </row>
    <row r="1984" s="13" customFormat="1">
      <c r="A1984" s="13"/>
      <c r="B1984" s="229"/>
      <c r="C1984" s="230"/>
      <c r="D1984" s="231" t="s">
        <v>397</v>
      </c>
      <c r="E1984" s="232" t="s">
        <v>28</v>
      </c>
      <c r="F1984" s="233" t="s">
        <v>797</v>
      </c>
      <c r="G1984" s="230"/>
      <c r="H1984" s="232" t="s">
        <v>28</v>
      </c>
      <c r="I1984" s="234"/>
      <c r="J1984" s="230"/>
      <c r="K1984" s="230"/>
      <c r="L1984" s="235"/>
      <c r="M1984" s="236"/>
      <c r="N1984" s="237"/>
      <c r="O1984" s="237"/>
      <c r="P1984" s="237"/>
      <c r="Q1984" s="237"/>
      <c r="R1984" s="237"/>
      <c r="S1984" s="237"/>
      <c r="T1984" s="238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39" t="s">
        <v>397</v>
      </c>
      <c r="AU1984" s="239" t="s">
        <v>84</v>
      </c>
      <c r="AV1984" s="13" t="s">
        <v>82</v>
      </c>
      <c r="AW1984" s="13" t="s">
        <v>35</v>
      </c>
      <c r="AX1984" s="13" t="s">
        <v>74</v>
      </c>
      <c r="AY1984" s="239" t="s">
        <v>378</v>
      </c>
    </row>
    <row r="1985" s="14" customFormat="1">
      <c r="A1985" s="14"/>
      <c r="B1985" s="240"/>
      <c r="C1985" s="241"/>
      <c r="D1985" s="231" t="s">
        <v>397</v>
      </c>
      <c r="E1985" s="242" t="s">
        <v>28</v>
      </c>
      <c r="F1985" s="243" t="s">
        <v>2260</v>
      </c>
      <c r="G1985" s="241"/>
      <c r="H1985" s="244">
        <v>276.46199999999999</v>
      </c>
      <c r="I1985" s="245"/>
      <c r="J1985" s="241"/>
      <c r="K1985" s="241"/>
      <c r="L1985" s="246"/>
      <c r="M1985" s="247"/>
      <c r="N1985" s="248"/>
      <c r="O1985" s="248"/>
      <c r="P1985" s="248"/>
      <c r="Q1985" s="248"/>
      <c r="R1985" s="248"/>
      <c r="S1985" s="248"/>
      <c r="T1985" s="249"/>
      <c r="U1985" s="14"/>
      <c r="V1985" s="14"/>
      <c r="W1985" s="14"/>
      <c r="X1985" s="14"/>
      <c r="Y1985" s="14"/>
      <c r="Z1985" s="14"/>
      <c r="AA1985" s="14"/>
      <c r="AB1985" s="14"/>
      <c r="AC1985" s="14"/>
      <c r="AD1985" s="14"/>
      <c r="AE1985" s="14"/>
      <c r="AT1985" s="250" t="s">
        <v>397</v>
      </c>
      <c r="AU1985" s="250" t="s">
        <v>84</v>
      </c>
      <c r="AV1985" s="14" t="s">
        <v>84</v>
      </c>
      <c r="AW1985" s="14" t="s">
        <v>35</v>
      </c>
      <c r="AX1985" s="14" t="s">
        <v>74</v>
      </c>
      <c r="AY1985" s="250" t="s">
        <v>378</v>
      </c>
    </row>
    <row r="1986" s="13" customFormat="1">
      <c r="A1986" s="13"/>
      <c r="B1986" s="229"/>
      <c r="C1986" s="230"/>
      <c r="D1986" s="231" t="s">
        <v>397</v>
      </c>
      <c r="E1986" s="232" t="s">
        <v>28</v>
      </c>
      <c r="F1986" s="233" t="s">
        <v>800</v>
      </c>
      <c r="G1986" s="230"/>
      <c r="H1986" s="232" t="s">
        <v>28</v>
      </c>
      <c r="I1986" s="234"/>
      <c r="J1986" s="230"/>
      <c r="K1986" s="230"/>
      <c r="L1986" s="235"/>
      <c r="M1986" s="236"/>
      <c r="N1986" s="237"/>
      <c r="O1986" s="237"/>
      <c r="P1986" s="237"/>
      <c r="Q1986" s="237"/>
      <c r="R1986" s="237"/>
      <c r="S1986" s="237"/>
      <c r="T1986" s="238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T1986" s="239" t="s">
        <v>397</v>
      </c>
      <c r="AU1986" s="239" t="s">
        <v>84</v>
      </c>
      <c r="AV1986" s="13" t="s">
        <v>82</v>
      </c>
      <c r="AW1986" s="13" t="s">
        <v>35</v>
      </c>
      <c r="AX1986" s="13" t="s">
        <v>74</v>
      </c>
      <c r="AY1986" s="239" t="s">
        <v>378</v>
      </c>
    </row>
    <row r="1987" s="14" customFormat="1">
      <c r="A1987" s="14"/>
      <c r="B1987" s="240"/>
      <c r="C1987" s="241"/>
      <c r="D1987" s="231" t="s">
        <v>397</v>
      </c>
      <c r="E1987" s="242" t="s">
        <v>28</v>
      </c>
      <c r="F1987" s="243" t="s">
        <v>2261</v>
      </c>
      <c r="G1987" s="241"/>
      <c r="H1987" s="244">
        <v>5.0999999999999996</v>
      </c>
      <c r="I1987" s="245"/>
      <c r="J1987" s="241"/>
      <c r="K1987" s="241"/>
      <c r="L1987" s="246"/>
      <c r="M1987" s="247"/>
      <c r="N1987" s="248"/>
      <c r="O1987" s="248"/>
      <c r="P1987" s="248"/>
      <c r="Q1987" s="248"/>
      <c r="R1987" s="248"/>
      <c r="S1987" s="248"/>
      <c r="T1987" s="249"/>
      <c r="U1987" s="14"/>
      <c r="V1987" s="14"/>
      <c r="W1987" s="14"/>
      <c r="X1987" s="14"/>
      <c r="Y1987" s="14"/>
      <c r="Z1987" s="14"/>
      <c r="AA1987" s="14"/>
      <c r="AB1987" s="14"/>
      <c r="AC1987" s="14"/>
      <c r="AD1987" s="14"/>
      <c r="AE1987" s="14"/>
      <c r="AT1987" s="250" t="s">
        <v>397</v>
      </c>
      <c r="AU1987" s="250" t="s">
        <v>84</v>
      </c>
      <c r="AV1987" s="14" t="s">
        <v>84</v>
      </c>
      <c r="AW1987" s="14" t="s">
        <v>35</v>
      </c>
      <c r="AX1987" s="14" t="s">
        <v>74</v>
      </c>
      <c r="AY1987" s="250" t="s">
        <v>378</v>
      </c>
    </row>
    <row r="1988" s="13" customFormat="1">
      <c r="A1988" s="13"/>
      <c r="B1988" s="229"/>
      <c r="C1988" s="230"/>
      <c r="D1988" s="231" t="s">
        <v>397</v>
      </c>
      <c r="E1988" s="232" t="s">
        <v>28</v>
      </c>
      <c r="F1988" s="233" t="s">
        <v>802</v>
      </c>
      <c r="G1988" s="230"/>
      <c r="H1988" s="232" t="s">
        <v>28</v>
      </c>
      <c r="I1988" s="234"/>
      <c r="J1988" s="230"/>
      <c r="K1988" s="230"/>
      <c r="L1988" s="235"/>
      <c r="M1988" s="236"/>
      <c r="N1988" s="237"/>
      <c r="O1988" s="237"/>
      <c r="P1988" s="237"/>
      <c r="Q1988" s="237"/>
      <c r="R1988" s="237"/>
      <c r="S1988" s="237"/>
      <c r="T1988" s="238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39" t="s">
        <v>397</v>
      </c>
      <c r="AU1988" s="239" t="s">
        <v>84</v>
      </c>
      <c r="AV1988" s="13" t="s">
        <v>82</v>
      </c>
      <c r="AW1988" s="13" t="s">
        <v>35</v>
      </c>
      <c r="AX1988" s="13" t="s">
        <v>74</v>
      </c>
      <c r="AY1988" s="239" t="s">
        <v>378</v>
      </c>
    </row>
    <row r="1989" s="14" customFormat="1">
      <c r="A1989" s="14"/>
      <c r="B1989" s="240"/>
      <c r="C1989" s="241"/>
      <c r="D1989" s="231" t="s">
        <v>397</v>
      </c>
      <c r="E1989" s="242" t="s">
        <v>28</v>
      </c>
      <c r="F1989" s="243" t="s">
        <v>2261</v>
      </c>
      <c r="G1989" s="241"/>
      <c r="H1989" s="244">
        <v>5.0999999999999996</v>
      </c>
      <c r="I1989" s="245"/>
      <c r="J1989" s="241"/>
      <c r="K1989" s="241"/>
      <c r="L1989" s="246"/>
      <c r="M1989" s="247"/>
      <c r="N1989" s="248"/>
      <c r="O1989" s="248"/>
      <c r="P1989" s="248"/>
      <c r="Q1989" s="248"/>
      <c r="R1989" s="248"/>
      <c r="S1989" s="248"/>
      <c r="T1989" s="249"/>
      <c r="U1989" s="14"/>
      <c r="V1989" s="14"/>
      <c r="W1989" s="14"/>
      <c r="X1989" s="14"/>
      <c r="Y1989" s="14"/>
      <c r="Z1989" s="14"/>
      <c r="AA1989" s="14"/>
      <c r="AB1989" s="14"/>
      <c r="AC1989" s="14"/>
      <c r="AD1989" s="14"/>
      <c r="AE1989" s="14"/>
      <c r="AT1989" s="250" t="s">
        <v>397</v>
      </c>
      <c r="AU1989" s="250" t="s">
        <v>84</v>
      </c>
      <c r="AV1989" s="14" t="s">
        <v>84</v>
      </c>
      <c r="AW1989" s="14" t="s">
        <v>35</v>
      </c>
      <c r="AX1989" s="14" t="s">
        <v>74</v>
      </c>
      <c r="AY1989" s="250" t="s">
        <v>378</v>
      </c>
    </row>
    <row r="1990" s="15" customFormat="1">
      <c r="A1990" s="15"/>
      <c r="B1990" s="251"/>
      <c r="C1990" s="252"/>
      <c r="D1990" s="231" t="s">
        <v>397</v>
      </c>
      <c r="E1990" s="253" t="s">
        <v>28</v>
      </c>
      <c r="F1990" s="254" t="s">
        <v>416</v>
      </c>
      <c r="G1990" s="252"/>
      <c r="H1990" s="255">
        <v>286.66199999999998</v>
      </c>
      <c r="I1990" s="256"/>
      <c r="J1990" s="252"/>
      <c r="K1990" s="252"/>
      <c r="L1990" s="257"/>
      <c r="M1990" s="258"/>
      <c r="N1990" s="259"/>
      <c r="O1990" s="259"/>
      <c r="P1990" s="259"/>
      <c r="Q1990" s="259"/>
      <c r="R1990" s="259"/>
      <c r="S1990" s="259"/>
      <c r="T1990" s="260"/>
      <c r="U1990" s="15"/>
      <c r="V1990" s="15"/>
      <c r="W1990" s="15"/>
      <c r="X1990" s="15"/>
      <c r="Y1990" s="15"/>
      <c r="Z1990" s="15"/>
      <c r="AA1990" s="15"/>
      <c r="AB1990" s="15"/>
      <c r="AC1990" s="15"/>
      <c r="AD1990" s="15"/>
      <c r="AE1990" s="15"/>
      <c r="AT1990" s="261" t="s">
        <v>397</v>
      </c>
      <c r="AU1990" s="261" t="s">
        <v>84</v>
      </c>
      <c r="AV1990" s="15" t="s">
        <v>390</v>
      </c>
      <c r="AW1990" s="15" t="s">
        <v>35</v>
      </c>
      <c r="AX1990" s="15" t="s">
        <v>82</v>
      </c>
      <c r="AY1990" s="261" t="s">
        <v>378</v>
      </c>
    </row>
    <row r="1991" s="2" customFormat="1" ht="37.8" customHeight="1">
      <c r="A1991" s="41"/>
      <c r="B1991" s="42"/>
      <c r="C1991" s="211" t="s">
        <v>2262</v>
      </c>
      <c r="D1991" s="211" t="s">
        <v>385</v>
      </c>
      <c r="E1991" s="212" t="s">
        <v>2263</v>
      </c>
      <c r="F1991" s="213" t="s">
        <v>2264</v>
      </c>
      <c r="G1991" s="214" t="s">
        <v>572</v>
      </c>
      <c r="H1991" s="215">
        <v>116.645</v>
      </c>
      <c r="I1991" s="216"/>
      <c r="J1991" s="217">
        <f>ROUND(I1991*H1991,2)</f>
        <v>0</v>
      </c>
      <c r="K1991" s="213" t="s">
        <v>389</v>
      </c>
      <c r="L1991" s="47"/>
      <c r="M1991" s="218" t="s">
        <v>28</v>
      </c>
      <c r="N1991" s="219" t="s">
        <v>45</v>
      </c>
      <c r="O1991" s="87"/>
      <c r="P1991" s="220">
        <f>O1991*H1991</f>
        <v>0</v>
      </c>
      <c r="Q1991" s="220">
        <v>0</v>
      </c>
      <c r="R1991" s="220">
        <f>Q1991*H1991</f>
        <v>0</v>
      </c>
      <c r="S1991" s="220">
        <v>0.01</v>
      </c>
      <c r="T1991" s="221">
        <f>S1991*H1991</f>
        <v>1.16645</v>
      </c>
      <c r="U1991" s="41"/>
      <c r="V1991" s="41"/>
      <c r="W1991" s="41"/>
      <c r="X1991" s="41"/>
      <c r="Y1991" s="41"/>
      <c r="Z1991" s="41"/>
      <c r="AA1991" s="41"/>
      <c r="AB1991" s="41"/>
      <c r="AC1991" s="41"/>
      <c r="AD1991" s="41"/>
      <c r="AE1991" s="41"/>
      <c r="AR1991" s="222" t="s">
        <v>390</v>
      </c>
      <c r="AT1991" s="222" t="s">
        <v>385</v>
      </c>
      <c r="AU1991" s="222" t="s">
        <v>84</v>
      </c>
      <c r="AY1991" s="20" t="s">
        <v>378</v>
      </c>
      <c r="BE1991" s="223">
        <f>IF(N1991="základní",J1991,0)</f>
        <v>0</v>
      </c>
      <c r="BF1991" s="223">
        <f>IF(N1991="snížená",J1991,0)</f>
        <v>0</v>
      </c>
      <c r="BG1991" s="223">
        <f>IF(N1991="zákl. přenesená",J1991,0)</f>
        <v>0</v>
      </c>
      <c r="BH1991" s="223">
        <f>IF(N1991="sníž. přenesená",J1991,0)</f>
        <v>0</v>
      </c>
      <c r="BI1991" s="223">
        <f>IF(N1991="nulová",J1991,0)</f>
        <v>0</v>
      </c>
      <c r="BJ1991" s="20" t="s">
        <v>82</v>
      </c>
      <c r="BK1991" s="223">
        <f>ROUND(I1991*H1991,2)</f>
        <v>0</v>
      </c>
      <c r="BL1991" s="20" t="s">
        <v>390</v>
      </c>
      <c r="BM1991" s="222" t="s">
        <v>2265</v>
      </c>
    </row>
    <row r="1992" s="2" customFormat="1">
      <c r="A1992" s="41"/>
      <c r="B1992" s="42"/>
      <c r="C1992" s="43"/>
      <c r="D1992" s="224" t="s">
        <v>394</v>
      </c>
      <c r="E1992" s="43"/>
      <c r="F1992" s="225" t="s">
        <v>2266</v>
      </c>
      <c r="G1992" s="43"/>
      <c r="H1992" s="43"/>
      <c r="I1992" s="226"/>
      <c r="J1992" s="43"/>
      <c r="K1992" s="43"/>
      <c r="L1992" s="47"/>
      <c r="M1992" s="227"/>
      <c r="N1992" s="228"/>
      <c r="O1992" s="87"/>
      <c r="P1992" s="87"/>
      <c r="Q1992" s="87"/>
      <c r="R1992" s="87"/>
      <c r="S1992" s="87"/>
      <c r="T1992" s="88"/>
      <c r="U1992" s="41"/>
      <c r="V1992" s="41"/>
      <c r="W1992" s="41"/>
      <c r="X1992" s="41"/>
      <c r="Y1992" s="41"/>
      <c r="Z1992" s="41"/>
      <c r="AA1992" s="41"/>
      <c r="AB1992" s="41"/>
      <c r="AC1992" s="41"/>
      <c r="AD1992" s="41"/>
      <c r="AE1992" s="41"/>
      <c r="AT1992" s="20" t="s">
        <v>394</v>
      </c>
      <c r="AU1992" s="20" t="s">
        <v>84</v>
      </c>
    </row>
    <row r="1993" s="13" customFormat="1">
      <c r="A1993" s="13"/>
      <c r="B1993" s="229"/>
      <c r="C1993" s="230"/>
      <c r="D1993" s="231" t="s">
        <v>397</v>
      </c>
      <c r="E1993" s="232" t="s">
        <v>28</v>
      </c>
      <c r="F1993" s="233" t="s">
        <v>800</v>
      </c>
      <c r="G1993" s="230"/>
      <c r="H1993" s="232" t="s">
        <v>28</v>
      </c>
      <c r="I1993" s="234"/>
      <c r="J1993" s="230"/>
      <c r="K1993" s="230"/>
      <c r="L1993" s="235"/>
      <c r="M1993" s="236"/>
      <c r="N1993" s="237"/>
      <c r="O1993" s="237"/>
      <c r="P1993" s="237"/>
      <c r="Q1993" s="237"/>
      <c r="R1993" s="237"/>
      <c r="S1993" s="237"/>
      <c r="T1993" s="238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T1993" s="239" t="s">
        <v>397</v>
      </c>
      <c r="AU1993" s="239" t="s">
        <v>84</v>
      </c>
      <c r="AV1993" s="13" t="s">
        <v>82</v>
      </c>
      <c r="AW1993" s="13" t="s">
        <v>35</v>
      </c>
      <c r="AX1993" s="13" t="s">
        <v>74</v>
      </c>
      <c r="AY1993" s="239" t="s">
        <v>378</v>
      </c>
    </row>
    <row r="1994" s="14" customFormat="1">
      <c r="A1994" s="14"/>
      <c r="B1994" s="240"/>
      <c r="C1994" s="241"/>
      <c r="D1994" s="231" t="s">
        <v>397</v>
      </c>
      <c r="E1994" s="242" t="s">
        <v>28</v>
      </c>
      <c r="F1994" s="243" t="s">
        <v>2267</v>
      </c>
      <c r="G1994" s="241"/>
      <c r="H1994" s="244">
        <v>62.255000000000003</v>
      </c>
      <c r="I1994" s="245"/>
      <c r="J1994" s="241"/>
      <c r="K1994" s="241"/>
      <c r="L1994" s="246"/>
      <c r="M1994" s="247"/>
      <c r="N1994" s="248"/>
      <c r="O1994" s="248"/>
      <c r="P1994" s="248"/>
      <c r="Q1994" s="248"/>
      <c r="R1994" s="248"/>
      <c r="S1994" s="248"/>
      <c r="T1994" s="249"/>
      <c r="U1994" s="14"/>
      <c r="V1994" s="14"/>
      <c r="W1994" s="14"/>
      <c r="X1994" s="14"/>
      <c r="Y1994" s="14"/>
      <c r="Z1994" s="14"/>
      <c r="AA1994" s="14"/>
      <c r="AB1994" s="14"/>
      <c r="AC1994" s="14"/>
      <c r="AD1994" s="14"/>
      <c r="AE1994" s="14"/>
      <c r="AT1994" s="250" t="s">
        <v>397</v>
      </c>
      <c r="AU1994" s="250" t="s">
        <v>84</v>
      </c>
      <c r="AV1994" s="14" t="s">
        <v>84</v>
      </c>
      <c r="AW1994" s="14" t="s">
        <v>35</v>
      </c>
      <c r="AX1994" s="14" t="s">
        <v>74</v>
      </c>
      <c r="AY1994" s="250" t="s">
        <v>378</v>
      </c>
    </row>
    <row r="1995" s="13" customFormat="1">
      <c r="A1995" s="13"/>
      <c r="B1995" s="229"/>
      <c r="C1995" s="230"/>
      <c r="D1995" s="231" t="s">
        <v>397</v>
      </c>
      <c r="E1995" s="232" t="s">
        <v>28</v>
      </c>
      <c r="F1995" s="233" t="s">
        <v>802</v>
      </c>
      <c r="G1995" s="230"/>
      <c r="H1995" s="232" t="s">
        <v>28</v>
      </c>
      <c r="I1995" s="234"/>
      <c r="J1995" s="230"/>
      <c r="K1995" s="230"/>
      <c r="L1995" s="235"/>
      <c r="M1995" s="236"/>
      <c r="N1995" s="237"/>
      <c r="O1995" s="237"/>
      <c r="P1995" s="237"/>
      <c r="Q1995" s="237"/>
      <c r="R1995" s="237"/>
      <c r="S1995" s="237"/>
      <c r="T1995" s="238"/>
      <c r="U1995" s="13"/>
      <c r="V1995" s="13"/>
      <c r="W1995" s="13"/>
      <c r="X1995" s="13"/>
      <c r="Y1995" s="13"/>
      <c r="Z1995" s="13"/>
      <c r="AA1995" s="13"/>
      <c r="AB1995" s="13"/>
      <c r="AC1995" s="13"/>
      <c r="AD1995" s="13"/>
      <c r="AE1995" s="13"/>
      <c r="AT1995" s="239" t="s">
        <v>397</v>
      </c>
      <c r="AU1995" s="239" t="s">
        <v>84</v>
      </c>
      <c r="AV1995" s="13" t="s">
        <v>82</v>
      </c>
      <c r="AW1995" s="13" t="s">
        <v>35</v>
      </c>
      <c r="AX1995" s="13" t="s">
        <v>74</v>
      </c>
      <c r="AY1995" s="239" t="s">
        <v>378</v>
      </c>
    </row>
    <row r="1996" s="14" customFormat="1">
      <c r="A1996" s="14"/>
      <c r="B1996" s="240"/>
      <c r="C1996" s="241"/>
      <c r="D1996" s="231" t="s">
        <v>397</v>
      </c>
      <c r="E1996" s="242" t="s">
        <v>28</v>
      </c>
      <c r="F1996" s="243" t="s">
        <v>2268</v>
      </c>
      <c r="G1996" s="241"/>
      <c r="H1996" s="244">
        <v>54.390000000000001</v>
      </c>
      <c r="I1996" s="245"/>
      <c r="J1996" s="241"/>
      <c r="K1996" s="241"/>
      <c r="L1996" s="246"/>
      <c r="M1996" s="247"/>
      <c r="N1996" s="248"/>
      <c r="O1996" s="248"/>
      <c r="P1996" s="248"/>
      <c r="Q1996" s="248"/>
      <c r="R1996" s="248"/>
      <c r="S1996" s="248"/>
      <c r="T1996" s="249"/>
      <c r="U1996" s="14"/>
      <c r="V1996" s="14"/>
      <c r="W1996" s="14"/>
      <c r="X1996" s="14"/>
      <c r="Y1996" s="14"/>
      <c r="Z1996" s="14"/>
      <c r="AA1996" s="14"/>
      <c r="AB1996" s="14"/>
      <c r="AC1996" s="14"/>
      <c r="AD1996" s="14"/>
      <c r="AE1996" s="14"/>
      <c r="AT1996" s="250" t="s">
        <v>397</v>
      </c>
      <c r="AU1996" s="250" t="s">
        <v>84</v>
      </c>
      <c r="AV1996" s="14" t="s">
        <v>84</v>
      </c>
      <c r="AW1996" s="14" t="s">
        <v>35</v>
      </c>
      <c r="AX1996" s="14" t="s">
        <v>74</v>
      </c>
      <c r="AY1996" s="250" t="s">
        <v>378</v>
      </c>
    </row>
    <row r="1997" s="15" customFormat="1">
      <c r="A1997" s="15"/>
      <c r="B1997" s="251"/>
      <c r="C1997" s="252"/>
      <c r="D1997" s="231" t="s">
        <v>397</v>
      </c>
      <c r="E1997" s="253" t="s">
        <v>129</v>
      </c>
      <c r="F1997" s="254" t="s">
        <v>416</v>
      </c>
      <c r="G1997" s="252"/>
      <c r="H1997" s="255">
        <v>116.645</v>
      </c>
      <c r="I1997" s="256"/>
      <c r="J1997" s="252"/>
      <c r="K1997" s="252"/>
      <c r="L1997" s="257"/>
      <c r="M1997" s="258"/>
      <c r="N1997" s="259"/>
      <c r="O1997" s="259"/>
      <c r="P1997" s="259"/>
      <c r="Q1997" s="259"/>
      <c r="R1997" s="259"/>
      <c r="S1997" s="259"/>
      <c r="T1997" s="260"/>
      <c r="U1997" s="15"/>
      <c r="V1997" s="15"/>
      <c r="W1997" s="15"/>
      <c r="X1997" s="15"/>
      <c r="Y1997" s="15"/>
      <c r="Z1997" s="15"/>
      <c r="AA1997" s="15"/>
      <c r="AB1997" s="15"/>
      <c r="AC1997" s="15"/>
      <c r="AD1997" s="15"/>
      <c r="AE1997" s="15"/>
      <c r="AT1997" s="261" t="s">
        <v>397</v>
      </c>
      <c r="AU1997" s="261" t="s">
        <v>84</v>
      </c>
      <c r="AV1997" s="15" t="s">
        <v>390</v>
      </c>
      <c r="AW1997" s="15" t="s">
        <v>35</v>
      </c>
      <c r="AX1997" s="15" t="s">
        <v>82</v>
      </c>
      <c r="AY1997" s="261" t="s">
        <v>378</v>
      </c>
    </row>
    <row r="1998" s="2" customFormat="1" ht="37.8" customHeight="1">
      <c r="A1998" s="41"/>
      <c r="B1998" s="42"/>
      <c r="C1998" s="211" t="s">
        <v>2269</v>
      </c>
      <c r="D1998" s="211" t="s">
        <v>385</v>
      </c>
      <c r="E1998" s="212" t="s">
        <v>2270</v>
      </c>
      <c r="F1998" s="213" t="s">
        <v>2271</v>
      </c>
      <c r="G1998" s="214" t="s">
        <v>572</v>
      </c>
      <c r="H1998" s="215">
        <v>124.27</v>
      </c>
      <c r="I1998" s="216"/>
      <c r="J1998" s="217">
        <f>ROUND(I1998*H1998,2)</f>
        <v>0</v>
      </c>
      <c r="K1998" s="213" t="s">
        <v>389</v>
      </c>
      <c r="L1998" s="47"/>
      <c r="M1998" s="218" t="s">
        <v>28</v>
      </c>
      <c r="N1998" s="219" t="s">
        <v>45</v>
      </c>
      <c r="O1998" s="87"/>
      <c r="P1998" s="220">
        <f>O1998*H1998</f>
        <v>0</v>
      </c>
      <c r="Q1998" s="220">
        <v>0</v>
      </c>
      <c r="R1998" s="220">
        <f>Q1998*H1998</f>
        <v>0</v>
      </c>
      <c r="S1998" s="220">
        <v>0.02</v>
      </c>
      <c r="T1998" s="221">
        <f>S1998*H1998</f>
        <v>2.4853999999999998</v>
      </c>
      <c r="U1998" s="41"/>
      <c r="V1998" s="41"/>
      <c r="W1998" s="41"/>
      <c r="X1998" s="41"/>
      <c r="Y1998" s="41"/>
      <c r="Z1998" s="41"/>
      <c r="AA1998" s="41"/>
      <c r="AB1998" s="41"/>
      <c r="AC1998" s="41"/>
      <c r="AD1998" s="41"/>
      <c r="AE1998" s="41"/>
      <c r="AR1998" s="222" t="s">
        <v>390</v>
      </c>
      <c r="AT1998" s="222" t="s">
        <v>385</v>
      </c>
      <c r="AU1998" s="222" t="s">
        <v>84</v>
      </c>
      <c r="AY1998" s="20" t="s">
        <v>378</v>
      </c>
      <c r="BE1998" s="223">
        <f>IF(N1998="základní",J1998,0)</f>
        <v>0</v>
      </c>
      <c r="BF1998" s="223">
        <f>IF(N1998="snížená",J1998,0)</f>
        <v>0</v>
      </c>
      <c r="BG1998" s="223">
        <f>IF(N1998="zákl. přenesená",J1998,0)</f>
        <v>0</v>
      </c>
      <c r="BH1998" s="223">
        <f>IF(N1998="sníž. přenesená",J1998,0)</f>
        <v>0</v>
      </c>
      <c r="BI1998" s="223">
        <f>IF(N1998="nulová",J1998,0)</f>
        <v>0</v>
      </c>
      <c r="BJ1998" s="20" t="s">
        <v>82</v>
      </c>
      <c r="BK1998" s="223">
        <f>ROUND(I1998*H1998,2)</f>
        <v>0</v>
      </c>
      <c r="BL1998" s="20" t="s">
        <v>390</v>
      </c>
      <c r="BM1998" s="222" t="s">
        <v>2272</v>
      </c>
    </row>
    <row r="1999" s="2" customFormat="1">
      <c r="A1999" s="41"/>
      <c r="B1999" s="42"/>
      <c r="C1999" s="43"/>
      <c r="D1999" s="224" t="s">
        <v>394</v>
      </c>
      <c r="E1999" s="43"/>
      <c r="F1999" s="225" t="s">
        <v>2273</v>
      </c>
      <c r="G1999" s="43"/>
      <c r="H1999" s="43"/>
      <c r="I1999" s="226"/>
      <c r="J1999" s="43"/>
      <c r="K1999" s="43"/>
      <c r="L1999" s="47"/>
      <c r="M1999" s="227"/>
      <c r="N1999" s="228"/>
      <c r="O1999" s="87"/>
      <c r="P1999" s="87"/>
      <c r="Q1999" s="87"/>
      <c r="R1999" s="87"/>
      <c r="S1999" s="87"/>
      <c r="T1999" s="88"/>
      <c r="U1999" s="41"/>
      <c r="V1999" s="41"/>
      <c r="W1999" s="41"/>
      <c r="X1999" s="41"/>
      <c r="Y1999" s="41"/>
      <c r="Z1999" s="41"/>
      <c r="AA1999" s="41"/>
      <c r="AB1999" s="41"/>
      <c r="AC1999" s="41"/>
      <c r="AD1999" s="41"/>
      <c r="AE1999" s="41"/>
      <c r="AT1999" s="20" t="s">
        <v>394</v>
      </c>
      <c r="AU1999" s="20" t="s">
        <v>84</v>
      </c>
    </row>
    <row r="2000" s="13" customFormat="1">
      <c r="A2000" s="13"/>
      <c r="B2000" s="229"/>
      <c r="C2000" s="230"/>
      <c r="D2000" s="231" t="s">
        <v>397</v>
      </c>
      <c r="E2000" s="232" t="s">
        <v>28</v>
      </c>
      <c r="F2000" s="233" t="s">
        <v>797</v>
      </c>
      <c r="G2000" s="230"/>
      <c r="H2000" s="232" t="s">
        <v>28</v>
      </c>
      <c r="I2000" s="234"/>
      <c r="J2000" s="230"/>
      <c r="K2000" s="230"/>
      <c r="L2000" s="235"/>
      <c r="M2000" s="236"/>
      <c r="N2000" s="237"/>
      <c r="O2000" s="237"/>
      <c r="P2000" s="237"/>
      <c r="Q2000" s="237"/>
      <c r="R2000" s="237"/>
      <c r="S2000" s="237"/>
      <c r="T2000" s="238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39" t="s">
        <v>397</v>
      </c>
      <c r="AU2000" s="239" t="s">
        <v>84</v>
      </c>
      <c r="AV2000" s="13" t="s">
        <v>82</v>
      </c>
      <c r="AW2000" s="13" t="s">
        <v>35</v>
      </c>
      <c r="AX2000" s="13" t="s">
        <v>74</v>
      </c>
      <c r="AY2000" s="239" t="s">
        <v>378</v>
      </c>
    </row>
    <row r="2001" s="14" customFormat="1">
      <c r="A2001" s="14"/>
      <c r="B2001" s="240"/>
      <c r="C2001" s="241"/>
      <c r="D2001" s="231" t="s">
        <v>397</v>
      </c>
      <c r="E2001" s="242" t="s">
        <v>28</v>
      </c>
      <c r="F2001" s="243" t="s">
        <v>2274</v>
      </c>
      <c r="G2001" s="241"/>
      <c r="H2001" s="244">
        <v>101</v>
      </c>
      <c r="I2001" s="245"/>
      <c r="J2001" s="241"/>
      <c r="K2001" s="241"/>
      <c r="L2001" s="246"/>
      <c r="M2001" s="247"/>
      <c r="N2001" s="248"/>
      <c r="O2001" s="248"/>
      <c r="P2001" s="248"/>
      <c r="Q2001" s="248"/>
      <c r="R2001" s="248"/>
      <c r="S2001" s="248"/>
      <c r="T2001" s="249"/>
      <c r="U2001" s="14"/>
      <c r="V2001" s="14"/>
      <c r="W2001" s="14"/>
      <c r="X2001" s="14"/>
      <c r="Y2001" s="14"/>
      <c r="Z2001" s="14"/>
      <c r="AA2001" s="14"/>
      <c r="AB2001" s="14"/>
      <c r="AC2001" s="14"/>
      <c r="AD2001" s="14"/>
      <c r="AE2001" s="14"/>
      <c r="AT2001" s="250" t="s">
        <v>397</v>
      </c>
      <c r="AU2001" s="250" t="s">
        <v>84</v>
      </c>
      <c r="AV2001" s="14" t="s">
        <v>84</v>
      </c>
      <c r="AW2001" s="14" t="s">
        <v>35</v>
      </c>
      <c r="AX2001" s="14" t="s">
        <v>74</v>
      </c>
      <c r="AY2001" s="250" t="s">
        <v>378</v>
      </c>
    </row>
    <row r="2002" s="13" customFormat="1">
      <c r="A2002" s="13"/>
      <c r="B2002" s="229"/>
      <c r="C2002" s="230"/>
      <c r="D2002" s="231" t="s">
        <v>397</v>
      </c>
      <c r="E2002" s="232" t="s">
        <v>28</v>
      </c>
      <c r="F2002" s="233" t="s">
        <v>800</v>
      </c>
      <c r="G2002" s="230"/>
      <c r="H2002" s="232" t="s">
        <v>28</v>
      </c>
      <c r="I2002" s="234"/>
      <c r="J2002" s="230"/>
      <c r="K2002" s="230"/>
      <c r="L2002" s="235"/>
      <c r="M2002" s="236"/>
      <c r="N2002" s="237"/>
      <c r="O2002" s="237"/>
      <c r="P2002" s="237"/>
      <c r="Q2002" s="237"/>
      <c r="R2002" s="237"/>
      <c r="S2002" s="237"/>
      <c r="T2002" s="238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39" t="s">
        <v>397</v>
      </c>
      <c r="AU2002" s="239" t="s">
        <v>84</v>
      </c>
      <c r="AV2002" s="13" t="s">
        <v>82</v>
      </c>
      <c r="AW2002" s="13" t="s">
        <v>35</v>
      </c>
      <c r="AX2002" s="13" t="s">
        <v>74</v>
      </c>
      <c r="AY2002" s="239" t="s">
        <v>378</v>
      </c>
    </row>
    <row r="2003" s="14" customFormat="1">
      <c r="A2003" s="14"/>
      <c r="B2003" s="240"/>
      <c r="C2003" s="241"/>
      <c r="D2003" s="231" t="s">
        <v>397</v>
      </c>
      <c r="E2003" s="242" t="s">
        <v>28</v>
      </c>
      <c r="F2003" s="243" t="s">
        <v>2275</v>
      </c>
      <c r="G2003" s="241"/>
      <c r="H2003" s="244">
        <v>8.4700000000000006</v>
      </c>
      <c r="I2003" s="245"/>
      <c r="J2003" s="241"/>
      <c r="K2003" s="241"/>
      <c r="L2003" s="246"/>
      <c r="M2003" s="247"/>
      <c r="N2003" s="248"/>
      <c r="O2003" s="248"/>
      <c r="P2003" s="248"/>
      <c r="Q2003" s="248"/>
      <c r="R2003" s="248"/>
      <c r="S2003" s="248"/>
      <c r="T2003" s="249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50" t="s">
        <v>397</v>
      </c>
      <c r="AU2003" s="250" t="s">
        <v>84</v>
      </c>
      <c r="AV2003" s="14" t="s">
        <v>84</v>
      </c>
      <c r="AW2003" s="14" t="s">
        <v>35</v>
      </c>
      <c r="AX2003" s="14" t="s">
        <v>74</v>
      </c>
      <c r="AY2003" s="250" t="s">
        <v>378</v>
      </c>
    </row>
    <row r="2004" s="13" customFormat="1">
      <c r="A2004" s="13"/>
      <c r="B2004" s="229"/>
      <c r="C2004" s="230"/>
      <c r="D2004" s="231" t="s">
        <v>397</v>
      </c>
      <c r="E2004" s="232" t="s">
        <v>28</v>
      </c>
      <c r="F2004" s="233" t="s">
        <v>802</v>
      </c>
      <c r="G2004" s="230"/>
      <c r="H2004" s="232" t="s">
        <v>28</v>
      </c>
      <c r="I2004" s="234"/>
      <c r="J2004" s="230"/>
      <c r="K2004" s="230"/>
      <c r="L2004" s="235"/>
      <c r="M2004" s="236"/>
      <c r="N2004" s="237"/>
      <c r="O2004" s="237"/>
      <c r="P2004" s="237"/>
      <c r="Q2004" s="237"/>
      <c r="R2004" s="237"/>
      <c r="S2004" s="237"/>
      <c r="T2004" s="238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39" t="s">
        <v>397</v>
      </c>
      <c r="AU2004" s="239" t="s">
        <v>84</v>
      </c>
      <c r="AV2004" s="13" t="s">
        <v>82</v>
      </c>
      <c r="AW2004" s="13" t="s">
        <v>35</v>
      </c>
      <c r="AX2004" s="13" t="s">
        <v>74</v>
      </c>
      <c r="AY2004" s="239" t="s">
        <v>378</v>
      </c>
    </row>
    <row r="2005" s="14" customFormat="1">
      <c r="A2005" s="14"/>
      <c r="B2005" s="240"/>
      <c r="C2005" s="241"/>
      <c r="D2005" s="231" t="s">
        <v>397</v>
      </c>
      <c r="E2005" s="242" t="s">
        <v>28</v>
      </c>
      <c r="F2005" s="243" t="s">
        <v>2276</v>
      </c>
      <c r="G2005" s="241"/>
      <c r="H2005" s="244">
        <v>7.4000000000000004</v>
      </c>
      <c r="I2005" s="245"/>
      <c r="J2005" s="241"/>
      <c r="K2005" s="241"/>
      <c r="L2005" s="246"/>
      <c r="M2005" s="247"/>
      <c r="N2005" s="248"/>
      <c r="O2005" s="248"/>
      <c r="P2005" s="248"/>
      <c r="Q2005" s="248"/>
      <c r="R2005" s="248"/>
      <c r="S2005" s="248"/>
      <c r="T2005" s="249"/>
      <c r="U2005" s="14"/>
      <c r="V2005" s="14"/>
      <c r="W2005" s="14"/>
      <c r="X2005" s="14"/>
      <c r="Y2005" s="14"/>
      <c r="Z2005" s="14"/>
      <c r="AA2005" s="14"/>
      <c r="AB2005" s="14"/>
      <c r="AC2005" s="14"/>
      <c r="AD2005" s="14"/>
      <c r="AE2005" s="14"/>
      <c r="AT2005" s="250" t="s">
        <v>397</v>
      </c>
      <c r="AU2005" s="250" t="s">
        <v>84</v>
      </c>
      <c r="AV2005" s="14" t="s">
        <v>84</v>
      </c>
      <c r="AW2005" s="14" t="s">
        <v>35</v>
      </c>
      <c r="AX2005" s="14" t="s">
        <v>74</v>
      </c>
      <c r="AY2005" s="250" t="s">
        <v>378</v>
      </c>
    </row>
    <row r="2006" s="13" customFormat="1">
      <c r="A2006" s="13"/>
      <c r="B2006" s="229"/>
      <c r="C2006" s="230"/>
      <c r="D2006" s="231" t="s">
        <v>397</v>
      </c>
      <c r="E2006" s="232" t="s">
        <v>28</v>
      </c>
      <c r="F2006" s="233" t="s">
        <v>804</v>
      </c>
      <c r="G2006" s="230"/>
      <c r="H2006" s="232" t="s">
        <v>28</v>
      </c>
      <c r="I2006" s="234"/>
      <c r="J2006" s="230"/>
      <c r="K2006" s="230"/>
      <c r="L2006" s="235"/>
      <c r="M2006" s="236"/>
      <c r="N2006" s="237"/>
      <c r="O2006" s="237"/>
      <c r="P2006" s="237"/>
      <c r="Q2006" s="237"/>
      <c r="R2006" s="237"/>
      <c r="S2006" s="237"/>
      <c r="T2006" s="238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T2006" s="239" t="s">
        <v>397</v>
      </c>
      <c r="AU2006" s="239" t="s">
        <v>84</v>
      </c>
      <c r="AV2006" s="13" t="s">
        <v>82</v>
      </c>
      <c r="AW2006" s="13" t="s">
        <v>35</v>
      </c>
      <c r="AX2006" s="13" t="s">
        <v>74</v>
      </c>
      <c r="AY2006" s="239" t="s">
        <v>378</v>
      </c>
    </row>
    <row r="2007" s="14" customFormat="1">
      <c r="A2007" s="14"/>
      <c r="B2007" s="240"/>
      <c r="C2007" s="241"/>
      <c r="D2007" s="231" t="s">
        <v>397</v>
      </c>
      <c r="E2007" s="242" t="s">
        <v>28</v>
      </c>
      <c r="F2007" s="243" t="s">
        <v>2276</v>
      </c>
      <c r="G2007" s="241"/>
      <c r="H2007" s="244">
        <v>7.4000000000000004</v>
      </c>
      <c r="I2007" s="245"/>
      <c r="J2007" s="241"/>
      <c r="K2007" s="241"/>
      <c r="L2007" s="246"/>
      <c r="M2007" s="247"/>
      <c r="N2007" s="248"/>
      <c r="O2007" s="248"/>
      <c r="P2007" s="248"/>
      <c r="Q2007" s="248"/>
      <c r="R2007" s="248"/>
      <c r="S2007" s="248"/>
      <c r="T2007" s="249"/>
      <c r="U2007" s="14"/>
      <c r="V2007" s="14"/>
      <c r="W2007" s="14"/>
      <c r="X2007" s="14"/>
      <c r="Y2007" s="14"/>
      <c r="Z2007" s="14"/>
      <c r="AA2007" s="14"/>
      <c r="AB2007" s="14"/>
      <c r="AC2007" s="14"/>
      <c r="AD2007" s="14"/>
      <c r="AE2007" s="14"/>
      <c r="AT2007" s="250" t="s">
        <v>397</v>
      </c>
      <c r="AU2007" s="250" t="s">
        <v>84</v>
      </c>
      <c r="AV2007" s="14" t="s">
        <v>84</v>
      </c>
      <c r="AW2007" s="14" t="s">
        <v>35</v>
      </c>
      <c r="AX2007" s="14" t="s">
        <v>74</v>
      </c>
      <c r="AY2007" s="250" t="s">
        <v>378</v>
      </c>
    </row>
    <row r="2008" s="15" customFormat="1">
      <c r="A2008" s="15"/>
      <c r="B2008" s="251"/>
      <c r="C2008" s="252"/>
      <c r="D2008" s="231" t="s">
        <v>397</v>
      </c>
      <c r="E2008" s="253" t="s">
        <v>127</v>
      </c>
      <c r="F2008" s="254" t="s">
        <v>416</v>
      </c>
      <c r="G2008" s="252"/>
      <c r="H2008" s="255">
        <v>124.27</v>
      </c>
      <c r="I2008" s="256"/>
      <c r="J2008" s="252"/>
      <c r="K2008" s="252"/>
      <c r="L2008" s="257"/>
      <c r="M2008" s="258"/>
      <c r="N2008" s="259"/>
      <c r="O2008" s="259"/>
      <c r="P2008" s="259"/>
      <c r="Q2008" s="259"/>
      <c r="R2008" s="259"/>
      <c r="S2008" s="259"/>
      <c r="T2008" s="260"/>
      <c r="U2008" s="15"/>
      <c r="V2008" s="15"/>
      <c r="W2008" s="15"/>
      <c r="X2008" s="15"/>
      <c r="Y2008" s="15"/>
      <c r="Z2008" s="15"/>
      <c r="AA2008" s="15"/>
      <c r="AB2008" s="15"/>
      <c r="AC2008" s="15"/>
      <c r="AD2008" s="15"/>
      <c r="AE2008" s="15"/>
      <c r="AT2008" s="261" t="s">
        <v>397</v>
      </c>
      <c r="AU2008" s="261" t="s">
        <v>84</v>
      </c>
      <c r="AV2008" s="15" t="s">
        <v>390</v>
      </c>
      <c r="AW2008" s="15" t="s">
        <v>35</v>
      </c>
      <c r="AX2008" s="15" t="s">
        <v>82</v>
      </c>
      <c r="AY2008" s="261" t="s">
        <v>378</v>
      </c>
    </row>
    <row r="2009" s="2" customFormat="1" ht="44.25" customHeight="1">
      <c r="A2009" s="41"/>
      <c r="B2009" s="42"/>
      <c r="C2009" s="211" t="s">
        <v>2277</v>
      </c>
      <c r="D2009" s="211" t="s">
        <v>385</v>
      </c>
      <c r="E2009" s="212" t="s">
        <v>2278</v>
      </c>
      <c r="F2009" s="213" t="s">
        <v>2279</v>
      </c>
      <c r="G2009" s="214" t="s">
        <v>572</v>
      </c>
      <c r="H2009" s="215">
        <v>433.97399999999999</v>
      </c>
      <c r="I2009" s="216"/>
      <c r="J2009" s="217">
        <f>ROUND(I2009*H2009,2)</f>
        <v>0</v>
      </c>
      <c r="K2009" s="213" t="s">
        <v>389</v>
      </c>
      <c r="L2009" s="47"/>
      <c r="M2009" s="218" t="s">
        <v>28</v>
      </c>
      <c r="N2009" s="219" t="s">
        <v>45</v>
      </c>
      <c r="O2009" s="87"/>
      <c r="P2009" s="220">
        <f>O2009*H2009</f>
        <v>0</v>
      </c>
      <c r="Q2009" s="220">
        <v>0</v>
      </c>
      <c r="R2009" s="220">
        <f>Q2009*H2009</f>
        <v>0</v>
      </c>
      <c r="S2009" s="220">
        <v>0.045999999999999999</v>
      </c>
      <c r="T2009" s="221">
        <f>S2009*H2009</f>
        <v>19.962803999999998</v>
      </c>
      <c r="U2009" s="41"/>
      <c r="V2009" s="41"/>
      <c r="W2009" s="41"/>
      <c r="X2009" s="41"/>
      <c r="Y2009" s="41"/>
      <c r="Z2009" s="41"/>
      <c r="AA2009" s="41"/>
      <c r="AB2009" s="41"/>
      <c r="AC2009" s="41"/>
      <c r="AD2009" s="41"/>
      <c r="AE2009" s="41"/>
      <c r="AR2009" s="222" t="s">
        <v>390</v>
      </c>
      <c r="AT2009" s="222" t="s">
        <v>385</v>
      </c>
      <c r="AU2009" s="222" t="s">
        <v>84</v>
      </c>
      <c r="AY2009" s="20" t="s">
        <v>378</v>
      </c>
      <c r="BE2009" s="223">
        <f>IF(N2009="základní",J2009,0)</f>
        <v>0</v>
      </c>
      <c r="BF2009" s="223">
        <f>IF(N2009="snížená",J2009,0)</f>
        <v>0</v>
      </c>
      <c r="BG2009" s="223">
        <f>IF(N2009="zákl. přenesená",J2009,0)</f>
        <v>0</v>
      </c>
      <c r="BH2009" s="223">
        <f>IF(N2009="sníž. přenesená",J2009,0)</f>
        <v>0</v>
      </c>
      <c r="BI2009" s="223">
        <f>IF(N2009="nulová",J2009,0)</f>
        <v>0</v>
      </c>
      <c r="BJ2009" s="20" t="s">
        <v>82</v>
      </c>
      <c r="BK2009" s="223">
        <f>ROUND(I2009*H2009,2)</f>
        <v>0</v>
      </c>
      <c r="BL2009" s="20" t="s">
        <v>390</v>
      </c>
      <c r="BM2009" s="222" t="s">
        <v>2280</v>
      </c>
    </row>
    <row r="2010" s="2" customFormat="1">
      <c r="A2010" s="41"/>
      <c r="B2010" s="42"/>
      <c r="C2010" s="43"/>
      <c r="D2010" s="224" t="s">
        <v>394</v>
      </c>
      <c r="E2010" s="43"/>
      <c r="F2010" s="225" t="s">
        <v>2281</v>
      </c>
      <c r="G2010" s="43"/>
      <c r="H2010" s="43"/>
      <c r="I2010" s="226"/>
      <c r="J2010" s="43"/>
      <c r="K2010" s="43"/>
      <c r="L2010" s="47"/>
      <c r="M2010" s="227"/>
      <c r="N2010" s="228"/>
      <c r="O2010" s="87"/>
      <c r="P2010" s="87"/>
      <c r="Q2010" s="87"/>
      <c r="R2010" s="87"/>
      <c r="S2010" s="87"/>
      <c r="T2010" s="88"/>
      <c r="U2010" s="41"/>
      <c r="V2010" s="41"/>
      <c r="W2010" s="41"/>
      <c r="X2010" s="41"/>
      <c r="Y2010" s="41"/>
      <c r="Z2010" s="41"/>
      <c r="AA2010" s="41"/>
      <c r="AB2010" s="41"/>
      <c r="AC2010" s="41"/>
      <c r="AD2010" s="41"/>
      <c r="AE2010" s="41"/>
      <c r="AT2010" s="20" t="s">
        <v>394</v>
      </c>
      <c r="AU2010" s="20" t="s">
        <v>84</v>
      </c>
    </row>
    <row r="2011" s="13" customFormat="1">
      <c r="A2011" s="13"/>
      <c r="B2011" s="229"/>
      <c r="C2011" s="230"/>
      <c r="D2011" s="231" t="s">
        <v>397</v>
      </c>
      <c r="E2011" s="232" t="s">
        <v>28</v>
      </c>
      <c r="F2011" s="233" t="s">
        <v>797</v>
      </c>
      <c r="G2011" s="230"/>
      <c r="H2011" s="232" t="s">
        <v>28</v>
      </c>
      <c r="I2011" s="234"/>
      <c r="J2011" s="230"/>
      <c r="K2011" s="230"/>
      <c r="L2011" s="235"/>
      <c r="M2011" s="236"/>
      <c r="N2011" s="237"/>
      <c r="O2011" s="237"/>
      <c r="P2011" s="237"/>
      <c r="Q2011" s="237"/>
      <c r="R2011" s="237"/>
      <c r="S2011" s="237"/>
      <c r="T2011" s="238"/>
      <c r="U2011" s="13"/>
      <c r="V2011" s="13"/>
      <c r="W2011" s="13"/>
      <c r="X2011" s="13"/>
      <c r="Y2011" s="13"/>
      <c r="Z2011" s="13"/>
      <c r="AA2011" s="13"/>
      <c r="AB2011" s="13"/>
      <c r="AC2011" s="13"/>
      <c r="AD2011" s="13"/>
      <c r="AE2011" s="13"/>
      <c r="AT2011" s="239" t="s">
        <v>397</v>
      </c>
      <c r="AU2011" s="239" t="s">
        <v>84</v>
      </c>
      <c r="AV2011" s="13" t="s">
        <v>82</v>
      </c>
      <c r="AW2011" s="13" t="s">
        <v>35</v>
      </c>
      <c r="AX2011" s="13" t="s">
        <v>74</v>
      </c>
      <c r="AY2011" s="239" t="s">
        <v>378</v>
      </c>
    </row>
    <row r="2012" s="14" customFormat="1">
      <c r="A2012" s="14"/>
      <c r="B2012" s="240"/>
      <c r="C2012" s="241"/>
      <c r="D2012" s="231" t="s">
        <v>397</v>
      </c>
      <c r="E2012" s="242" t="s">
        <v>28</v>
      </c>
      <c r="F2012" s="243" t="s">
        <v>2282</v>
      </c>
      <c r="G2012" s="241"/>
      <c r="H2012" s="244">
        <v>348.50400000000002</v>
      </c>
      <c r="I2012" s="245"/>
      <c r="J2012" s="241"/>
      <c r="K2012" s="241"/>
      <c r="L2012" s="246"/>
      <c r="M2012" s="247"/>
      <c r="N2012" s="248"/>
      <c r="O2012" s="248"/>
      <c r="P2012" s="248"/>
      <c r="Q2012" s="248"/>
      <c r="R2012" s="248"/>
      <c r="S2012" s="248"/>
      <c r="T2012" s="249"/>
      <c r="U2012" s="14"/>
      <c r="V2012" s="14"/>
      <c r="W2012" s="14"/>
      <c r="X2012" s="14"/>
      <c r="Y2012" s="14"/>
      <c r="Z2012" s="14"/>
      <c r="AA2012" s="14"/>
      <c r="AB2012" s="14"/>
      <c r="AC2012" s="14"/>
      <c r="AD2012" s="14"/>
      <c r="AE2012" s="14"/>
      <c r="AT2012" s="250" t="s">
        <v>397</v>
      </c>
      <c r="AU2012" s="250" t="s">
        <v>84</v>
      </c>
      <c r="AV2012" s="14" t="s">
        <v>84</v>
      </c>
      <c r="AW2012" s="14" t="s">
        <v>35</v>
      </c>
      <c r="AX2012" s="14" t="s">
        <v>74</v>
      </c>
      <c r="AY2012" s="250" t="s">
        <v>378</v>
      </c>
    </row>
    <row r="2013" s="14" customFormat="1">
      <c r="A2013" s="14"/>
      <c r="B2013" s="240"/>
      <c r="C2013" s="241"/>
      <c r="D2013" s="231" t="s">
        <v>397</v>
      </c>
      <c r="E2013" s="242" t="s">
        <v>28</v>
      </c>
      <c r="F2013" s="243" t="s">
        <v>2283</v>
      </c>
      <c r="G2013" s="241"/>
      <c r="H2013" s="244">
        <v>35.880000000000003</v>
      </c>
      <c r="I2013" s="245"/>
      <c r="J2013" s="241"/>
      <c r="K2013" s="241"/>
      <c r="L2013" s="246"/>
      <c r="M2013" s="247"/>
      <c r="N2013" s="248"/>
      <c r="O2013" s="248"/>
      <c r="P2013" s="248"/>
      <c r="Q2013" s="248"/>
      <c r="R2013" s="248"/>
      <c r="S2013" s="248"/>
      <c r="T2013" s="249"/>
      <c r="U2013" s="14"/>
      <c r="V2013" s="14"/>
      <c r="W2013" s="14"/>
      <c r="X2013" s="14"/>
      <c r="Y2013" s="14"/>
      <c r="Z2013" s="14"/>
      <c r="AA2013" s="14"/>
      <c r="AB2013" s="14"/>
      <c r="AC2013" s="14"/>
      <c r="AD2013" s="14"/>
      <c r="AE2013" s="14"/>
      <c r="AT2013" s="250" t="s">
        <v>397</v>
      </c>
      <c r="AU2013" s="250" t="s">
        <v>84</v>
      </c>
      <c r="AV2013" s="14" t="s">
        <v>84</v>
      </c>
      <c r="AW2013" s="14" t="s">
        <v>35</v>
      </c>
      <c r="AX2013" s="14" t="s">
        <v>74</v>
      </c>
      <c r="AY2013" s="250" t="s">
        <v>378</v>
      </c>
    </row>
    <row r="2014" s="13" customFormat="1">
      <c r="A2014" s="13"/>
      <c r="B2014" s="229"/>
      <c r="C2014" s="230"/>
      <c r="D2014" s="231" t="s">
        <v>397</v>
      </c>
      <c r="E2014" s="232" t="s">
        <v>28</v>
      </c>
      <c r="F2014" s="233" t="s">
        <v>800</v>
      </c>
      <c r="G2014" s="230"/>
      <c r="H2014" s="232" t="s">
        <v>28</v>
      </c>
      <c r="I2014" s="234"/>
      <c r="J2014" s="230"/>
      <c r="K2014" s="230"/>
      <c r="L2014" s="235"/>
      <c r="M2014" s="236"/>
      <c r="N2014" s="237"/>
      <c r="O2014" s="237"/>
      <c r="P2014" s="237"/>
      <c r="Q2014" s="237"/>
      <c r="R2014" s="237"/>
      <c r="S2014" s="237"/>
      <c r="T2014" s="238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T2014" s="239" t="s">
        <v>397</v>
      </c>
      <c r="AU2014" s="239" t="s">
        <v>84</v>
      </c>
      <c r="AV2014" s="13" t="s">
        <v>82</v>
      </c>
      <c r="AW2014" s="13" t="s">
        <v>35</v>
      </c>
      <c r="AX2014" s="13" t="s">
        <v>74</v>
      </c>
      <c r="AY2014" s="239" t="s">
        <v>378</v>
      </c>
    </row>
    <row r="2015" s="14" customFormat="1">
      <c r="A2015" s="14"/>
      <c r="B2015" s="240"/>
      <c r="C2015" s="241"/>
      <c r="D2015" s="231" t="s">
        <v>397</v>
      </c>
      <c r="E2015" s="242" t="s">
        <v>28</v>
      </c>
      <c r="F2015" s="243" t="s">
        <v>2284</v>
      </c>
      <c r="G2015" s="241"/>
      <c r="H2015" s="244">
        <v>17.219999999999999</v>
      </c>
      <c r="I2015" s="245"/>
      <c r="J2015" s="241"/>
      <c r="K2015" s="241"/>
      <c r="L2015" s="246"/>
      <c r="M2015" s="247"/>
      <c r="N2015" s="248"/>
      <c r="O2015" s="248"/>
      <c r="P2015" s="248"/>
      <c r="Q2015" s="248"/>
      <c r="R2015" s="248"/>
      <c r="S2015" s="248"/>
      <c r="T2015" s="249"/>
      <c r="U2015" s="14"/>
      <c r="V2015" s="14"/>
      <c r="W2015" s="14"/>
      <c r="X2015" s="14"/>
      <c r="Y2015" s="14"/>
      <c r="Z2015" s="14"/>
      <c r="AA2015" s="14"/>
      <c r="AB2015" s="14"/>
      <c r="AC2015" s="14"/>
      <c r="AD2015" s="14"/>
      <c r="AE2015" s="14"/>
      <c r="AT2015" s="250" t="s">
        <v>397</v>
      </c>
      <c r="AU2015" s="250" t="s">
        <v>84</v>
      </c>
      <c r="AV2015" s="14" t="s">
        <v>84</v>
      </c>
      <c r="AW2015" s="14" t="s">
        <v>35</v>
      </c>
      <c r="AX2015" s="14" t="s">
        <v>74</v>
      </c>
      <c r="AY2015" s="250" t="s">
        <v>378</v>
      </c>
    </row>
    <row r="2016" s="13" customFormat="1">
      <c r="A2016" s="13"/>
      <c r="B2016" s="229"/>
      <c r="C2016" s="230"/>
      <c r="D2016" s="231" t="s">
        <v>397</v>
      </c>
      <c r="E2016" s="232" t="s">
        <v>28</v>
      </c>
      <c r="F2016" s="233" t="s">
        <v>802</v>
      </c>
      <c r="G2016" s="230"/>
      <c r="H2016" s="232" t="s">
        <v>28</v>
      </c>
      <c r="I2016" s="234"/>
      <c r="J2016" s="230"/>
      <c r="K2016" s="230"/>
      <c r="L2016" s="235"/>
      <c r="M2016" s="236"/>
      <c r="N2016" s="237"/>
      <c r="O2016" s="237"/>
      <c r="P2016" s="237"/>
      <c r="Q2016" s="237"/>
      <c r="R2016" s="237"/>
      <c r="S2016" s="237"/>
      <c r="T2016" s="238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T2016" s="239" t="s">
        <v>397</v>
      </c>
      <c r="AU2016" s="239" t="s">
        <v>84</v>
      </c>
      <c r="AV2016" s="13" t="s">
        <v>82</v>
      </c>
      <c r="AW2016" s="13" t="s">
        <v>35</v>
      </c>
      <c r="AX2016" s="13" t="s">
        <v>74</v>
      </c>
      <c r="AY2016" s="239" t="s">
        <v>378</v>
      </c>
    </row>
    <row r="2017" s="14" customFormat="1">
      <c r="A2017" s="14"/>
      <c r="B2017" s="240"/>
      <c r="C2017" s="241"/>
      <c r="D2017" s="231" t="s">
        <v>397</v>
      </c>
      <c r="E2017" s="242" t="s">
        <v>28</v>
      </c>
      <c r="F2017" s="243" t="s">
        <v>2285</v>
      </c>
      <c r="G2017" s="241"/>
      <c r="H2017" s="244">
        <v>32.369999999999997</v>
      </c>
      <c r="I2017" s="245"/>
      <c r="J2017" s="241"/>
      <c r="K2017" s="241"/>
      <c r="L2017" s="246"/>
      <c r="M2017" s="247"/>
      <c r="N2017" s="248"/>
      <c r="O2017" s="248"/>
      <c r="P2017" s="248"/>
      <c r="Q2017" s="248"/>
      <c r="R2017" s="248"/>
      <c r="S2017" s="248"/>
      <c r="T2017" s="249"/>
      <c r="U2017" s="14"/>
      <c r="V2017" s="14"/>
      <c r="W2017" s="14"/>
      <c r="X2017" s="14"/>
      <c r="Y2017" s="14"/>
      <c r="Z2017" s="14"/>
      <c r="AA2017" s="14"/>
      <c r="AB2017" s="14"/>
      <c r="AC2017" s="14"/>
      <c r="AD2017" s="14"/>
      <c r="AE2017" s="14"/>
      <c r="AT2017" s="250" t="s">
        <v>397</v>
      </c>
      <c r="AU2017" s="250" t="s">
        <v>84</v>
      </c>
      <c r="AV2017" s="14" t="s">
        <v>84</v>
      </c>
      <c r="AW2017" s="14" t="s">
        <v>35</v>
      </c>
      <c r="AX2017" s="14" t="s">
        <v>74</v>
      </c>
      <c r="AY2017" s="250" t="s">
        <v>378</v>
      </c>
    </row>
    <row r="2018" s="15" customFormat="1">
      <c r="A2018" s="15"/>
      <c r="B2018" s="251"/>
      <c r="C2018" s="252"/>
      <c r="D2018" s="231" t="s">
        <v>397</v>
      </c>
      <c r="E2018" s="253" t="s">
        <v>28</v>
      </c>
      <c r="F2018" s="254" t="s">
        <v>416</v>
      </c>
      <c r="G2018" s="252"/>
      <c r="H2018" s="255">
        <v>433.97399999999999</v>
      </c>
      <c r="I2018" s="256"/>
      <c r="J2018" s="252"/>
      <c r="K2018" s="252"/>
      <c r="L2018" s="257"/>
      <c r="M2018" s="258"/>
      <c r="N2018" s="259"/>
      <c r="O2018" s="259"/>
      <c r="P2018" s="259"/>
      <c r="Q2018" s="259"/>
      <c r="R2018" s="259"/>
      <c r="S2018" s="259"/>
      <c r="T2018" s="260"/>
      <c r="U2018" s="15"/>
      <c r="V2018" s="15"/>
      <c r="W2018" s="15"/>
      <c r="X2018" s="15"/>
      <c r="Y2018" s="15"/>
      <c r="Z2018" s="15"/>
      <c r="AA2018" s="15"/>
      <c r="AB2018" s="15"/>
      <c r="AC2018" s="15"/>
      <c r="AD2018" s="15"/>
      <c r="AE2018" s="15"/>
      <c r="AT2018" s="261" t="s">
        <v>397</v>
      </c>
      <c r="AU2018" s="261" t="s">
        <v>84</v>
      </c>
      <c r="AV2018" s="15" t="s">
        <v>390</v>
      </c>
      <c r="AW2018" s="15" t="s">
        <v>35</v>
      </c>
      <c r="AX2018" s="15" t="s">
        <v>82</v>
      </c>
      <c r="AY2018" s="261" t="s">
        <v>378</v>
      </c>
    </row>
    <row r="2019" s="2" customFormat="1" ht="44.25" customHeight="1">
      <c r="A2019" s="41"/>
      <c r="B2019" s="42"/>
      <c r="C2019" s="211" t="s">
        <v>2286</v>
      </c>
      <c r="D2019" s="211" t="s">
        <v>385</v>
      </c>
      <c r="E2019" s="212" t="s">
        <v>2287</v>
      </c>
      <c r="F2019" s="213" t="s">
        <v>2288</v>
      </c>
      <c r="G2019" s="214" t="s">
        <v>572</v>
      </c>
      <c r="H2019" s="215">
        <v>900.89999999999998</v>
      </c>
      <c r="I2019" s="216"/>
      <c r="J2019" s="217">
        <f>ROUND(I2019*H2019,2)</f>
        <v>0</v>
      </c>
      <c r="K2019" s="213" t="s">
        <v>389</v>
      </c>
      <c r="L2019" s="47"/>
      <c r="M2019" s="218" t="s">
        <v>28</v>
      </c>
      <c r="N2019" s="219" t="s">
        <v>45</v>
      </c>
      <c r="O2019" s="87"/>
      <c r="P2019" s="220">
        <f>O2019*H2019</f>
        <v>0</v>
      </c>
      <c r="Q2019" s="220">
        <v>0</v>
      </c>
      <c r="R2019" s="220">
        <f>Q2019*H2019</f>
        <v>0</v>
      </c>
      <c r="S2019" s="220">
        <v>0.058999999999999997</v>
      </c>
      <c r="T2019" s="221">
        <f>S2019*H2019</f>
        <v>53.153099999999995</v>
      </c>
      <c r="U2019" s="41"/>
      <c r="V2019" s="41"/>
      <c r="W2019" s="41"/>
      <c r="X2019" s="41"/>
      <c r="Y2019" s="41"/>
      <c r="Z2019" s="41"/>
      <c r="AA2019" s="41"/>
      <c r="AB2019" s="41"/>
      <c r="AC2019" s="41"/>
      <c r="AD2019" s="41"/>
      <c r="AE2019" s="41"/>
      <c r="AR2019" s="222" t="s">
        <v>390</v>
      </c>
      <c r="AT2019" s="222" t="s">
        <v>385</v>
      </c>
      <c r="AU2019" s="222" t="s">
        <v>84</v>
      </c>
      <c r="AY2019" s="20" t="s">
        <v>378</v>
      </c>
      <c r="BE2019" s="223">
        <f>IF(N2019="základní",J2019,0)</f>
        <v>0</v>
      </c>
      <c r="BF2019" s="223">
        <f>IF(N2019="snížená",J2019,0)</f>
        <v>0</v>
      </c>
      <c r="BG2019" s="223">
        <f>IF(N2019="zákl. přenesená",J2019,0)</f>
        <v>0</v>
      </c>
      <c r="BH2019" s="223">
        <f>IF(N2019="sníž. přenesená",J2019,0)</f>
        <v>0</v>
      </c>
      <c r="BI2019" s="223">
        <f>IF(N2019="nulová",J2019,0)</f>
        <v>0</v>
      </c>
      <c r="BJ2019" s="20" t="s">
        <v>82</v>
      </c>
      <c r="BK2019" s="223">
        <f>ROUND(I2019*H2019,2)</f>
        <v>0</v>
      </c>
      <c r="BL2019" s="20" t="s">
        <v>390</v>
      </c>
      <c r="BM2019" s="222" t="s">
        <v>2289</v>
      </c>
    </row>
    <row r="2020" s="2" customFormat="1">
      <c r="A2020" s="41"/>
      <c r="B2020" s="42"/>
      <c r="C2020" s="43"/>
      <c r="D2020" s="224" t="s">
        <v>394</v>
      </c>
      <c r="E2020" s="43"/>
      <c r="F2020" s="225" t="s">
        <v>2290</v>
      </c>
      <c r="G2020" s="43"/>
      <c r="H2020" s="43"/>
      <c r="I2020" s="226"/>
      <c r="J2020" s="43"/>
      <c r="K2020" s="43"/>
      <c r="L2020" s="47"/>
      <c r="M2020" s="227"/>
      <c r="N2020" s="228"/>
      <c r="O2020" s="87"/>
      <c r="P2020" s="87"/>
      <c r="Q2020" s="87"/>
      <c r="R2020" s="87"/>
      <c r="S2020" s="87"/>
      <c r="T2020" s="88"/>
      <c r="U2020" s="41"/>
      <c r="V2020" s="41"/>
      <c r="W2020" s="41"/>
      <c r="X2020" s="41"/>
      <c r="Y2020" s="41"/>
      <c r="Z2020" s="41"/>
      <c r="AA2020" s="41"/>
      <c r="AB2020" s="41"/>
      <c r="AC2020" s="41"/>
      <c r="AD2020" s="41"/>
      <c r="AE2020" s="41"/>
      <c r="AT2020" s="20" t="s">
        <v>394</v>
      </c>
      <c r="AU2020" s="20" t="s">
        <v>84</v>
      </c>
    </row>
    <row r="2021" s="13" customFormat="1">
      <c r="A2021" s="13"/>
      <c r="B2021" s="229"/>
      <c r="C2021" s="230"/>
      <c r="D2021" s="231" t="s">
        <v>397</v>
      </c>
      <c r="E2021" s="232" t="s">
        <v>28</v>
      </c>
      <c r="F2021" s="233" t="s">
        <v>1614</v>
      </c>
      <c r="G2021" s="230"/>
      <c r="H2021" s="232" t="s">
        <v>28</v>
      </c>
      <c r="I2021" s="234"/>
      <c r="J2021" s="230"/>
      <c r="K2021" s="230"/>
      <c r="L2021" s="235"/>
      <c r="M2021" s="236"/>
      <c r="N2021" s="237"/>
      <c r="O2021" s="237"/>
      <c r="P2021" s="237"/>
      <c r="Q2021" s="237"/>
      <c r="R2021" s="237"/>
      <c r="S2021" s="237"/>
      <c r="T2021" s="238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T2021" s="239" t="s">
        <v>397</v>
      </c>
      <c r="AU2021" s="239" t="s">
        <v>84</v>
      </c>
      <c r="AV2021" s="13" t="s">
        <v>82</v>
      </c>
      <c r="AW2021" s="13" t="s">
        <v>35</v>
      </c>
      <c r="AX2021" s="13" t="s">
        <v>74</v>
      </c>
      <c r="AY2021" s="239" t="s">
        <v>378</v>
      </c>
    </row>
    <row r="2022" s="13" customFormat="1">
      <c r="A2022" s="13"/>
      <c r="B2022" s="229"/>
      <c r="C2022" s="230"/>
      <c r="D2022" s="231" t="s">
        <v>397</v>
      </c>
      <c r="E2022" s="232" t="s">
        <v>28</v>
      </c>
      <c r="F2022" s="233" t="s">
        <v>1615</v>
      </c>
      <c r="G2022" s="230"/>
      <c r="H2022" s="232" t="s">
        <v>28</v>
      </c>
      <c r="I2022" s="234"/>
      <c r="J2022" s="230"/>
      <c r="K2022" s="230"/>
      <c r="L2022" s="235"/>
      <c r="M2022" s="236"/>
      <c r="N2022" s="237"/>
      <c r="O2022" s="237"/>
      <c r="P2022" s="237"/>
      <c r="Q2022" s="237"/>
      <c r="R2022" s="237"/>
      <c r="S2022" s="237"/>
      <c r="T2022" s="238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T2022" s="239" t="s">
        <v>397</v>
      </c>
      <c r="AU2022" s="239" t="s">
        <v>84</v>
      </c>
      <c r="AV2022" s="13" t="s">
        <v>82</v>
      </c>
      <c r="AW2022" s="13" t="s">
        <v>35</v>
      </c>
      <c r="AX2022" s="13" t="s">
        <v>74</v>
      </c>
      <c r="AY2022" s="239" t="s">
        <v>378</v>
      </c>
    </row>
    <row r="2023" s="14" customFormat="1">
      <c r="A2023" s="14"/>
      <c r="B2023" s="240"/>
      <c r="C2023" s="241"/>
      <c r="D2023" s="231" t="s">
        <v>397</v>
      </c>
      <c r="E2023" s="242" t="s">
        <v>28</v>
      </c>
      <c r="F2023" s="243" t="s">
        <v>2291</v>
      </c>
      <c r="G2023" s="241"/>
      <c r="H2023" s="244">
        <v>107.84399999999999</v>
      </c>
      <c r="I2023" s="245"/>
      <c r="J2023" s="241"/>
      <c r="K2023" s="241"/>
      <c r="L2023" s="246"/>
      <c r="M2023" s="247"/>
      <c r="N2023" s="248"/>
      <c r="O2023" s="248"/>
      <c r="P2023" s="248"/>
      <c r="Q2023" s="248"/>
      <c r="R2023" s="248"/>
      <c r="S2023" s="248"/>
      <c r="T2023" s="249"/>
      <c r="U2023" s="14"/>
      <c r="V2023" s="14"/>
      <c r="W2023" s="14"/>
      <c r="X2023" s="14"/>
      <c r="Y2023" s="14"/>
      <c r="Z2023" s="14"/>
      <c r="AA2023" s="14"/>
      <c r="AB2023" s="14"/>
      <c r="AC2023" s="14"/>
      <c r="AD2023" s="14"/>
      <c r="AE2023" s="14"/>
      <c r="AT2023" s="250" t="s">
        <v>397</v>
      </c>
      <c r="AU2023" s="250" t="s">
        <v>84</v>
      </c>
      <c r="AV2023" s="14" t="s">
        <v>84</v>
      </c>
      <c r="AW2023" s="14" t="s">
        <v>35</v>
      </c>
      <c r="AX2023" s="14" t="s">
        <v>74</v>
      </c>
      <c r="AY2023" s="250" t="s">
        <v>378</v>
      </c>
    </row>
    <row r="2024" s="16" customFormat="1">
      <c r="A2024" s="16"/>
      <c r="B2024" s="262"/>
      <c r="C2024" s="263"/>
      <c r="D2024" s="231" t="s">
        <v>397</v>
      </c>
      <c r="E2024" s="264" t="s">
        <v>28</v>
      </c>
      <c r="F2024" s="265" t="s">
        <v>618</v>
      </c>
      <c r="G2024" s="263"/>
      <c r="H2024" s="266">
        <v>107.84399999999999</v>
      </c>
      <c r="I2024" s="267"/>
      <c r="J2024" s="263"/>
      <c r="K2024" s="263"/>
      <c r="L2024" s="268"/>
      <c r="M2024" s="269"/>
      <c r="N2024" s="270"/>
      <c r="O2024" s="270"/>
      <c r="P2024" s="270"/>
      <c r="Q2024" s="270"/>
      <c r="R2024" s="270"/>
      <c r="S2024" s="270"/>
      <c r="T2024" s="271"/>
      <c r="U2024" s="16"/>
      <c r="V2024" s="16"/>
      <c r="W2024" s="16"/>
      <c r="X2024" s="16"/>
      <c r="Y2024" s="16"/>
      <c r="Z2024" s="16"/>
      <c r="AA2024" s="16"/>
      <c r="AB2024" s="16"/>
      <c r="AC2024" s="16"/>
      <c r="AD2024" s="16"/>
      <c r="AE2024" s="16"/>
      <c r="AT2024" s="272" t="s">
        <v>397</v>
      </c>
      <c r="AU2024" s="272" t="s">
        <v>84</v>
      </c>
      <c r="AV2024" s="16" t="s">
        <v>432</v>
      </c>
      <c r="AW2024" s="16" t="s">
        <v>35</v>
      </c>
      <c r="AX2024" s="16" t="s">
        <v>74</v>
      </c>
      <c r="AY2024" s="272" t="s">
        <v>378</v>
      </c>
    </row>
    <row r="2025" s="14" customFormat="1">
      <c r="A2025" s="14"/>
      <c r="B2025" s="240"/>
      <c r="C2025" s="241"/>
      <c r="D2025" s="231" t="s">
        <v>397</v>
      </c>
      <c r="E2025" s="242" t="s">
        <v>28</v>
      </c>
      <c r="F2025" s="243" t="s">
        <v>2292</v>
      </c>
      <c r="G2025" s="241"/>
      <c r="H2025" s="244">
        <v>696.80600000000004</v>
      </c>
      <c r="I2025" s="245"/>
      <c r="J2025" s="241"/>
      <c r="K2025" s="241"/>
      <c r="L2025" s="246"/>
      <c r="M2025" s="247"/>
      <c r="N2025" s="248"/>
      <c r="O2025" s="248"/>
      <c r="P2025" s="248"/>
      <c r="Q2025" s="248"/>
      <c r="R2025" s="248"/>
      <c r="S2025" s="248"/>
      <c r="T2025" s="249"/>
      <c r="U2025" s="14"/>
      <c r="V2025" s="14"/>
      <c r="W2025" s="14"/>
      <c r="X2025" s="14"/>
      <c r="Y2025" s="14"/>
      <c r="Z2025" s="14"/>
      <c r="AA2025" s="14"/>
      <c r="AB2025" s="14"/>
      <c r="AC2025" s="14"/>
      <c r="AD2025" s="14"/>
      <c r="AE2025" s="14"/>
      <c r="AT2025" s="250" t="s">
        <v>397</v>
      </c>
      <c r="AU2025" s="250" t="s">
        <v>84</v>
      </c>
      <c r="AV2025" s="14" t="s">
        <v>84</v>
      </c>
      <c r="AW2025" s="14" t="s">
        <v>35</v>
      </c>
      <c r="AX2025" s="14" t="s">
        <v>74</v>
      </c>
      <c r="AY2025" s="250" t="s">
        <v>378</v>
      </c>
    </row>
    <row r="2026" s="14" customFormat="1">
      <c r="A2026" s="14"/>
      <c r="B2026" s="240"/>
      <c r="C2026" s="241"/>
      <c r="D2026" s="231" t="s">
        <v>397</v>
      </c>
      <c r="E2026" s="242" t="s">
        <v>28</v>
      </c>
      <c r="F2026" s="243" t="s">
        <v>2293</v>
      </c>
      <c r="G2026" s="241"/>
      <c r="H2026" s="244">
        <v>111.8</v>
      </c>
      <c r="I2026" s="245"/>
      <c r="J2026" s="241"/>
      <c r="K2026" s="241"/>
      <c r="L2026" s="246"/>
      <c r="M2026" s="247"/>
      <c r="N2026" s="248"/>
      <c r="O2026" s="248"/>
      <c r="P2026" s="248"/>
      <c r="Q2026" s="248"/>
      <c r="R2026" s="248"/>
      <c r="S2026" s="248"/>
      <c r="T2026" s="249"/>
      <c r="U2026" s="14"/>
      <c r="V2026" s="14"/>
      <c r="W2026" s="14"/>
      <c r="X2026" s="14"/>
      <c r="Y2026" s="14"/>
      <c r="Z2026" s="14"/>
      <c r="AA2026" s="14"/>
      <c r="AB2026" s="14"/>
      <c r="AC2026" s="14"/>
      <c r="AD2026" s="14"/>
      <c r="AE2026" s="14"/>
      <c r="AT2026" s="250" t="s">
        <v>397</v>
      </c>
      <c r="AU2026" s="250" t="s">
        <v>84</v>
      </c>
      <c r="AV2026" s="14" t="s">
        <v>84</v>
      </c>
      <c r="AW2026" s="14" t="s">
        <v>35</v>
      </c>
      <c r="AX2026" s="14" t="s">
        <v>74</v>
      </c>
      <c r="AY2026" s="250" t="s">
        <v>378</v>
      </c>
    </row>
    <row r="2027" s="14" customFormat="1">
      <c r="A2027" s="14"/>
      <c r="B2027" s="240"/>
      <c r="C2027" s="241"/>
      <c r="D2027" s="231" t="s">
        <v>397</v>
      </c>
      <c r="E2027" s="242" t="s">
        <v>28</v>
      </c>
      <c r="F2027" s="243" t="s">
        <v>2294</v>
      </c>
      <c r="G2027" s="241"/>
      <c r="H2027" s="244">
        <v>-77.159999999999997</v>
      </c>
      <c r="I2027" s="245"/>
      <c r="J2027" s="241"/>
      <c r="K2027" s="241"/>
      <c r="L2027" s="246"/>
      <c r="M2027" s="247"/>
      <c r="N2027" s="248"/>
      <c r="O2027" s="248"/>
      <c r="P2027" s="248"/>
      <c r="Q2027" s="248"/>
      <c r="R2027" s="248"/>
      <c r="S2027" s="248"/>
      <c r="T2027" s="249"/>
      <c r="U2027" s="14"/>
      <c r="V2027" s="14"/>
      <c r="W2027" s="14"/>
      <c r="X2027" s="14"/>
      <c r="Y2027" s="14"/>
      <c r="Z2027" s="14"/>
      <c r="AA2027" s="14"/>
      <c r="AB2027" s="14"/>
      <c r="AC2027" s="14"/>
      <c r="AD2027" s="14"/>
      <c r="AE2027" s="14"/>
      <c r="AT2027" s="250" t="s">
        <v>397</v>
      </c>
      <c r="AU2027" s="250" t="s">
        <v>84</v>
      </c>
      <c r="AV2027" s="14" t="s">
        <v>84</v>
      </c>
      <c r="AW2027" s="14" t="s">
        <v>35</v>
      </c>
      <c r="AX2027" s="14" t="s">
        <v>74</v>
      </c>
      <c r="AY2027" s="250" t="s">
        <v>378</v>
      </c>
    </row>
    <row r="2028" s="14" customFormat="1">
      <c r="A2028" s="14"/>
      <c r="B2028" s="240"/>
      <c r="C2028" s="241"/>
      <c r="D2028" s="231" t="s">
        <v>397</v>
      </c>
      <c r="E2028" s="242" t="s">
        <v>28</v>
      </c>
      <c r="F2028" s="243" t="s">
        <v>2295</v>
      </c>
      <c r="G2028" s="241"/>
      <c r="H2028" s="244">
        <v>52.859999999999999</v>
      </c>
      <c r="I2028" s="245"/>
      <c r="J2028" s="241"/>
      <c r="K2028" s="241"/>
      <c r="L2028" s="246"/>
      <c r="M2028" s="247"/>
      <c r="N2028" s="248"/>
      <c r="O2028" s="248"/>
      <c r="P2028" s="248"/>
      <c r="Q2028" s="248"/>
      <c r="R2028" s="248"/>
      <c r="S2028" s="248"/>
      <c r="T2028" s="249"/>
      <c r="U2028" s="14"/>
      <c r="V2028" s="14"/>
      <c r="W2028" s="14"/>
      <c r="X2028" s="14"/>
      <c r="Y2028" s="14"/>
      <c r="Z2028" s="14"/>
      <c r="AA2028" s="14"/>
      <c r="AB2028" s="14"/>
      <c r="AC2028" s="14"/>
      <c r="AD2028" s="14"/>
      <c r="AE2028" s="14"/>
      <c r="AT2028" s="250" t="s">
        <v>397</v>
      </c>
      <c r="AU2028" s="250" t="s">
        <v>84</v>
      </c>
      <c r="AV2028" s="14" t="s">
        <v>84</v>
      </c>
      <c r="AW2028" s="14" t="s">
        <v>35</v>
      </c>
      <c r="AX2028" s="14" t="s">
        <v>74</v>
      </c>
      <c r="AY2028" s="250" t="s">
        <v>378</v>
      </c>
    </row>
    <row r="2029" s="16" customFormat="1">
      <c r="A2029" s="16"/>
      <c r="B2029" s="262"/>
      <c r="C2029" s="263"/>
      <c r="D2029" s="231" t="s">
        <v>397</v>
      </c>
      <c r="E2029" s="264" t="s">
        <v>131</v>
      </c>
      <c r="F2029" s="265" t="s">
        <v>618</v>
      </c>
      <c r="G2029" s="263"/>
      <c r="H2029" s="266">
        <v>784.30600000000004</v>
      </c>
      <c r="I2029" s="267"/>
      <c r="J2029" s="263"/>
      <c r="K2029" s="263"/>
      <c r="L2029" s="268"/>
      <c r="M2029" s="269"/>
      <c r="N2029" s="270"/>
      <c r="O2029" s="270"/>
      <c r="P2029" s="270"/>
      <c r="Q2029" s="270"/>
      <c r="R2029" s="270"/>
      <c r="S2029" s="270"/>
      <c r="T2029" s="271"/>
      <c r="U2029" s="16"/>
      <c r="V2029" s="16"/>
      <c r="W2029" s="16"/>
      <c r="X2029" s="16"/>
      <c r="Y2029" s="16"/>
      <c r="Z2029" s="16"/>
      <c r="AA2029" s="16"/>
      <c r="AB2029" s="16"/>
      <c r="AC2029" s="16"/>
      <c r="AD2029" s="16"/>
      <c r="AE2029" s="16"/>
      <c r="AT2029" s="272" t="s">
        <v>397</v>
      </c>
      <c r="AU2029" s="272" t="s">
        <v>84</v>
      </c>
      <c r="AV2029" s="16" t="s">
        <v>432</v>
      </c>
      <c r="AW2029" s="16" t="s">
        <v>35</v>
      </c>
      <c r="AX2029" s="16" t="s">
        <v>74</v>
      </c>
      <c r="AY2029" s="272" t="s">
        <v>378</v>
      </c>
    </row>
    <row r="2030" s="13" customFormat="1">
      <c r="A2030" s="13"/>
      <c r="B2030" s="229"/>
      <c r="C2030" s="230"/>
      <c r="D2030" s="231" t="s">
        <v>397</v>
      </c>
      <c r="E2030" s="232" t="s">
        <v>28</v>
      </c>
      <c r="F2030" s="233" t="s">
        <v>804</v>
      </c>
      <c r="G2030" s="230"/>
      <c r="H2030" s="232" t="s">
        <v>28</v>
      </c>
      <c r="I2030" s="234"/>
      <c r="J2030" s="230"/>
      <c r="K2030" s="230"/>
      <c r="L2030" s="235"/>
      <c r="M2030" s="236"/>
      <c r="N2030" s="237"/>
      <c r="O2030" s="237"/>
      <c r="P2030" s="237"/>
      <c r="Q2030" s="237"/>
      <c r="R2030" s="237"/>
      <c r="S2030" s="237"/>
      <c r="T2030" s="238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T2030" s="239" t="s">
        <v>397</v>
      </c>
      <c r="AU2030" s="239" t="s">
        <v>84</v>
      </c>
      <c r="AV2030" s="13" t="s">
        <v>82</v>
      </c>
      <c r="AW2030" s="13" t="s">
        <v>35</v>
      </c>
      <c r="AX2030" s="13" t="s">
        <v>74</v>
      </c>
      <c r="AY2030" s="239" t="s">
        <v>378</v>
      </c>
    </row>
    <row r="2031" s="14" customFormat="1">
      <c r="A2031" s="14"/>
      <c r="B2031" s="240"/>
      <c r="C2031" s="241"/>
      <c r="D2031" s="231" t="s">
        <v>397</v>
      </c>
      <c r="E2031" s="242" t="s">
        <v>28</v>
      </c>
      <c r="F2031" s="243" t="s">
        <v>2296</v>
      </c>
      <c r="G2031" s="241"/>
      <c r="H2031" s="244">
        <v>8.75</v>
      </c>
      <c r="I2031" s="245"/>
      <c r="J2031" s="241"/>
      <c r="K2031" s="241"/>
      <c r="L2031" s="246"/>
      <c r="M2031" s="247"/>
      <c r="N2031" s="248"/>
      <c r="O2031" s="248"/>
      <c r="P2031" s="248"/>
      <c r="Q2031" s="248"/>
      <c r="R2031" s="248"/>
      <c r="S2031" s="248"/>
      <c r="T2031" s="249"/>
      <c r="U2031" s="14"/>
      <c r="V2031" s="14"/>
      <c r="W2031" s="14"/>
      <c r="X2031" s="14"/>
      <c r="Y2031" s="14"/>
      <c r="Z2031" s="14"/>
      <c r="AA2031" s="14"/>
      <c r="AB2031" s="14"/>
      <c r="AC2031" s="14"/>
      <c r="AD2031" s="14"/>
      <c r="AE2031" s="14"/>
      <c r="AT2031" s="250" t="s">
        <v>397</v>
      </c>
      <c r="AU2031" s="250" t="s">
        <v>84</v>
      </c>
      <c r="AV2031" s="14" t="s">
        <v>84</v>
      </c>
      <c r="AW2031" s="14" t="s">
        <v>35</v>
      </c>
      <c r="AX2031" s="14" t="s">
        <v>74</v>
      </c>
      <c r="AY2031" s="250" t="s">
        <v>378</v>
      </c>
    </row>
    <row r="2032" s="15" customFormat="1">
      <c r="A2032" s="15"/>
      <c r="B2032" s="251"/>
      <c r="C2032" s="252"/>
      <c r="D2032" s="231" t="s">
        <v>397</v>
      </c>
      <c r="E2032" s="253" t="s">
        <v>28</v>
      </c>
      <c r="F2032" s="254" t="s">
        <v>416</v>
      </c>
      <c r="G2032" s="252"/>
      <c r="H2032" s="255">
        <v>900.89999999999998</v>
      </c>
      <c r="I2032" s="256"/>
      <c r="J2032" s="252"/>
      <c r="K2032" s="252"/>
      <c r="L2032" s="257"/>
      <c r="M2032" s="258"/>
      <c r="N2032" s="259"/>
      <c r="O2032" s="259"/>
      <c r="P2032" s="259"/>
      <c r="Q2032" s="259"/>
      <c r="R2032" s="259"/>
      <c r="S2032" s="259"/>
      <c r="T2032" s="260"/>
      <c r="U2032" s="15"/>
      <c r="V2032" s="15"/>
      <c r="W2032" s="15"/>
      <c r="X2032" s="15"/>
      <c r="Y2032" s="15"/>
      <c r="Z2032" s="15"/>
      <c r="AA2032" s="15"/>
      <c r="AB2032" s="15"/>
      <c r="AC2032" s="15"/>
      <c r="AD2032" s="15"/>
      <c r="AE2032" s="15"/>
      <c r="AT2032" s="261" t="s">
        <v>397</v>
      </c>
      <c r="AU2032" s="261" t="s">
        <v>84</v>
      </c>
      <c r="AV2032" s="15" t="s">
        <v>390</v>
      </c>
      <c r="AW2032" s="15" t="s">
        <v>35</v>
      </c>
      <c r="AX2032" s="15" t="s">
        <v>82</v>
      </c>
      <c r="AY2032" s="261" t="s">
        <v>378</v>
      </c>
    </row>
    <row r="2033" s="12" customFormat="1" ht="22.8" customHeight="1">
      <c r="A2033" s="12"/>
      <c r="B2033" s="195"/>
      <c r="C2033" s="196"/>
      <c r="D2033" s="197" t="s">
        <v>73</v>
      </c>
      <c r="E2033" s="209" t="s">
        <v>1204</v>
      </c>
      <c r="F2033" s="209" t="s">
        <v>2297</v>
      </c>
      <c r="G2033" s="196"/>
      <c r="H2033" s="196"/>
      <c r="I2033" s="199"/>
      <c r="J2033" s="210">
        <f>BK2033</f>
        <v>0</v>
      </c>
      <c r="K2033" s="196"/>
      <c r="L2033" s="201"/>
      <c r="M2033" s="202"/>
      <c r="N2033" s="203"/>
      <c r="O2033" s="203"/>
      <c r="P2033" s="204">
        <f>SUM(P2034:P2075)</f>
        <v>0</v>
      </c>
      <c r="Q2033" s="203"/>
      <c r="R2033" s="204">
        <f>SUM(R2034:R2075)</f>
        <v>1.9628946200000002</v>
      </c>
      <c r="S2033" s="203"/>
      <c r="T2033" s="205">
        <f>SUM(T2034:T2075)</f>
        <v>0.34449799999999997</v>
      </c>
      <c r="U2033" s="12"/>
      <c r="V2033" s="12"/>
      <c r="W2033" s="12"/>
      <c r="X2033" s="12"/>
      <c r="Y2033" s="12"/>
      <c r="Z2033" s="12"/>
      <c r="AA2033" s="12"/>
      <c r="AB2033" s="12"/>
      <c r="AC2033" s="12"/>
      <c r="AD2033" s="12"/>
      <c r="AE2033" s="12"/>
      <c r="AR2033" s="206" t="s">
        <v>82</v>
      </c>
      <c r="AT2033" s="207" t="s">
        <v>73</v>
      </c>
      <c r="AU2033" s="207" t="s">
        <v>82</v>
      </c>
      <c r="AY2033" s="206" t="s">
        <v>378</v>
      </c>
      <c r="BK2033" s="208">
        <f>SUM(BK2034:BK2075)</f>
        <v>0</v>
      </c>
    </row>
    <row r="2034" s="2" customFormat="1" ht="37.8" customHeight="1">
      <c r="A2034" s="41"/>
      <c r="B2034" s="42"/>
      <c r="C2034" s="211" t="s">
        <v>2298</v>
      </c>
      <c r="D2034" s="211" t="s">
        <v>385</v>
      </c>
      <c r="E2034" s="212" t="s">
        <v>2299</v>
      </c>
      <c r="F2034" s="213" t="s">
        <v>2300</v>
      </c>
      <c r="G2034" s="214" t="s">
        <v>572</v>
      </c>
      <c r="H2034" s="215">
        <v>1277.2729999999999</v>
      </c>
      <c r="I2034" s="216"/>
      <c r="J2034" s="217">
        <f>ROUND(I2034*H2034,2)</f>
        <v>0</v>
      </c>
      <c r="K2034" s="213" t="s">
        <v>389</v>
      </c>
      <c r="L2034" s="47"/>
      <c r="M2034" s="218" t="s">
        <v>28</v>
      </c>
      <c r="N2034" s="219" t="s">
        <v>45</v>
      </c>
      <c r="O2034" s="87"/>
      <c r="P2034" s="220">
        <f>O2034*H2034</f>
        <v>0</v>
      </c>
      <c r="Q2034" s="220">
        <v>4.0000000000000003E-05</v>
      </c>
      <c r="R2034" s="220">
        <f>Q2034*H2034</f>
        <v>0.051090919999999998</v>
      </c>
      <c r="S2034" s="220">
        <v>0</v>
      </c>
      <c r="T2034" s="221">
        <f>S2034*H2034</f>
        <v>0</v>
      </c>
      <c r="U2034" s="41"/>
      <c r="V2034" s="41"/>
      <c r="W2034" s="41"/>
      <c r="X2034" s="41"/>
      <c r="Y2034" s="41"/>
      <c r="Z2034" s="41"/>
      <c r="AA2034" s="41"/>
      <c r="AB2034" s="41"/>
      <c r="AC2034" s="41"/>
      <c r="AD2034" s="41"/>
      <c r="AE2034" s="41"/>
      <c r="AR2034" s="222" t="s">
        <v>390</v>
      </c>
      <c r="AT2034" s="222" t="s">
        <v>385</v>
      </c>
      <c r="AU2034" s="222" t="s">
        <v>84</v>
      </c>
      <c r="AY2034" s="20" t="s">
        <v>378</v>
      </c>
      <c r="BE2034" s="223">
        <f>IF(N2034="základní",J2034,0)</f>
        <v>0</v>
      </c>
      <c r="BF2034" s="223">
        <f>IF(N2034="snížená",J2034,0)</f>
        <v>0</v>
      </c>
      <c r="BG2034" s="223">
        <f>IF(N2034="zákl. přenesená",J2034,0)</f>
        <v>0</v>
      </c>
      <c r="BH2034" s="223">
        <f>IF(N2034="sníž. přenesená",J2034,0)</f>
        <v>0</v>
      </c>
      <c r="BI2034" s="223">
        <f>IF(N2034="nulová",J2034,0)</f>
        <v>0</v>
      </c>
      <c r="BJ2034" s="20" t="s">
        <v>82</v>
      </c>
      <c r="BK2034" s="223">
        <f>ROUND(I2034*H2034,2)</f>
        <v>0</v>
      </c>
      <c r="BL2034" s="20" t="s">
        <v>390</v>
      </c>
      <c r="BM2034" s="222" t="s">
        <v>2301</v>
      </c>
    </row>
    <row r="2035" s="2" customFormat="1">
      <c r="A2035" s="41"/>
      <c r="B2035" s="42"/>
      <c r="C2035" s="43"/>
      <c r="D2035" s="224" t="s">
        <v>394</v>
      </c>
      <c r="E2035" s="43"/>
      <c r="F2035" s="225" t="s">
        <v>2302</v>
      </c>
      <c r="G2035" s="43"/>
      <c r="H2035" s="43"/>
      <c r="I2035" s="226"/>
      <c r="J2035" s="43"/>
      <c r="K2035" s="43"/>
      <c r="L2035" s="47"/>
      <c r="M2035" s="227"/>
      <c r="N2035" s="228"/>
      <c r="O2035" s="87"/>
      <c r="P2035" s="87"/>
      <c r="Q2035" s="87"/>
      <c r="R2035" s="87"/>
      <c r="S2035" s="87"/>
      <c r="T2035" s="88"/>
      <c r="U2035" s="41"/>
      <c r="V2035" s="41"/>
      <c r="W2035" s="41"/>
      <c r="X2035" s="41"/>
      <c r="Y2035" s="41"/>
      <c r="Z2035" s="41"/>
      <c r="AA2035" s="41"/>
      <c r="AB2035" s="41"/>
      <c r="AC2035" s="41"/>
      <c r="AD2035" s="41"/>
      <c r="AE2035" s="41"/>
      <c r="AT2035" s="20" t="s">
        <v>394</v>
      </c>
      <c r="AU2035" s="20" t="s">
        <v>84</v>
      </c>
    </row>
    <row r="2036" s="14" customFormat="1">
      <c r="A2036" s="14"/>
      <c r="B2036" s="240"/>
      <c r="C2036" s="241"/>
      <c r="D2036" s="231" t="s">
        <v>397</v>
      </c>
      <c r="E2036" s="242" t="s">
        <v>28</v>
      </c>
      <c r="F2036" s="243" t="s">
        <v>171</v>
      </c>
      <c r="G2036" s="241"/>
      <c r="H2036" s="244">
        <v>1101.0650000000001</v>
      </c>
      <c r="I2036" s="245"/>
      <c r="J2036" s="241"/>
      <c r="K2036" s="241"/>
      <c r="L2036" s="246"/>
      <c r="M2036" s="247"/>
      <c r="N2036" s="248"/>
      <c r="O2036" s="248"/>
      <c r="P2036" s="248"/>
      <c r="Q2036" s="248"/>
      <c r="R2036" s="248"/>
      <c r="S2036" s="248"/>
      <c r="T2036" s="249"/>
      <c r="U2036" s="14"/>
      <c r="V2036" s="14"/>
      <c r="W2036" s="14"/>
      <c r="X2036" s="14"/>
      <c r="Y2036" s="14"/>
      <c r="Z2036" s="14"/>
      <c r="AA2036" s="14"/>
      <c r="AB2036" s="14"/>
      <c r="AC2036" s="14"/>
      <c r="AD2036" s="14"/>
      <c r="AE2036" s="14"/>
      <c r="AT2036" s="250" t="s">
        <v>397</v>
      </c>
      <c r="AU2036" s="250" t="s">
        <v>84</v>
      </c>
      <c r="AV2036" s="14" t="s">
        <v>84</v>
      </c>
      <c r="AW2036" s="14" t="s">
        <v>35</v>
      </c>
      <c r="AX2036" s="14" t="s">
        <v>74</v>
      </c>
      <c r="AY2036" s="250" t="s">
        <v>378</v>
      </c>
    </row>
    <row r="2037" s="14" customFormat="1">
      <c r="A2037" s="14"/>
      <c r="B2037" s="240"/>
      <c r="C2037" s="241"/>
      <c r="D2037" s="231" t="s">
        <v>397</v>
      </c>
      <c r="E2037" s="242" t="s">
        <v>28</v>
      </c>
      <c r="F2037" s="243" t="s">
        <v>175</v>
      </c>
      <c r="G2037" s="241"/>
      <c r="H2037" s="244">
        <v>176.208</v>
      </c>
      <c r="I2037" s="245"/>
      <c r="J2037" s="241"/>
      <c r="K2037" s="241"/>
      <c r="L2037" s="246"/>
      <c r="M2037" s="247"/>
      <c r="N2037" s="248"/>
      <c r="O2037" s="248"/>
      <c r="P2037" s="248"/>
      <c r="Q2037" s="248"/>
      <c r="R2037" s="248"/>
      <c r="S2037" s="248"/>
      <c r="T2037" s="249"/>
      <c r="U2037" s="14"/>
      <c r="V2037" s="14"/>
      <c r="W2037" s="14"/>
      <c r="X2037" s="14"/>
      <c r="Y2037" s="14"/>
      <c r="Z2037" s="14"/>
      <c r="AA2037" s="14"/>
      <c r="AB2037" s="14"/>
      <c r="AC2037" s="14"/>
      <c r="AD2037" s="14"/>
      <c r="AE2037" s="14"/>
      <c r="AT2037" s="250" t="s">
        <v>397</v>
      </c>
      <c r="AU2037" s="250" t="s">
        <v>84</v>
      </c>
      <c r="AV2037" s="14" t="s">
        <v>84</v>
      </c>
      <c r="AW2037" s="14" t="s">
        <v>35</v>
      </c>
      <c r="AX2037" s="14" t="s">
        <v>74</v>
      </c>
      <c r="AY2037" s="250" t="s">
        <v>378</v>
      </c>
    </row>
    <row r="2038" s="15" customFormat="1">
      <c r="A2038" s="15"/>
      <c r="B2038" s="251"/>
      <c r="C2038" s="252"/>
      <c r="D2038" s="231" t="s">
        <v>397</v>
      </c>
      <c r="E2038" s="253" t="s">
        <v>28</v>
      </c>
      <c r="F2038" s="254" t="s">
        <v>416</v>
      </c>
      <c r="G2038" s="252"/>
      <c r="H2038" s="255">
        <v>1277.2729999999999</v>
      </c>
      <c r="I2038" s="256"/>
      <c r="J2038" s="252"/>
      <c r="K2038" s="252"/>
      <c r="L2038" s="257"/>
      <c r="M2038" s="258"/>
      <c r="N2038" s="259"/>
      <c r="O2038" s="259"/>
      <c r="P2038" s="259"/>
      <c r="Q2038" s="259"/>
      <c r="R2038" s="259"/>
      <c r="S2038" s="259"/>
      <c r="T2038" s="260"/>
      <c r="U2038" s="15"/>
      <c r="V2038" s="15"/>
      <c r="W2038" s="15"/>
      <c r="X2038" s="15"/>
      <c r="Y2038" s="15"/>
      <c r="Z2038" s="15"/>
      <c r="AA2038" s="15"/>
      <c r="AB2038" s="15"/>
      <c r="AC2038" s="15"/>
      <c r="AD2038" s="15"/>
      <c r="AE2038" s="15"/>
      <c r="AT2038" s="261" t="s">
        <v>397</v>
      </c>
      <c r="AU2038" s="261" t="s">
        <v>84</v>
      </c>
      <c r="AV2038" s="15" t="s">
        <v>390</v>
      </c>
      <c r="AW2038" s="15" t="s">
        <v>35</v>
      </c>
      <c r="AX2038" s="15" t="s">
        <v>82</v>
      </c>
      <c r="AY2038" s="261" t="s">
        <v>378</v>
      </c>
    </row>
    <row r="2039" s="2" customFormat="1" ht="37.8" customHeight="1">
      <c r="A2039" s="41"/>
      <c r="B2039" s="42"/>
      <c r="C2039" s="211" t="s">
        <v>2303</v>
      </c>
      <c r="D2039" s="211" t="s">
        <v>385</v>
      </c>
      <c r="E2039" s="212" t="s">
        <v>2304</v>
      </c>
      <c r="F2039" s="213" t="s">
        <v>2305</v>
      </c>
      <c r="G2039" s="214" t="s">
        <v>972</v>
      </c>
      <c r="H2039" s="215">
        <v>24</v>
      </c>
      <c r="I2039" s="216"/>
      <c r="J2039" s="217">
        <f>ROUND(I2039*H2039,2)</f>
        <v>0</v>
      </c>
      <c r="K2039" s="213" t="s">
        <v>389</v>
      </c>
      <c r="L2039" s="47"/>
      <c r="M2039" s="218" t="s">
        <v>28</v>
      </c>
      <c r="N2039" s="219" t="s">
        <v>45</v>
      </c>
      <c r="O2039" s="87"/>
      <c r="P2039" s="220">
        <f>O2039*H2039</f>
        <v>0</v>
      </c>
      <c r="Q2039" s="220">
        <v>0.00033</v>
      </c>
      <c r="R2039" s="220">
        <f>Q2039*H2039</f>
        <v>0.00792</v>
      </c>
      <c r="S2039" s="220">
        <v>0</v>
      </c>
      <c r="T2039" s="221">
        <f>S2039*H2039</f>
        <v>0</v>
      </c>
      <c r="U2039" s="41"/>
      <c r="V2039" s="41"/>
      <c r="W2039" s="41"/>
      <c r="X2039" s="41"/>
      <c r="Y2039" s="41"/>
      <c r="Z2039" s="41"/>
      <c r="AA2039" s="41"/>
      <c r="AB2039" s="41"/>
      <c r="AC2039" s="41"/>
      <c r="AD2039" s="41"/>
      <c r="AE2039" s="41"/>
      <c r="AR2039" s="222" t="s">
        <v>390</v>
      </c>
      <c r="AT2039" s="222" t="s">
        <v>385</v>
      </c>
      <c r="AU2039" s="222" t="s">
        <v>84</v>
      </c>
      <c r="AY2039" s="20" t="s">
        <v>378</v>
      </c>
      <c r="BE2039" s="223">
        <f>IF(N2039="základní",J2039,0)</f>
        <v>0</v>
      </c>
      <c r="BF2039" s="223">
        <f>IF(N2039="snížená",J2039,0)</f>
        <v>0</v>
      </c>
      <c r="BG2039" s="223">
        <f>IF(N2039="zákl. přenesená",J2039,0)</f>
        <v>0</v>
      </c>
      <c r="BH2039" s="223">
        <f>IF(N2039="sníž. přenesená",J2039,0)</f>
        <v>0</v>
      </c>
      <c r="BI2039" s="223">
        <f>IF(N2039="nulová",J2039,0)</f>
        <v>0</v>
      </c>
      <c r="BJ2039" s="20" t="s">
        <v>82</v>
      </c>
      <c r="BK2039" s="223">
        <f>ROUND(I2039*H2039,2)</f>
        <v>0</v>
      </c>
      <c r="BL2039" s="20" t="s">
        <v>390</v>
      </c>
      <c r="BM2039" s="222" t="s">
        <v>2306</v>
      </c>
    </row>
    <row r="2040" s="2" customFormat="1">
      <c r="A2040" s="41"/>
      <c r="B2040" s="42"/>
      <c r="C2040" s="43"/>
      <c r="D2040" s="224" t="s">
        <v>394</v>
      </c>
      <c r="E2040" s="43"/>
      <c r="F2040" s="225" t="s">
        <v>2307</v>
      </c>
      <c r="G2040" s="43"/>
      <c r="H2040" s="43"/>
      <c r="I2040" s="226"/>
      <c r="J2040" s="43"/>
      <c r="K2040" s="43"/>
      <c r="L2040" s="47"/>
      <c r="M2040" s="227"/>
      <c r="N2040" s="228"/>
      <c r="O2040" s="87"/>
      <c r="P2040" s="87"/>
      <c r="Q2040" s="87"/>
      <c r="R2040" s="87"/>
      <c r="S2040" s="87"/>
      <c r="T2040" s="88"/>
      <c r="U2040" s="41"/>
      <c r="V2040" s="41"/>
      <c r="W2040" s="41"/>
      <c r="X2040" s="41"/>
      <c r="Y2040" s="41"/>
      <c r="Z2040" s="41"/>
      <c r="AA2040" s="41"/>
      <c r="AB2040" s="41"/>
      <c r="AC2040" s="41"/>
      <c r="AD2040" s="41"/>
      <c r="AE2040" s="41"/>
      <c r="AT2040" s="20" t="s">
        <v>394</v>
      </c>
      <c r="AU2040" s="20" t="s">
        <v>84</v>
      </c>
    </row>
    <row r="2041" s="13" customFormat="1">
      <c r="A2041" s="13"/>
      <c r="B2041" s="229"/>
      <c r="C2041" s="230"/>
      <c r="D2041" s="231" t="s">
        <v>397</v>
      </c>
      <c r="E2041" s="232" t="s">
        <v>28</v>
      </c>
      <c r="F2041" s="233" t="s">
        <v>1326</v>
      </c>
      <c r="G2041" s="230"/>
      <c r="H2041" s="232" t="s">
        <v>28</v>
      </c>
      <c r="I2041" s="234"/>
      <c r="J2041" s="230"/>
      <c r="K2041" s="230"/>
      <c r="L2041" s="235"/>
      <c r="M2041" s="236"/>
      <c r="N2041" s="237"/>
      <c r="O2041" s="237"/>
      <c r="P2041" s="237"/>
      <c r="Q2041" s="237"/>
      <c r="R2041" s="237"/>
      <c r="S2041" s="237"/>
      <c r="T2041" s="238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39" t="s">
        <v>397</v>
      </c>
      <c r="AU2041" s="239" t="s">
        <v>84</v>
      </c>
      <c r="AV2041" s="13" t="s">
        <v>82</v>
      </c>
      <c r="AW2041" s="13" t="s">
        <v>35</v>
      </c>
      <c r="AX2041" s="13" t="s">
        <v>74</v>
      </c>
      <c r="AY2041" s="239" t="s">
        <v>378</v>
      </c>
    </row>
    <row r="2042" s="14" customFormat="1">
      <c r="A2042" s="14"/>
      <c r="B2042" s="240"/>
      <c r="C2042" s="241"/>
      <c r="D2042" s="231" t="s">
        <v>397</v>
      </c>
      <c r="E2042" s="242" t="s">
        <v>28</v>
      </c>
      <c r="F2042" s="243" t="s">
        <v>2308</v>
      </c>
      <c r="G2042" s="241"/>
      <c r="H2042" s="244">
        <v>24</v>
      </c>
      <c r="I2042" s="245"/>
      <c r="J2042" s="241"/>
      <c r="K2042" s="241"/>
      <c r="L2042" s="246"/>
      <c r="M2042" s="247"/>
      <c r="N2042" s="248"/>
      <c r="O2042" s="248"/>
      <c r="P2042" s="248"/>
      <c r="Q2042" s="248"/>
      <c r="R2042" s="248"/>
      <c r="S2042" s="248"/>
      <c r="T2042" s="249"/>
      <c r="U2042" s="14"/>
      <c r="V2042" s="14"/>
      <c r="W2042" s="14"/>
      <c r="X2042" s="14"/>
      <c r="Y2042" s="14"/>
      <c r="Z2042" s="14"/>
      <c r="AA2042" s="14"/>
      <c r="AB2042" s="14"/>
      <c r="AC2042" s="14"/>
      <c r="AD2042" s="14"/>
      <c r="AE2042" s="14"/>
      <c r="AT2042" s="250" t="s">
        <v>397</v>
      </c>
      <c r="AU2042" s="250" t="s">
        <v>84</v>
      </c>
      <c r="AV2042" s="14" t="s">
        <v>84</v>
      </c>
      <c r="AW2042" s="14" t="s">
        <v>35</v>
      </c>
      <c r="AX2042" s="14" t="s">
        <v>82</v>
      </c>
      <c r="AY2042" s="250" t="s">
        <v>378</v>
      </c>
    </row>
    <row r="2043" s="2" customFormat="1" ht="37.8" customHeight="1">
      <c r="A2043" s="41"/>
      <c r="B2043" s="42"/>
      <c r="C2043" s="211" t="s">
        <v>2309</v>
      </c>
      <c r="D2043" s="211" t="s">
        <v>385</v>
      </c>
      <c r="E2043" s="212" t="s">
        <v>2310</v>
      </c>
      <c r="F2043" s="213" t="s">
        <v>2311</v>
      </c>
      <c r="G2043" s="214" t="s">
        <v>972</v>
      </c>
      <c r="H2043" s="215">
        <v>344.49799999999999</v>
      </c>
      <c r="I2043" s="216"/>
      <c r="J2043" s="217">
        <f>ROUND(I2043*H2043,2)</f>
        <v>0</v>
      </c>
      <c r="K2043" s="213" t="s">
        <v>389</v>
      </c>
      <c r="L2043" s="47"/>
      <c r="M2043" s="218" t="s">
        <v>28</v>
      </c>
      <c r="N2043" s="219" t="s">
        <v>45</v>
      </c>
      <c r="O2043" s="87"/>
      <c r="P2043" s="220">
        <f>O2043*H2043</f>
        <v>0</v>
      </c>
      <c r="Q2043" s="220">
        <v>0.00064999999999999997</v>
      </c>
      <c r="R2043" s="220">
        <f>Q2043*H2043</f>
        <v>0.22392369999999998</v>
      </c>
      <c r="S2043" s="220">
        <v>0.001</v>
      </c>
      <c r="T2043" s="221">
        <f>S2043*H2043</f>
        <v>0.34449799999999997</v>
      </c>
      <c r="U2043" s="41"/>
      <c r="V2043" s="41"/>
      <c r="W2043" s="41"/>
      <c r="X2043" s="41"/>
      <c r="Y2043" s="41"/>
      <c r="Z2043" s="41"/>
      <c r="AA2043" s="41"/>
      <c r="AB2043" s="41"/>
      <c r="AC2043" s="41"/>
      <c r="AD2043" s="41"/>
      <c r="AE2043" s="41"/>
      <c r="AR2043" s="222" t="s">
        <v>390</v>
      </c>
      <c r="AT2043" s="222" t="s">
        <v>385</v>
      </c>
      <c r="AU2043" s="222" t="s">
        <v>84</v>
      </c>
      <c r="AY2043" s="20" t="s">
        <v>378</v>
      </c>
      <c r="BE2043" s="223">
        <f>IF(N2043="základní",J2043,0)</f>
        <v>0</v>
      </c>
      <c r="BF2043" s="223">
        <f>IF(N2043="snížená",J2043,0)</f>
        <v>0</v>
      </c>
      <c r="BG2043" s="223">
        <f>IF(N2043="zákl. přenesená",J2043,0)</f>
        <v>0</v>
      </c>
      <c r="BH2043" s="223">
        <f>IF(N2043="sníž. přenesená",J2043,0)</f>
        <v>0</v>
      </c>
      <c r="BI2043" s="223">
        <f>IF(N2043="nulová",J2043,0)</f>
        <v>0</v>
      </c>
      <c r="BJ2043" s="20" t="s">
        <v>82</v>
      </c>
      <c r="BK2043" s="223">
        <f>ROUND(I2043*H2043,2)</f>
        <v>0</v>
      </c>
      <c r="BL2043" s="20" t="s">
        <v>390</v>
      </c>
      <c r="BM2043" s="222" t="s">
        <v>2312</v>
      </c>
    </row>
    <row r="2044" s="2" customFormat="1">
      <c r="A2044" s="41"/>
      <c r="B2044" s="42"/>
      <c r="C2044" s="43"/>
      <c r="D2044" s="224" t="s">
        <v>394</v>
      </c>
      <c r="E2044" s="43"/>
      <c r="F2044" s="225" t="s">
        <v>2313</v>
      </c>
      <c r="G2044" s="43"/>
      <c r="H2044" s="43"/>
      <c r="I2044" s="226"/>
      <c r="J2044" s="43"/>
      <c r="K2044" s="43"/>
      <c r="L2044" s="47"/>
      <c r="M2044" s="227"/>
      <c r="N2044" s="228"/>
      <c r="O2044" s="87"/>
      <c r="P2044" s="87"/>
      <c r="Q2044" s="87"/>
      <c r="R2044" s="87"/>
      <c r="S2044" s="87"/>
      <c r="T2044" s="88"/>
      <c r="U2044" s="41"/>
      <c r="V2044" s="41"/>
      <c r="W2044" s="41"/>
      <c r="X2044" s="41"/>
      <c r="Y2044" s="41"/>
      <c r="Z2044" s="41"/>
      <c r="AA2044" s="41"/>
      <c r="AB2044" s="41"/>
      <c r="AC2044" s="41"/>
      <c r="AD2044" s="41"/>
      <c r="AE2044" s="41"/>
      <c r="AT2044" s="20" t="s">
        <v>394</v>
      </c>
      <c r="AU2044" s="20" t="s">
        <v>84</v>
      </c>
    </row>
    <row r="2045" s="13" customFormat="1">
      <c r="A2045" s="13"/>
      <c r="B2045" s="229"/>
      <c r="C2045" s="230"/>
      <c r="D2045" s="231" t="s">
        <v>397</v>
      </c>
      <c r="E2045" s="232" t="s">
        <v>28</v>
      </c>
      <c r="F2045" s="233" t="s">
        <v>398</v>
      </c>
      <c r="G2045" s="230"/>
      <c r="H2045" s="232" t="s">
        <v>28</v>
      </c>
      <c r="I2045" s="234"/>
      <c r="J2045" s="230"/>
      <c r="K2045" s="230"/>
      <c r="L2045" s="235"/>
      <c r="M2045" s="236"/>
      <c r="N2045" s="237"/>
      <c r="O2045" s="237"/>
      <c r="P2045" s="237"/>
      <c r="Q2045" s="237"/>
      <c r="R2045" s="237"/>
      <c r="S2045" s="237"/>
      <c r="T2045" s="238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T2045" s="239" t="s">
        <v>397</v>
      </c>
      <c r="AU2045" s="239" t="s">
        <v>84</v>
      </c>
      <c r="AV2045" s="13" t="s">
        <v>82</v>
      </c>
      <c r="AW2045" s="13" t="s">
        <v>35</v>
      </c>
      <c r="AX2045" s="13" t="s">
        <v>74</v>
      </c>
      <c r="AY2045" s="239" t="s">
        <v>378</v>
      </c>
    </row>
    <row r="2046" s="14" customFormat="1">
      <c r="A2046" s="14"/>
      <c r="B2046" s="240"/>
      <c r="C2046" s="241"/>
      <c r="D2046" s="231" t="s">
        <v>397</v>
      </c>
      <c r="E2046" s="242" t="s">
        <v>28</v>
      </c>
      <c r="F2046" s="243" t="s">
        <v>2314</v>
      </c>
      <c r="G2046" s="241"/>
      <c r="H2046" s="244">
        <v>49.424999999999997</v>
      </c>
      <c r="I2046" s="245"/>
      <c r="J2046" s="241"/>
      <c r="K2046" s="241"/>
      <c r="L2046" s="246"/>
      <c r="M2046" s="247"/>
      <c r="N2046" s="248"/>
      <c r="O2046" s="248"/>
      <c r="P2046" s="248"/>
      <c r="Q2046" s="248"/>
      <c r="R2046" s="248"/>
      <c r="S2046" s="248"/>
      <c r="T2046" s="249"/>
      <c r="U2046" s="14"/>
      <c r="V2046" s="14"/>
      <c r="W2046" s="14"/>
      <c r="X2046" s="14"/>
      <c r="Y2046" s="14"/>
      <c r="Z2046" s="14"/>
      <c r="AA2046" s="14"/>
      <c r="AB2046" s="14"/>
      <c r="AC2046" s="14"/>
      <c r="AD2046" s="14"/>
      <c r="AE2046" s="14"/>
      <c r="AT2046" s="250" t="s">
        <v>397</v>
      </c>
      <c r="AU2046" s="250" t="s">
        <v>84</v>
      </c>
      <c r="AV2046" s="14" t="s">
        <v>84</v>
      </c>
      <c r="AW2046" s="14" t="s">
        <v>35</v>
      </c>
      <c r="AX2046" s="14" t="s">
        <v>74</v>
      </c>
      <c r="AY2046" s="250" t="s">
        <v>378</v>
      </c>
    </row>
    <row r="2047" s="14" customFormat="1">
      <c r="A2047" s="14"/>
      <c r="B2047" s="240"/>
      <c r="C2047" s="241"/>
      <c r="D2047" s="231" t="s">
        <v>397</v>
      </c>
      <c r="E2047" s="242" t="s">
        <v>28</v>
      </c>
      <c r="F2047" s="243" t="s">
        <v>2315</v>
      </c>
      <c r="G2047" s="241"/>
      <c r="H2047" s="244">
        <v>72.128</v>
      </c>
      <c r="I2047" s="245"/>
      <c r="J2047" s="241"/>
      <c r="K2047" s="241"/>
      <c r="L2047" s="246"/>
      <c r="M2047" s="247"/>
      <c r="N2047" s="248"/>
      <c r="O2047" s="248"/>
      <c r="P2047" s="248"/>
      <c r="Q2047" s="248"/>
      <c r="R2047" s="248"/>
      <c r="S2047" s="248"/>
      <c r="T2047" s="249"/>
      <c r="U2047" s="14"/>
      <c r="V2047" s="14"/>
      <c r="W2047" s="14"/>
      <c r="X2047" s="14"/>
      <c r="Y2047" s="14"/>
      <c r="Z2047" s="14"/>
      <c r="AA2047" s="14"/>
      <c r="AB2047" s="14"/>
      <c r="AC2047" s="14"/>
      <c r="AD2047" s="14"/>
      <c r="AE2047" s="14"/>
      <c r="AT2047" s="250" t="s">
        <v>397</v>
      </c>
      <c r="AU2047" s="250" t="s">
        <v>84</v>
      </c>
      <c r="AV2047" s="14" t="s">
        <v>84</v>
      </c>
      <c r="AW2047" s="14" t="s">
        <v>35</v>
      </c>
      <c r="AX2047" s="14" t="s">
        <v>74</v>
      </c>
      <c r="AY2047" s="250" t="s">
        <v>378</v>
      </c>
    </row>
    <row r="2048" s="14" customFormat="1">
      <c r="A2048" s="14"/>
      <c r="B2048" s="240"/>
      <c r="C2048" s="241"/>
      <c r="D2048" s="231" t="s">
        <v>397</v>
      </c>
      <c r="E2048" s="242" t="s">
        <v>28</v>
      </c>
      <c r="F2048" s="243" t="s">
        <v>2316</v>
      </c>
      <c r="G2048" s="241"/>
      <c r="H2048" s="244">
        <v>40.049999999999997</v>
      </c>
      <c r="I2048" s="245"/>
      <c r="J2048" s="241"/>
      <c r="K2048" s="241"/>
      <c r="L2048" s="246"/>
      <c r="M2048" s="247"/>
      <c r="N2048" s="248"/>
      <c r="O2048" s="248"/>
      <c r="P2048" s="248"/>
      <c r="Q2048" s="248"/>
      <c r="R2048" s="248"/>
      <c r="S2048" s="248"/>
      <c r="T2048" s="249"/>
      <c r="U2048" s="14"/>
      <c r="V2048" s="14"/>
      <c r="W2048" s="14"/>
      <c r="X2048" s="14"/>
      <c r="Y2048" s="14"/>
      <c r="Z2048" s="14"/>
      <c r="AA2048" s="14"/>
      <c r="AB2048" s="14"/>
      <c r="AC2048" s="14"/>
      <c r="AD2048" s="14"/>
      <c r="AE2048" s="14"/>
      <c r="AT2048" s="250" t="s">
        <v>397</v>
      </c>
      <c r="AU2048" s="250" t="s">
        <v>84</v>
      </c>
      <c r="AV2048" s="14" t="s">
        <v>84</v>
      </c>
      <c r="AW2048" s="14" t="s">
        <v>35</v>
      </c>
      <c r="AX2048" s="14" t="s">
        <v>74</v>
      </c>
      <c r="AY2048" s="250" t="s">
        <v>378</v>
      </c>
    </row>
    <row r="2049" s="14" customFormat="1">
      <c r="A2049" s="14"/>
      <c r="B2049" s="240"/>
      <c r="C2049" s="241"/>
      <c r="D2049" s="231" t="s">
        <v>397</v>
      </c>
      <c r="E2049" s="242" t="s">
        <v>28</v>
      </c>
      <c r="F2049" s="243" t="s">
        <v>2317</v>
      </c>
      <c r="G2049" s="241"/>
      <c r="H2049" s="244">
        <v>76.980000000000004</v>
      </c>
      <c r="I2049" s="245"/>
      <c r="J2049" s="241"/>
      <c r="K2049" s="241"/>
      <c r="L2049" s="246"/>
      <c r="M2049" s="247"/>
      <c r="N2049" s="248"/>
      <c r="O2049" s="248"/>
      <c r="P2049" s="248"/>
      <c r="Q2049" s="248"/>
      <c r="R2049" s="248"/>
      <c r="S2049" s="248"/>
      <c r="T2049" s="249"/>
      <c r="U2049" s="14"/>
      <c r="V2049" s="14"/>
      <c r="W2049" s="14"/>
      <c r="X2049" s="14"/>
      <c r="Y2049" s="14"/>
      <c r="Z2049" s="14"/>
      <c r="AA2049" s="14"/>
      <c r="AB2049" s="14"/>
      <c r="AC2049" s="14"/>
      <c r="AD2049" s="14"/>
      <c r="AE2049" s="14"/>
      <c r="AT2049" s="250" t="s">
        <v>397</v>
      </c>
      <c r="AU2049" s="250" t="s">
        <v>84</v>
      </c>
      <c r="AV2049" s="14" t="s">
        <v>84</v>
      </c>
      <c r="AW2049" s="14" t="s">
        <v>35</v>
      </c>
      <c r="AX2049" s="14" t="s">
        <v>74</v>
      </c>
      <c r="AY2049" s="250" t="s">
        <v>378</v>
      </c>
    </row>
    <row r="2050" s="14" customFormat="1">
      <c r="A2050" s="14"/>
      <c r="B2050" s="240"/>
      <c r="C2050" s="241"/>
      <c r="D2050" s="231" t="s">
        <v>397</v>
      </c>
      <c r="E2050" s="242" t="s">
        <v>28</v>
      </c>
      <c r="F2050" s="243" t="s">
        <v>2318</v>
      </c>
      <c r="G2050" s="241"/>
      <c r="H2050" s="244">
        <v>93.314999999999998</v>
      </c>
      <c r="I2050" s="245"/>
      <c r="J2050" s="241"/>
      <c r="K2050" s="241"/>
      <c r="L2050" s="246"/>
      <c r="M2050" s="247"/>
      <c r="N2050" s="248"/>
      <c r="O2050" s="248"/>
      <c r="P2050" s="248"/>
      <c r="Q2050" s="248"/>
      <c r="R2050" s="248"/>
      <c r="S2050" s="248"/>
      <c r="T2050" s="249"/>
      <c r="U2050" s="14"/>
      <c r="V2050" s="14"/>
      <c r="W2050" s="14"/>
      <c r="X2050" s="14"/>
      <c r="Y2050" s="14"/>
      <c r="Z2050" s="14"/>
      <c r="AA2050" s="14"/>
      <c r="AB2050" s="14"/>
      <c r="AC2050" s="14"/>
      <c r="AD2050" s="14"/>
      <c r="AE2050" s="14"/>
      <c r="AT2050" s="250" t="s">
        <v>397</v>
      </c>
      <c r="AU2050" s="250" t="s">
        <v>84</v>
      </c>
      <c r="AV2050" s="14" t="s">
        <v>84</v>
      </c>
      <c r="AW2050" s="14" t="s">
        <v>35</v>
      </c>
      <c r="AX2050" s="14" t="s">
        <v>74</v>
      </c>
      <c r="AY2050" s="250" t="s">
        <v>378</v>
      </c>
    </row>
    <row r="2051" s="16" customFormat="1">
      <c r="A2051" s="16"/>
      <c r="B2051" s="262"/>
      <c r="C2051" s="263"/>
      <c r="D2051" s="231" t="s">
        <v>397</v>
      </c>
      <c r="E2051" s="264" t="s">
        <v>506</v>
      </c>
      <c r="F2051" s="265" t="s">
        <v>618</v>
      </c>
      <c r="G2051" s="263"/>
      <c r="H2051" s="266">
        <v>331.89800000000002</v>
      </c>
      <c r="I2051" s="267"/>
      <c r="J2051" s="263"/>
      <c r="K2051" s="263"/>
      <c r="L2051" s="268"/>
      <c r="M2051" s="269"/>
      <c r="N2051" s="270"/>
      <c r="O2051" s="270"/>
      <c r="P2051" s="270"/>
      <c r="Q2051" s="270"/>
      <c r="R2051" s="270"/>
      <c r="S2051" s="270"/>
      <c r="T2051" s="271"/>
      <c r="U2051" s="16"/>
      <c r="V2051" s="16"/>
      <c r="W2051" s="16"/>
      <c r="X2051" s="16"/>
      <c r="Y2051" s="16"/>
      <c r="Z2051" s="16"/>
      <c r="AA2051" s="16"/>
      <c r="AB2051" s="16"/>
      <c r="AC2051" s="16"/>
      <c r="AD2051" s="16"/>
      <c r="AE2051" s="16"/>
      <c r="AT2051" s="272" t="s">
        <v>397</v>
      </c>
      <c r="AU2051" s="272" t="s">
        <v>84</v>
      </c>
      <c r="AV2051" s="16" t="s">
        <v>432</v>
      </c>
      <c r="AW2051" s="16" t="s">
        <v>35</v>
      </c>
      <c r="AX2051" s="16" t="s">
        <v>74</v>
      </c>
      <c r="AY2051" s="272" t="s">
        <v>378</v>
      </c>
    </row>
    <row r="2052" s="13" customFormat="1">
      <c r="A2052" s="13"/>
      <c r="B2052" s="229"/>
      <c r="C2052" s="230"/>
      <c r="D2052" s="231" t="s">
        <v>397</v>
      </c>
      <c r="E2052" s="232" t="s">
        <v>28</v>
      </c>
      <c r="F2052" s="233" t="s">
        <v>1326</v>
      </c>
      <c r="G2052" s="230"/>
      <c r="H2052" s="232" t="s">
        <v>28</v>
      </c>
      <c r="I2052" s="234"/>
      <c r="J2052" s="230"/>
      <c r="K2052" s="230"/>
      <c r="L2052" s="235"/>
      <c r="M2052" s="236"/>
      <c r="N2052" s="237"/>
      <c r="O2052" s="237"/>
      <c r="P2052" s="237"/>
      <c r="Q2052" s="237"/>
      <c r="R2052" s="237"/>
      <c r="S2052" s="237"/>
      <c r="T2052" s="238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39" t="s">
        <v>397</v>
      </c>
      <c r="AU2052" s="239" t="s">
        <v>84</v>
      </c>
      <c r="AV2052" s="13" t="s">
        <v>82</v>
      </c>
      <c r="AW2052" s="13" t="s">
        <v>35</v>
      </c>
      <c r="AX2052" s="13" t="s">
        <v>74</v>
      </c>
      <c r="AY2052" s="239" t="s">
        <v>378</v>
      </c>
    </row>
    <row r="2053" s="14" customFormat="1">
      <c r="A2053" s="14"/>
      <c r="B2053" s="240"/>
      <c r="C2053" s="241"/>
      <c r="D2053" s="231" t="s">
        <v>397</v>
      </c>
      <c r="E2053" s="242" t="s">
        <v>28</v>
      </c>
      <c r="F2053" s="243" t="s">
        <v>2319</v>
      </c>
      <c r="G2053" s="241"/>
      <c r="H2053" s="244">
        <v>7.2000000000000002</v>
      </c>
      <c r="I2053" s="245"/>
      <c r="J2053" s="241"/>
      <c r="K2053" s="241"/>
      <c r="L2053" s="246"/>
      <c r="M2053" s="247"/>
      <c r="N2053" s="248"/>
      <c r="O2053" s="248"/>
      <c r="P2053" s="248"/>
      <c r="Q2053" s="248"/>
      <c r="R2053" s="248"/>
      <c r="S2053" s="248"/>
      <c r="T2053" s="249"/>
      <c r="U2053" s="14"/>
      <c r="V2053" s="14"/>
      <c r="W2053" s="14"/>
      <c r="X2053" s="14"/>
      <c r="Y2053" s="14"/>
      <c r="Z2053" s="14"/>
      <c r="AA2053" s="14"/>
      <c r="AB2053" s="14"/>
      <c r="AC2053" s="14"/>
      <c r="AD2053" s="14"/>
      <c r="AE2053" s="14"/>
      <c r="AT2053" s="250" t="s">
        <v>397</v>
      </c>
      <c r="AU2053" s="250" t="s">
        <v>84</v>
      </c>
      <c r="AV2053" s="14" t="s">
        <v>84</v>
      </c>
      <c r="AW2053" s="14" t="s">
        <v>35</v>
      </c>
      <c r="AX2053" s="14" t="s">
        <v>74</v>
      </c>
      <c r="AY2053" s="250" t="s">
        <v>378</v>
      </c>
    </row>
    <row r="2054" s="13" customFormat="1">
      <c r="A2054" s="13"/>
      <c r="B2054" s="229"/>
      <c r="C2054" s="230"/>
      <c r="D2054" s="231" t="s">
        <v>397</v>
      </c>
      <c r="E2054" s="232" t="s">
        <v>28</v>
      </c>
      <c r="F2054" s="233" t="s">
        <v>767</v>
      </c>
      <c r="G2054" s="230"/>
      <c r="H2054" s="232" t="s">
        <v>28</v>
      </c>
      <c r="I2054" s="234"/>
      <c r="J2054" s="230"/>
      <c r="K2054" s="230"/>
      <c r="L2054" s="235"/>
      <c r="M2054" s="236"/>
      <c r="N2054" s="237"/>
      <c r="O2054" s="237"/>
      <c r="P2054" s="237"/>
      <c r="Q2054" s="237"/>
      <c r="R2054" s="237"/>
      <c r="S2054" s="237"/>
      <c r="T2054" s="238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39" t="s">
        <v>397</v>
      </c>
      <c r="AU2054" s="239" t="s">
        <v>84</v>
      </c>
      <c r="AV2054" s="13" t="s">
        <v>82</v>
      </c>
      <c r="AW2054" s="13" t="s">
        <v>35</v>
      </c>
      <c r="AX2054" s="13" t="s">
        <v>74</v>
      </c>
      <c r="AY2054" s="239" t="s">
        <v>378</v>
      </c>
    </row>
    <row r="2055" s="13" customFormat="1">
      <c r="A2055" s="13"/>
      <c r="B2055" s="229"/>
      <c r="C2055" s="230"/>
      <c r="D2055" s="231" t="s">
        <v>397</v>
      </c>
      <c r="E2055" s="232" t="s">
        <v>28</v>
      </c>
      <c r="F2055" s="233" t="s">
        <v>2320</v>
      </c>
      <c r="G2055" s="230"/>
      <c r="H2055" s="232" t="s">
        <v>28</v>
      </c>
      <c r="I2055" s="234"/>
      <c r="J2055" s="230"/>
      <c r="K2055" s="230"/>
      <c r="L2055" s="235"/>
      <c r="M2055" s="236"/>
      <c r="N2055" s="237"/>
      <c r="O2055" s="237"/>
      <c r="P2055" s="237"/>
      <c r="Q2055" s="237"/>
      <c r="R2055" s="237"/>
      <c r="S2055" s="237"/>
      <c r="T2055" s="238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T2055" s="239" t="s">
        <v>397</v>
      </c>
      <c r="AU2055" s="239" t="s">
        <v>84</v>
      </c>
      <c r="AV2055" s="13" t="s">
        <v>82</v>
      </c>
      <c r="AW2055" s="13" t="s">
        <v>35</v>
      </c>
      <c r="AX2055" s="13" t="s">
        <v>74</v>
      </c>
      <c r="AY2055" s="239" t="s">
        <v>378</v>
      </c>
    </row>
    <row r="2056" s="14" customFormat="1">
      <c r="A2056" s="14"/>
      <c r="B2056" s="240"/>
      <c r="C2056" s="241"/>
      <c r="D2056" s="231" t="s">
        <v>397</v>
      </c>
      <c r="E2056" s="242" t="s">
        <v>28</v>
      </c>
      <c r="F2056" s="243" t="s">
        <v>2321</v>
      </c>
      <c r="G2056" s="241"/>
      <c r="H2056" s="244">
        <v>5.4000000000000004</v>
      </c>
      <c r="I2056" s="245"/>
      <c r="J2056" s="241"/>
      <c r="K2056" s="241"/>
      <c r="L2056" s="246"/>
      <c r="M2056" s="247"/>
      <c r="N2056" s="248"/>
      <c r="O2056" s="248"/>
      <c r="P2056" s="248"/>
      <c r="Q2056" s="248"/>
      <c r="R2056" s="248"/>
      <c r="S2056" s="248"/>
      <c r="T2056" s="249"/>
      <c r="U2056" s="14"/>
      <c r="V2056" s="14"/>
      <c r="W2056" s="14"/>
      <c r="X2056" s="14"/>
      <c r="Y2056" s="14"/>
      <c r="Z2056" s="14"/>
      <c r="AA2056" s="14"/>
      <c r="AB2056" s="14"/>
      <c r="AC2056" s="14"/>
      <c r="AD2056" s="14"/>
      <c r="AE2056" s="14"/>
      <c r="AT2056" s="250" t="s">
        <v>397</v>
      </c>
      <c r="AU2056" s="250" t="s">
        <v>84</v>
      </c>
      <c r="AV2056" s="14" t="s">
        <v>84</v>
      </c>
      <c r="AW2056" s="14" t="s">
        <v>35</v>
      </c>
      <c r="AX2056" s="14" t="s">
        <v>74</v>
      </c>
      <c r="AY2056" s="250" t="s">
        <v>378</v>
      </c>
    </row>
    <row r="2057" s="15" customFormat="1">
      <c r="A2057" s="15"/>
      <c r="B2057" s="251"/>
      <c r="C2057" s="252"/>
      <c r="D2057" s="231" t="s">
        <v>397</v>
      </c>
      <c r="E2057" s="253" t="s">
        <v>28</v>
      </c>
      <c r="F2057" s="254" t="s">
        <v>416</v>
      </c>
      <c r="G2057" s="252"/>
      <c r="H2057" s="255">
        <v>344.49799999999999</v>
      </c>
      <c r="I2057" s="256"/>
      <c r="J2057" s="252"/>
      <c r="K2057" s="252"/>
      <c r="L2057" s="257"/>
      <c r="M2057" s="258"/>
      <c r="N2057" s="259"/>
      <c r="O2057" s="259"/>
      <c r="P2057" s="259"/>
      <c r="Q2057" s="259"/>
      <c r="R2057" s="259"/>
      <c r="S2057" s="259"/>
      <c r="T2057" s="260"/>
      <c r="U2057" s="15"/>
      <c r="V2057" s="15"/>
      <c r="W2057" s="15"/>
      <c r="X2057" s="15"/>
      <c r="Y2057" s="15"/>
      <c r="Z2057" s="15"/>
      <c r="AA2057" s="15"/>
      <c r="AB2057" s="15"/>
      <c r="AC2057" s="15"/>
      <c r="AD2057" s="15"/>
      <c r="AE2057" s="15"/>
      <c r="AT2057" s="261" t="s">
        <v>397</v>
      </c>
      <c r="AU2057" s="261" t="s">
        <v>84</v>
      </c>
      <c r="AV2057" s="15" t="s">
        <v>390</v>
      </c>
      <c r="AW2057" s="15" t="s">
        <v>35</v>
      </c>
      <c r="AX2057" s="15" t="s">
        <v>82</v>
      </c>
      <c r="AY2057" s="261" t="s">
        <v>378</v>
      </c>
    </row>
    <row r="2058" s="2" customFormat="1" ht="24.15" customHeight="1">
      <c r="A2058" s="41"/>
      <c r="B2058" s="42"/>
      <c r="C2058" s="273" t="s">
        <v>2322</v>
      </c>
      <c r="D2058" s="273" t="s">
        <v>875</v>
      </c>
      <c r="E2058" s="274" t="s">
        <v>2323</v>
      </c>
      <c r="F2058" s="275" t="s">
        <v>2324</v>
      </c>
      <c r="G2058" s="276" t="s">
        <v>634</v>
      </c>
      <c r="H2058" s="277">
        <v>1.415</v>
      </c>
      <c r="I2058" s="278"/>
      <c r="J2058" s="279">
        <f>ROUND(I2058*H2058,2)</f>
        <v>0</v>
      </c>
      <c r="K2058" s="275" t="s">
        <v>389</v>
      </c>
      <c r="L2058" s="280"/>
      <c r="M2058" s="281" t="s">
        <v>28</v>
      </c>
      <c r="N2058" s="282" t="s">
        <v>45</v>
      </c>
      <c r="O2058" s="87"/>
      <c r="P2058" s="220">
        <f>O2058*H2058</f>
        <v>0</v>
      </c>
      <c r="Q2058" s="220">
        <v>1</v>
      </c>
      <c r="R2058" s="220">
        <f>Q2058*H2058</f>
        <v>1.415</v>
      </c>
      <c r="S2058" s="220">
        <v>0</v>
      </c>
      <c r="T2058" s="221">
        <f>S2058*H2058</f>
        <v>0</v>
      </c>
      <c r="U2058" s="41"/>
      <c r="V2058" s="41"/>
      <c r="W2058" s="41"/>
      <c r="X2058" s="41"/>
      <c r="Y2058" s="41"/>
      <c r="Z2058" s="41"/>
      <c r="AA2058" s="41"/>
      <c r="AB2058" s="41"/>
      <c r="AC2058" s="41"/>
      <c r="AD2058" s="41"/>
      <c r="AE2058" s="41"/>
      <c r="AR2058" s="222" t="s">
        <v>540</v>
      </c>
      <c r="AT2058" s="222" t="s">
        <v>875</v>
      </c>
      <c r="AU2058" s="222" t="s">
        <v>84</v>
      </c>
      <c r="AY2058" s="20" t="s">
        <v>378</v>
      </c>
      <c r="BE2058" s="223">
        <f>IF(N2058="základní",J2058,0)</f>
        <v>0</v>
      </c>
      <c r="BF2058" s="223">
        <f>IF(N2058="snížená",J2058,0)</f>
        <v>0</v>
      </c>
      <c r="BG2058" s="223">
        <f>IF(N2058="zákl. přenesená",J2058,0)</f>
        <v>0</v>
      </c>
      <c r="BH2058" s="223">
        <f>IF(N2058="sníž. přenesená",J2058,0)</f>
        <v>0</v>
      </c>
      <c r="BI2058" s="223">
        <f>IF(N2058="nulová",J2058,0)</f>
        <v>0</v>
      </c>
      <c r="BJ2058" s="20" t="s">
        <v>82</v>
      </c>
      <c r="BK2058" s="223">
        <f>ROUND(I2058*H2058,2)</f>
        <v>0</v>
      </c>
      <c r="BL2058" s="20" t="s">
        <v>390</v>
      </c>
      <c r="BM2058" s="222" t="s">
        <v>2325</v>
      </c>
    </row>
    <row r="2059" s="14" customFormat="1">
      <c r="A2059" s="14"/>
      <c r="B2059" s="240"/>
      <c r="C2059" s="241"/>
      <c r="D2059" s="231" t="s">
        <v>397</v>
      </c>
      <c r="E2059" s="242" t="s">
        <v>28</v>
      </c>
      <c r="F2059" s="243" t="s">
        <v>2326</v>
      </c>
      <c r="G2059" s="241"/>
      <c r="H2059" s="244">
        <v>1.363</v>
      </c>
      <c r="I2059" s="245"/>
      <c r="J2059" s="241"/>
      <c r="K2059" s="241"/>
      <c r="L2059" s="246"/>
      <c r="M2059" s="247"/>
      <c r="N2059" s="248"/>
      <c r="O2059" s="248"/>
      <c r="P2059" s="248"/>
      <c r="Q2059" s="248"/>
      <c r="R2059" s="248"/>
      <c r="S2059" s="248"/>
      <c r="T2059" s="249"/>
      <c r="U2059" s="14"/>
      <c r="V2059" s="14"/>
      <c r="W2059" s="14"/>
      <c r="X2059" s="14"/>
      <c r="Y2059" s="14"/>
      <c r="Z2059" s="14"/>
      <c r="AA2059" s="14"/>
      <c r="AB2059" s="14"/>
      <c r="AC2059" s="14"/>
      <c r="AD2059" s="14"/>
      <c r="AE2059" s="14"/>
      <c r="AT2059" s="250" t="s">
        <v>397</v>
      </c>
      <c r="AU2059" s="250" t="s">
        <v>84</v>
      </c>
      <c r="AV2059" s="14" t="s">
        <v>84</v>
      </c>
      <c r="AW2059" s="14" t="s">
        <v>35</v>
      </c>
      <c r="AX2059" s="14" t="s">
        <v>74</v>
      </c>
      <c r="AY2059" s="250" t="s">
        <v>378</v>
      </c>
    </row>
    <row r="2060" s="13" customFormat="1">
      <c r="A2060" s="13"/>
      <c r="B2060" s="229"/>
      <c r="C2060" s="230"/>
      <c r="D2060" s="231" t="s">
        <v>397</v>
      </c>
      <c r="E2060" s="232" t="s">
        <v>28</v>
      </c>
      <c r="F2060" s="233" t="s">
        <v>767</v>
      </c>
      <c r="G2060" s="230"/>
      <c r="H2060" s="232" t="s">
        <v>28</v>
      </c>
      <c r="I2060" s="234"/>
      <c r="J2060" s="230"/>
      <c r="K2060" s="230"/>
      <c r="L2060" s="235"/>
      <c r="M2060" s="236"/>
      <c r="N2060" s="237"/>
      <c r="O2060" s="237"/>
      <c r="P2060" s="237"/>
      <c r="Q2060" s="237"/>
      <c r="R2060" s="237"/>
      <c r="S2060" s="237"/>
      <c r="T2060" s="238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T2060" s="239" t="s">
        <v>397</v>
      </c>
      <c r="AU2060" s="239" t="s">
        <v>84</v>
      </c>
      <c r="AV2060" s="13" t="s">
        <v>82</v>
      </c>
      <c r="AW2060" s="13" t="s">
        <v>35</v>
      </c>
      <c r="AX2060" s="13" t="s">
        <v>74</v>
      </c>
      <c r="AY2060" s="239" t="s">
        <v>378</v>
      </c>
    </row>
    <row r="2061" s="13" customFormat="1">
      <c r="A2061" s="13"/>
      <c r="B2061" s="229"/>
      <c r="C2061" s="230"/>
      <c r="D2061" s="231" t="s">
        <v>397</v>
      </c>
      <c r="E2061" s="232" t="s">
        <v>28</v>
      </c>
      <c r="F2061" s="233" t="s">
        <v>2320</v>
      </c>
      <c r="G2061" s="230"/>
      <c r="H2061" s="232" t="s">
        <v>28</v>
      </c>
      <c r="I2061" s="234"/>
      <c r="J2061" s="230"/>
      <c r="K2061" s="230"/>
      <c r="L2061" s="235"/>
      <c r="M2061" s="236"/>
      <c r="N2061" s="237"/>
      <c r="O2061" s="237"/>
      <c r="P2061" s="237"/>
      <c r="Q2061" s="237"/>
      <c r="R2061" s="237"/>
      <c r="S2061" s="237"/>
      <c r="T2061" s="238"/>
      <c r="U2061" s="13"/>
      <c r="V2061" s="13"/>
      <c r="W2061" s="13"/>
      <c r="X2061" s="13"/>
      <c r="Y2061" s="13"/>
      <c r="Z2061" s="13"/>
      <c r="AA2061" s="13"/>
      <c r="AB2061" s="13"/>
      <c r="AC2061" s="13"/>
      <c r="AD2061" s="13"/>
      <c r="AE2061" s="13"/>
      <c r="AT2061" s="239" t="s">
        <v>397</v>
      </c>
      <c r="AU2061" s="239" t="s">
        <v>84</v>
      </c>
      <c r="AV2061" s="13" t="s">
        <v>82</v>
      </c>
      <c r="AW2061" s="13" t="s">
        <v>35</v>
      </c>
      <c r="AX2061" s="13" t="s">
        <v>74</v>
      </c>
      <c r="AY2061" s="239" t="s">
        <v>378</v>
      </c>
    </row>
    <row r="2062" s="14" customFormat="1">
      <c r="A2062" s="14"/>
      <c r="B2062" s="240"/>
      <c r="C2062" s="241"/>
      <c r="D2062" s="231" t="s">
        <v>397</v>
      </c>
      <c r="E2062" s="242" t="s">
        <v>28</v>
      </c>
      <c r="F2062" s="243" t="s">
        <v>2327</v>
      </c>
      <c r="G2062" s="241"/>
      <c r="H2062" s="244">
        <v>0.051999999999999998</v>
      </c>
      <c r="I2062" s="245"/>
      <c r="J2062" s="241"/>
      <c r="K2062" s="241"/>
      <c r="L2062" s="246"/>
      <c r="M2062" s="247"/>
      <c r="N2062" s="248"/>
      <c r="O2062" s="248"/>
      <c r="P2062" s="248"/>
      <c r="Q2062" s="248"/>
      <c r="R2062" s="248"/>
      <c r="S2062" s="248"/>
      <c r="T2062" s="249"/>
      <c r="U2062" s="14"/>
      <c r="V2062" s="14"/>
      <c r="W2062" s="14"/>
      <c r="X2062" s="14"/>
      <c r="Y2062" s="14"/>
      <c r="Z2062" s="14"/>
      <c r="AA2062" s="14"/>
      <c r="AB2062" s="14"/>
      <c r="AC2062" s="14"/>
      <c r="AD2062" s="14"/>
      <c r="AE2062" s="14"/>
      <c r="AT2062" s="250" t="s">
        <v>397</v>
      </c>
      <c r="AU2062" s="250" t="s">
        <v>84</v>
      </c>
      <c r="AV2062" s="14" t="s">
        <v>84</v>
      </c>
      <c r="AW2062" s="14" t="s">
        <v>35</v>
      </c>
      <c r="AX2062" s="14" t="s">
        <v>74</v>
      </c>
      <c r="AY2062" s="250" t="s">
        <v>378</v>
      </c>
    </row>
    <row r="2063" s="15" customFormat="1">
      <c r="A2063" s="15"/>
      <c r="B2063" s="251"/>
      <c r="C2063" s="252"/>
      <c r="D2063" s="231" t="s">
        <v>397</v>
      </c>
      <c r="E2063" s="253" t="s">
        <v>28</v>
      </c>
      <c r="F2063" s="254" t="s">
        <v>416</v>
      </c>
      <c r="G2063" s="252"/>
      <c r="H2063" s="255">
        <v>1.415</v>
      </c>
      <c r="I2063" s="256"/>
      <c r="J2063" s="252"/>
      <c r="K2063" s="252"/>
      <c r="L2063" s="257"/>
      <c r="M2063" s="258"/>
      <c r="N2063" s="259"/>
      <c r="O2063" s="259"/>
      <c r="P2063" s="259"/>
      <c r="Q2063" s="259"/>
      <c r="R2063" s="259"/>
      <c r="S2063" s="259"/>
      <c r="T2063" s="260"/>
      <c r="U2063" s="15"/>
      <c r="V2063" s="15"/>
      <c r="W2063" s="15"/>
      <c r="X2063" s="15"/>
      <c r="Y2063" s="15"/>
      <c r="Z2063" s="15"/>
      <c r="AA2063" s="15"/>
      <c r="AB2063" s="15"/>
      <c r="AC2063" s="15"/>
      <c r="AD2063" s="15"/>
      <c r="AE2063" s="15"/>
      <c r="AT2063" s="261" t="s">
        <v>397</v>
      </c>
      <c r="AU2063" s="261" t="s">
        <v>84</v>
      </c>
      <c r="AV2063" s="15" t="s">
        <v>390</v>
      </c>
      <c r="AW2063" s="15" t="s">
        <v>35</v>
      </c>
      <c r="AX2063" s="15" t="s">
        <v>82</v>
      </c>
      <c r="AY2063" s="261" t="s">
        <v>378</v>
      </c>
    </row>
    <row r="2064" s="2" customFormat="1" ht="24.15" customHeight="1">
      <c r="A2064" s="41"/>
      <c r="B2064" s="42"/>
      <c r="C2064" s="211" t="s">
        <v>2328</v>
      </c>
      <c r="D2064" s="211" t="s">
        <v>385</v>
      </c>
      <c r="E2064" s="212" t="s">
        <v>2329</v>
      </c>
      <c r="F2064" s="213" t="s">
        <v>2330</v>
      </c>
      <c r="G2064" s="214" t="s">
        <v>972</v>
      </c>
      <c r="H2064" s="215">
        <v>331.89800000000002</v>
      </c>
      <c r="I2064" s="216"/>
      <c r="J2064" s="217">
        <f>ROUND(I2064*H2064,2)</f>
        <v>0</v>
      </c>
      <c r="K2064" s="213" t="s">
        <v>389</v>
      </c>
      <c r="L2064" s="47"/>
      <c r="M2064" s="218" t="s">
        <v>28</v>
      </c>
      <c r="N2064" s="219" t="s">
        <v>45</v>
      </c>
      <c r="O2064" s="87"/>
      <c r="P2064" s="220">
        <f>O2064*H2064</f>
        <v>0</v>
      </c>
      <c r="Q2064" s="220">
        <v>0</v>
      </c>
      <c r="R2064" s="220">
        <f>Q2064*H2064</f>
        <v>0</v>
      </c>
      <c r="S2064" s="220">
        <v>0</v>
      </c>
      <c r="T2064" s="221">
        <f>S2064*H2064</f>
        <v>0</v>
      </c>
      <c r="U2064" s="41"/>
      <c r="V2064" s="41"/>
      <c r="W2064" s="41"/>
      <c r="X2064" s="41"/>
      <c r="Y2064" s="41"/>
      <c r="Z2064" s="41"/>
      <c r="AA2064" s="41"/>
      <c r="AB2064" s="41"/>
      <c r="AC2064" s="41"/>
      <c r="AD2064" s="41"/>
      <c r="AE2064" s="41"/>
      <c r="AR2064" s="222" t="s">
        <v>390</v>
      </c>
      <c r="AT2064" s="222" t="s">
        <v>385</v>
      </c>
      <c r="AU2064" s="222" t="s">
        <v>84</v>
      </c>
      <c r="AY2064" s="20" t="s">
        <v>378</v>
      </c>
      <c r="BE2064" s="223">
        <f>IF(N2064="základní",J2064,0)</f>
        <v>0</v>
      </c>
      <c r="BF2064" s="223">
        <f>IF(N2064="snížená",J2064,0)</f>
        <v>0</v>
      </c>
      <c r="BG2064" s="223">
        <f>IF(N2064="zákl. přenesená",J2064,0)</f>
        <v>0</v>
      </c>
      <c r="BH2064" s="223">
        <f>IF(N2064="sníž. přenesená",J2064,0)</f>
        <v>0</v>
      </c>
      <c r="BI2064" s="223">
        <f>IF(N2064="nulová",J2064,0)</f>
        <v>0</v>
      </c>
      <c r="BJ2064" s="20" t="s">
        <v>82</v>
      </c>
      <c r="BK2064" s="223">
        <f>ROUND(I2064*H2064,2)</f>
        <v>0</v>
      </c>
      <c r="BL2064" s="20" t="s">
        <v>390</v>
      </c>
      <c r="BM2064" s="222" t="s">
        <v>2331</v>
      </c>
    </row>
    <row r="2065" s="2" customFormat="1">
      <c r="A2065" s="41"/>
      <c r="B2065" s="42"/>
      <c r="C2065" s="43"/>
      <c r="D2065" s="224" t="s">
        <v>394</v>
      </c>
      <c r="E2065" s="43"/>
      <c r="F2065" s="225" t="s">
        <v>2332</v>
      </c>
      <c r="G2065" s="43"/>
      <c r="H2065" s="43"/>
      <c r="I2065" s="226"/>
      <c r="J2065" s="43"/>
      <c r="K2065" s="43"/>
      <c r="L2065" s="47"/>
      <c r="M2065" s="227"/>
      <c r="N2065" s="228"/>
      <c r="O2065" s="87"/>
      <c r="P2065" s="87"/>
      <c r="Q2065" s="87"/>
      <c r="R2065" s="87"/>
      <c r="S2065" s="87"/>
      <c r="T2065" s="88"/>
      <c r="U2065" s="41"/>
      <c r="V2065" s="41"/>
      <c r="W2065" s="41"/>
      <c r="X2065" s="41"/>
      <c r="Y2065" s="41"/>
      <c r="Z2065" s="41"/>
      <c r="AA2065" s="41"/>
      <c r="AB2065" s="41"/>
      <c r="AC2065" s="41"/>
      <c r="AD2065" s="41"/>
      <c r="AE2065" s="41"/>
      <c r="AT2065" s="20" t="s">
        <v>394</v>
      </c>
      <c r="AU2065" s="20" t="s">
        <v>84</v>
      </c>
    </row>
    <row r="2066" s="14" customFormat="1">
      <c r="A2066" s="14"/>
      <c r="B2066" s="240"/>
      <c r="C2066" s="241"/>
      <c r="D2066" s="231" t="s">
        <v>397</v>
      </c>
      <c r="E2066" s="242" t="s">
        <v>28</v>
      </c>
      <c r="F2066" s="243" t="s">
        <v>506</v>
      </c>
      <c r="G2066" s="241"/>
      <c r="H2066" s="244">
        <v>331.89800000000002</v>
      </c>
      <c r="I2066" s="245"/>
      <c r="J2066" s="241"/>
      <c r="K2066" s="241"/>
      <c r="L2066" s="246"/>
      <c r="M2066" s="247"/>
      <c r="N2066" s="248"/>
      <c r="O2066" s="248"/>
      <c r="P2066" s="248"/>
      <c r="Q2066" s="248"/>
      <c r="R2066" s="248"/>
      <c r="S2066" s="248"/>
      <c r="T2066" s="249"/>
      <c r="U2066" s="14"/>
      <c r="V2066" s="14"/>
      <c r="W2066" s="14"/>
      <c r="X2066" s="14"/>
      <c r="Y2066" s="14"/>
      <c r="Z2066" s="14"/>
      <c r="AA2066" s="14"/>
      <c r="AB2066" s="14"/>
      <c r="AC2066" s="14"/>
      <c r="AD2066" s="14"/>
      <c r="AE2066" s="14"/>
      <c r="AT2066" s="250" t="s">
        <v>397</v>
      </c>
      <c r="AU2066" s="250" t="s">
        <v>84</v>
      </c>
      <c r="AV2066" s="14" t="s">
        <v>84</v>
      </c>
      <c r="AW2066" s="14" t="s">
        <v>35</v>
      </c>
      <c r="AX2066" s="14" t="s">
        <v>82</v>
      </c>
      <c r="AY2066" s="250" t="s">
        <v>378</v>
      </c>
    </row>
    <row r="2067" s="2" customFormat="1" ht="24.15" customHeight="1">
      <c r="A2067" s="41"/>
      <c r="B2067" s="42"/>
      <c r="C2067" s="211" t="s">
        <v>2333</v>
      </c>
      <c r="D2067" s="211" t="s">
        <v>385</v>
      </c>
      <c r="E2067" s="212" t="s">
        <v>2334</v>
      </c>
      <c r="F2067" s="213" t="s">
        <v>2335</v>
      </c>
      <c r="G2067" s="214" t="s">
        <v>2336</v>
      </c>
      <c r="H2067" s="215">
        <v>17</v>
      </c>
      <c r="I2067" s="216"/>
      <c r="J2067" s="217">
        <f>ROUND(I2067*H2067,2)</f>
        <v>0</v>
      </c>
      <c r="K2067" s="213" t="s">
        <v>28</v>
      </c>
      <c r="L2067" s="47"/>
      <c r="M2067" s="218" t="s">
        <v>28</v>
      </c>
      <c r="N2067" s="219" t="s">
        <v>45</v>
      </c>
      <c r="O2067" s="87"/>
      <c r="P2067" s="220">
        <f>O2067*H2067</f>
        <v>0</v>
      </c>
      <c r="Q2067" s="220">
        <v>0.01472</v>
      </c>
      <c r="R2067" s="220">
        <f>Q2067*H2067</f>
        <v>0.25024000000000002</v>
      </c>
      <c r="S2067" s="220">
        <v>0</v>
      </c>
      <c r="T2067" s="221">
        <f>S2067*H2067</f>
        <v>0</v>
      </c>
      <c r="U2067" s="41"/>
      <c r="V2067" s="41"/>
      <c r="W2067" s="41"/>
      <c r="X2067" s="41"/>
      <c r="Y2067" s="41"/>
      <c r="Z2067" s="41"/>
      <c r="AA2067" s="41"/>
      <c r="AB2067" s="41"/>
      <c r="AC2067" s="41"/>
      <c r="AD2067" s="41"/>
      <c r="AE2067" s="41"/>
      <c r="AR2067" s="222" t="s">
        <v>390</v>
      </c>
      <c r="AT2067" s="222" t="s">
        <v>385</v>
      </c>
      <c r="AU2067" s="222" t="s">
        <v>84</v>
      </c>
      <c r="AY2067" s="20" t="s">
        <v>378</v>
      </c>
      <c r="BE2067" s="223">
        <f>IF(N2067="základní",J2067,0)</f>
        <v>0</v>
      </c>
      <c r="BF2067" s="223">
        <f>IF(N2067="snížená",J2067,0)</f>
        <v>0</v>
      </c>
      <c r="BG2067" s="223">
        <f>IF(N2067="zákl. přenesená",J2067,0)</f>
        <v>0</v>
      </c>
      <c r="BH2067" s="223">
        <f>IF(N2067="sníž. přenesená",J2067,0)</f>
        <v>0</v>
      </c>
      <c r="BI2067" s="223">
        <f>IF(N2067="nulová",J2067,0)</f>
        <v>0</v>
      </c>
      <c r="BJ2067" s="20" t="s">
        <v>82</v>
      </c>
      <c r="BK2067" s="223">
        <f>ROUND(I2067*H2067,2)</f>
        <v>0</v>
      </c>
      <c r="BL2067" s="20" t="s">
        <v>390</v>
      </c>
      <c r="BM2067" s="222" t="s">
        <v>2337</v>
      </c>
    </row>
    <row r="2068" s="13" customFormat="1">
      <c r="A2068" s="13"/>
      <c r="B2068" s="229"/>
      <c r="C2068" s="230"/>
      <c r="D2068" s="231" t="s">
        <v>397</v>
      </c>
      <c r="E2068" s="232" t="s">
        <v>28</v>
      </c>
      <c r="F2068" s="233" t="s">
        <v>2338</v>
      </c>
      <c r="G2068" s="230"/>
      <c r="H2068" s="232" t="s">
        <v>28</v>
      </c>
      <c r="I2068" s="234"/>
      <c r="J2068" s="230"/>
      <c r="K2068" s="230"/>
      <c r="L2068" s="235"/>
      <c r="M2068" s="236"/>
      <c r="N2068" s="237"/>
      <c r="O2068" s="237"/>
      <c r="P2068" s="237"/>
      <c r="Q2068" s="237"/>
      <c r="R2068" s="237"/>
      <c r="S2068" s="237"/>
      <c r="T2068" s="238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T2068" s="239" t="s">
        <v>397</v>
      </c>
      <c r="AU2068" s="239" t="s">
        <v>84</v>
      </c>
      <c r="AV2068" s="13" t="s">
        <v>82</v>
      </c>
      <c r="AW2068" s="13" t="s">
        <v>35</v>
      </c>
      <c r="AX2068" s="13" t="s">
        <v>74</v>
      </c>
      <c r="AY2068" s="239" t="s">
        <v>378</v>
      </c>
    </row>
    <row r="2069" s="14" customFormat="1">
      <c r="A2069" s="14"/>
      <c r="B2069" s="240"/>
      <c r="C2069" s="241"/>
      <c r="D2069" s="231" t="s">
        <v>397</v>
      </c>
      <c r="E2069" s="242" t="s">
        <v>28</v>
      </c>
      <c r="F2069" s="243" t="s">
        <v>2339</v>
      </c>
      <c r="G2069" s="241"/>
      <c r="H2069" s="244">
        <v>17</v>
      </c>
      <c r="I2069" s="245"/>
      <c r="J2069" s="241"/>
      <c r="K2069" s="241"/>
      <c r="L2069" s="246"/>
      <c r="M2069" s="247"/>
      <c r="N2069" s="248"/>
      <c r="O2069" s="248"/>
      <c r="P2069" s="248"/>
      <c r="Q2069" s="248"/>
      <c r="R2069" s="248"/>
      <c r="S2069" s="248"/>
      <c r="T2069" s="249"/>
      <c r="U2069" s="14"/>
      <c r="V2069" s="14"/>
      <c r="W2069" s="14"/>
      <c r="X2069" s="14"/>
      <c r="Y2069" s="14"/>
      <c r="Z2069" s="14"/>
      <c r="AA2069" s="14"/>
      <c r="AB2069" s="14"/>
      <c r="AC2069" s="14"/>
      <c r="AD2069" s="14"/>
      <c r="AE2069" s="14"/>
      <c r="AT2069" s="250" t="s">
        <v>397</v>
      </c>
      <c r="AU2069" s="250" t="s">
        <v>84</v>
      </c>
      <c r="AV2069" s="14" t="s">
        <v>84</v>
      </c>
      <c r="AW2069" s="14" t="s">
        <v>35</v>
      </c>
      <c r="AX2069" s="14" t="s">
        <v>82</v>
      </c>
      <c r="AY2069" s="250" t="s">
        <v>378</v>
      </c>
    </row>
    <row r="2070" s="2" customFormat="1" ht="24.15" customHeight="1">
      <c r="A2070" s="41"/>
      <c r="B2070" s="42"/>
      <c r="C2070" s="211" t="s">
        <v>2340</v>
      </c>
      <c r="D2070" s="211" t="s">
        <v>385</v>
      </c>
      <c r="E2070" s="212" t="s">
        <v>2341</v>
      </c>
      <c r="F2070" s="213" t="s">
        <v>2342</v>
      </c>
      <c r="G2070" s="214" t="s">
        <v>2336</v>
      </c>
      <c r="H2070" s="215">
        <v>1</v>
      </c>
      <c r="I2070" s="216"/>
      <c r="J2070" s="217">
        <f>ROUND(I2070*H2070,2)</f>
        <v>0</v>
      </c>
      <c r="K2070" s="213" t="s">
        <v>28</v>
      </c>
      <c r="L2070" s="47"/>
      <c r="M2070" s="218" t="s">
        <v>28</v>
      </c>
      <c r="N2070" s="219" t="s">
        <v>45</v>
      </c>
      <c r="O2070" s="87"/>
      <c r="P2070" s="220">
        <f>O2070*H2070</f>
        <v>0</v>
      </c>
      <c r="Q2070" s="220">
        <v>0.01472</v>
      </c>
      <c r="R2070" s="220">
        <f>Q2070*H2070</f>
        <v>0.01472</v>
      </c>
      <c r="S2070" s="220">
        <v>0</v>
      </c>
      <c r="T2070" s="221">
        <f>S2070*H2070</f>
        <v>0</v>
      </c>
      <c r="U2070" s="41"/>
      <c r="V2070" s="41"/>
      <c r="W2070" s="41"/>
      <c r="X2070" s="41"/>
      <c r="Y2070" s="41"/>
      <c r="Z2070" s="41"/>
      <c r="AA2070" s="41"/>
      <c r="AB2070" s="41"/>
      <c r="AC2070" s="41"/>
      <c r="AD2070" s="41"/>
      <c r="AE2070" s="41"/>
      <c r="AR2070" s="222" t="s">
        <v>390</v>
      </c>
      <c r="AT2070" s="222" t="s">
        <v>385</v>
      </c>
      <c r="AU2070" s="222" t="s">
        <v>84</v>
      </c>
      <c r="AY2070" s="20" t="s">
        <v>378</v>
      </c>
      <c r="BE2070" s="223">
        <f>IF(N2070="základní",J2070,0)</f>
        <v>0</v>
      </c>
      <c r="BF2070" s="223">
        <f>IF(N2070="snížená",J2070,0)</f>
        <v>0</v>
      </c>
      <c r="BG2070" s="223">
        <f>IF(N2070="zákl. přenesená",J2070,0)</f>
        <v>0</v>
      </c>
      <c r="BH2070" s="223">
        <f>IF(N2070="sníž. přenesená",J2070,0)</f>
        <v>0</v>
      </c>
      <c r="BI2070" s="223">
        <f>IF(N2070="nulová",J2070,0)</f>
        <v>0</v>
      </c>
      <c r="BJ2070" s="20" t="s">
        <v>82</v>
      </c>
      <c r="BK2070" s="223">
        <f>ROUND(I2070*H2070,2)</f>
        <v>0</v>
      </c>
      <c r="BL2070" s="20" t="s">
        <v>390</v>
      </c>
      <c r="BM2070" s="222" t="s">
        <v>2343</v>
      </c>
    </row>
    <row r="2071" s="13" customFormat="1">
      <c r="A2071" s="13"/>
      <c r="B2071" s="229"/>
      <c r="C2071" s="230"/>
      <c r="D2071" s="231" t="s">
        <v>397</v>
      </c>
      <c r="E2071" s="232" t="s">
        <v>28</v>
      </c>
      <c r="F2071" s="233" t="s">
        <v>2338</v>
      </c>
      <c r="G2071" s="230"/>
      <c r="H2071" s="232" t="s">
        <v>28</v>
      </c>
      <c r="I2071" s="234"/>
      <c r="J2071" s="230"/>
      <c r="K2071" s="230"/>
      <c r="L2071" s="235"/>
      <c r="M2071" s="236"/>
      <c r="N2071" s="237"/>
      <c r="O2071" s="237"/>
      <c r="P2071" s="237"/>
      <c r="Q2071" s="237"/>
      <c r="R2071" s="237"/>
      <c r="S2071" s="237"/>
      <c r="T2071" s="238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T2071" s="239" t="s">
        <v>397</v>
      </c>
      <c r="AU2071" s="239" t="s">
        <v>84</v>
      </c>
      <c r="AV2071" s="13" t="s">
        <v>82</v>
      </c>
      <c r="AW2071" s="13" t="s">
        <v>35</v>
      </c>
      <c r="AX2071" s="13" t="s">
        <v>74</v>
      </c>
      <c r="AY2071" s="239" t="s">
        <v>378</v>
      </c>
    </row>
    <row r="2072" s="14" customFormat="1">
      <c r="A2072" s="14"/>
      <c r="B2072" s="240"/>
      <c r="C2072" s="241"/>
      <c r="D2072" s="231" t="s">
        <v>397</v>
      </c>
      <c r="E2072" s="242" t="s">
        <v>28</v>
      </c>
      <c r="F2072" s="243" t="s">
        <v>82</v>
      </c>
      <c r="G2072" s="241"/>
      <c r="H2072" s="244">
        <v>1</v>
      </c>
      <c r="I2072" s="245"/>
      <c r="J2072" s="241"/>
      <c r="K2072" s="241"/>
      <c r="L2072" s="246"/>
      <c r="M2072" s="247"/>
      <c r="N2072" s="248"/>
      <c r="O2072" s="248"/>
      <c r="P2072" s="248"/>
      <c r="Q2072" s="248"/>
      <c r="R2072" s="248"/>
      <c r="S2072" s="248"/>
      <c r="T2072" s="249"/>
      <c r="U2072" s="14"/>
      <c r="V2072" s="14"/>
      <c r="W2072" s="14"/>
      <c r="X2072" s="14"/>
      <c r="Y2072" s="14"/>
      <c r="Z2072" s="14"/>
      <c r="AA2072" s="14"/>
      <c r="AB2072" s="14"/>
      <c r="AC2072" s="14"/>
      <c r="AD2072" s="14"/>
      <c r="AE2072" s="14"/>
      <c r="AT2072" s="250" t="s">
        <v>397</v>
      </c>
      <c r="AU2072" s="250" t="s">
        <v>84</v>
      </c>
      <c r="AV2072" s="14" t="s">
        <v>84</v>
      </c>
      <c r="AW2072" s="14" t="s">
        <v>35</v>
      </c>
      <c r="AX2072" s="14" t="s">
        <v>82</v>
      </c>
      <c r="AY2072" s="250" t="s">
        <v>378</v>
      </c>
    </row>
    <row r="2073" s="2" customFormat="1" ht="16.5" customHeight="1">
      <c r="A2073" s="41"/>
      <c r="B2073" s="42"/>
      <c r="C2073" s="211" t="s">
        <v>2344</v>
      </c>
      <c r="D2073" s="211" t="s">
        <v>385</v>
      </c>
      <c r="E2073" s="212" t="s">
        <v>2345</v>
      </c>
      <c r="F2073" s="213" t="s">
        <v>2346</v>
      </c>
      <c r="G2073" s="214" t="s">
        <v>2347</v>
      </c>
      <c r="H2073" s="215">
        <v>1</v>
      </c>
      <c r="I2073" s="216"/>
      <c r="J2073" s="217">
        <f>ROUND(I2073*H2073,2)</f>
        <v>0</v>
      </c>
      <c r="K2073" s="213" t="s">
        <v>28</v>
      </c>
      <c r="L2073" s="47"/>
      <c r="M2073" s="218" t="s">
        <v>28</v>
      </c>
      <c r="N2073" s="219" t="s">
        <v>45</v>
      </c>
      <c r="O2073" s="87"/>
      <c r="P2073" s="220">
        <f>O2073*H2073</f>
        <v>0</v>
      </c>
      <c r="Q2073" s="220">
        <v>0</v>
      </c>
      <c r="R2073" s="220">
        <f>Q2073*H2073</f>
        <v>0</v>
      </c>
      <c r="S2073" s="220">
        <v>0</v>
      </c>
      <c r="T2073" s="221">
        <f>S2073*H2073</f>
        <v>0</v>
      </c>
      <c r="U2073" s="41"/>
      <c r="V2073" s="41"/>
      <c r="W2073" s="41"/>
      <c r="X2073" s="41"/>
      <c r="Y2073" s="41"/>
      <c r="Z2073" s="41"/>
      <c r="AA2073" s="41"/>
      <c r="AB2073" s="41"/>
      <c r="AC2073" s="41"/>
      <c r="AD2073" s="41"/>
      <c r="AE2073" s="41"/>
      <c r="AR2073" s="222" t="s">
        <v>390</v>
      </c>
      <c r="AT2073" s="222" t="s">
        <v>385</v>
      </c>
      <c r="AU2073" s="222" t="s">
        <v>84</v>
      </c>
      <c r="AY2073" s="20" t="s">
        <v>378</v>
      </c>
      <c r="BE2073" s="223">
        <f>IF(N2073="základní",J2073,0)</f>
        <v>0</v>
      </c>
      <c r="BF2073" s="223">
        <f>IF(N2073="snížená",J2073,0)</f>
        <v>0</v>
      </c>
      <c r="BG2073" s="223">
        <f>IF(N2073="zákl. přenesená",J2073,0)</f>
        <v>0</v>
      </c>
      <c r="BH2073" s="223">
        <f>IF(N2073="sníž. přenesená",J2073,0)</f>
        <v>0</v>
      </c>
      <c r="BI2073" s="223">
        <f>IF(N2073="nulová",J2073,0)</f>
        <v>0</v>
      </c>
      <c r="BJ2073" s="20" t="s">
        <v>82</v>
      </c>
      <c r="BK2073" s="223">
        <f>ROUND(I2073*H2073,2)</f>
        <v>0</v>
      </c>
      <c r="BL2073" s="20" t="s">
        <v>390</v>
      </c>
      <c r="BM2073" s="222" t="s">
        <v>2348</v>
      </c>
    </row>
    <row r="2074" s="13" customFormat="1">
      <c r="A2074" s="13"/>
      <c r="B2074" s="229"/>
      <c r="C2074" s="230"/>
      <c r="D2074" s="231" t="s">
        <v>397</v>
      </c>
      <c r="E2074" s="232" t="s">
        <v>28</v>
      </c>
      <c r="F2074" s="233" t="s">
        <v>2338</v>
      </c>
      <c r="G2074" s="230"/>
      <c r="H2074" s="232" t="s">
        <v>28</v>
      </c>
      <c r="I2074" s="234"/>
      <c r="J2074" s="230"/>
      <c r="K2074" s="230"/>
      <c r="L2074" s="235"/>
      <c r="M2074" s="236"/>
      <c r="N2074" s="237"/>
      <c r="O2074" s="237"/>
      <c r="P2074" s="237"/>
      <c r="Q2074" s="237"/>
      <c r="R2074" s="237"/>
      <c r="S2074" s="237"/>
      <c r="T2074" s="238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T2074" s="239" t="s">
        <v>397</v>
      </c>
      <c r="AU2074" s="239" t="s">
        <v>84</v>
      </c>
      <c r="AV2074" s="13" t="s">
        <v>82</v>
      </c>
      <c r="AW2074" s="13" t="s">
        <v>35</v>
      </c>
      <c r="AX2074" s="13" t="s">
        <v>74</v>
      </c>
      <c r="AY2074" s="239" t="s">
        <v>378</v>
      </c>
    </row>
    <row r="2075" s="14" customFormat="1">
      <c r="A2075" s="14"/>
      <c r="B2075" s="240"/>
      <c r="C2075" s="241"/>
      <c r="D2075" s="231" t="s">
        <v>397</v>
      </c>
      <c r="E2075" s="242" t="s">
        <v>28</v>
      </c>
      <c r="F2075" s="243" t="s">
        <v>82</v>
      </c>
      <c r="G2075" s="241"/>
      <c r="H2075" s="244">
        <v>1</v>
      </c>
      <c r="I2075" s="245"/>
      <c r="J2075" s="241"/>
      <c r="K2075" s="241"/>
      <c r="L2075" s="246"/>
      <c r="M2075" s="247"/>
      <c r="N2075" s="248"/>
      <c r="O2075" s="248"/>
      <c r="P2075" s="248"/>
      <c r="Q2075" s="248"/>
      <c r="R2075" s="248"/>
      <c r="S2075" s="248"/>
      <c r="T2075" s="249"/>
      <c r="U2075" s="14"/>
      <c r="V2075" s="14"/>
      <c r="W2075" s="14"/>
      <c r="X2075" s="14"/>
      <c r="Y2075" s="14"/>
      <c r="Z2075" s="14"/>
      <c r="AA2075" s="14"/>
      <c r="AB2075" s="14"/>
      <c r="AC2075" s="14"/>
      <c r="AD2075" s="14"/>
      <c r="AE2075" s="14"/>
      <c r="AT2075" s="250" t="s">
        <v>397</v>
      </c>
      <c r="AU2075" s="250" t="s">
        <v>84</v>
      </c>
      <c r="AV2075" s="14" t="s">
        <v>84</v>
      </c>
      <c r="AW2075" s="14" t="s">
        <v>35</v>
      </c>
      <c r="AX2075" s="14" t="s">
        <v>82</v>
      </c>
      <c r="AY2075" s="250" t="s">
        <v>378</v>
      </c>
    </row>
    <row r="2076" s="12" customFormat="1" ht="22.8" customHeight="1">
      <c r="A2076" s="12"/>
      <c r="B2076" s="195"/>
      <c r="C2076" s="196"/>
      <c r="D2076" s="197" t="s">
        <v>73</v>
      </c>
      <c r="E2076" s="209" t="s">
        <v>2349</v>
      </c>
      <c r="F2076" s="209" t="s">
        <v>2350</v>
      </c>
      <c r="G2076" s="196"/>
      <c r="H2076" s="196"/>
      <c r="I2076" s="199"/>
      <c r="J2076" s="210">
        <f>BK2076</f>
        <v>0</v>
      </c>
      <c r="K2076" s="196"/>
      <c r="L2076" s="201"/>
      <c r="M2076" s="202"/>
      <c r="N2076" s="203"/>
      <c r="O2076" s="203"/>
      <c r="P2076" s="204">
        <f>SUM(P2077:P2096)</f>
        <v>0</v>
      </c>
      <c r="Q2076" s="203"/>
      <c r="R2076" s="204">
        <f>SUM(R2077:R2096)</f>
        <v>0</v>
      </c>
      <c r="S2076" s="203"/>
      <c r="T2076" s="205">
        <f>SUM(T2077:T2096)</f>
        <v>479.51999999999998</v>
      </c>
      <c r="U2076" s="12"/>
      <c r="V2076" s="12"/>
      <c r="W2076" s="12"/>
      <c r="X2076" s="12"/>
      <c r="Y2076" s="12"/>
      <c r="Z2076" s="12"/>
      <c r="AA2076" s="12"/>
      <c r="AB2076" s="12"/>
      <c r="AC2076" s="12"/>
      <c r="AD2076" s="12"/>
      <c r="AE2076" s="12"/>
      <c r="AR2076" s="206" t="s">
        <v>82</v>
      </c>
      <c r="AT2076" s="207" t="s">
        <v>73</v>
      </c>
      <c r="AU2076" s="207" t="s">
        <v>82</v>
      </c>
      <c r="AY2076" s="206" t="s">
        <v>378</v>
      </c>
      <c r="BK2076" s="208">
        <f>SUM(BK2077:BK2096)</f>
        <v>0</v>
      </c>
    </row>
    <row r="2077" s="2" customFormat="1" ht="49.05" customHeight="1">
      <c r="A2077" s="41"/>
      <c r="B2077" s="42"/>
      <c r="C2077" s="211" t="s">
        <v>375</v>
      </c>
      <c r="D2077" s="211" t="s">
        <v>385</v>
      </c>
      <c r="E2077" s="212" t="s">
        <v>2351</v>
      </c>
      <c r="F2077" s="213" t="s">
        <v>2352</v>
      </c>
      <c r="G2077" s="214" t="s">
        <v>388</v>
      </c>
      <c r="H2077" s="215">
        <v>319.68000000000001</v>
      </c>
      <c r="I2077" s="216"/>
      <c r="J2077" s="217">
        <f>ROUND(I2077*H2077,2)</f>
        <v>0</v>
      </c>
      <c r="K2077" s="213" t="s">
        <v>389</v>
      </c>
      <c r="L2077" s="47"/>
      <c r="M2077" s="218" t="s">
        <v>28</v>
      </c>
      <c r="N2077" s="219" t="s">
        <v>45</v>
      </c>
      <c r="O2077" s="87"/>
      <c r="P2077" s="220">
        <f>O2077*H2077</f>
        <v>0</v>
      </c>
      <c r="Q2077" s="220">
        <v>0</v>
      </c>
      <c r="R2077" s="220">
        <f>Q2077*H2077</f>
        <v>0</v>
      </c>
      <c r="S2077" s="220">
        <v>1.5</v>
      </c>
      <c r="T2077" s="221">
        <f>S2077*H2077</f>
        <v>479.51999999999998</v>
      </c>
      <c r="U2077" s="41"/>
      <c r="V2077" s="41"/>
      <c r="W2077" s="41"/>
      <c r="X2077" s="41"/>
      <c r="Y2077" s="41"/>
      <c r="Z2077" s="41"/>
      <c r="AA2077" s="41"/>
      <c r="AB2077" s="41"/>
      <c r="AC2077" s="41"/>
      <c r="AD2077" s="41"/>
      <c r="AE2077" s="41"/>
      <c r="AR2077" s="222" t="s">
        <v>390</v>
      </c>
      <c r="AT2077" s="222" t="s">
        <v>385</v>
      </c>
      <c r="AU2077" s="222" t="s">
        <v>84</v>
      </c>
      <c r="AY2077" s="20" t="s">
        <v>378</v>
      </c>
      <c r="BE2077" s="223">
        <f>IF(N2077="základní",J2077,0)</f>
        <v>0</v>
      </c>
      <c r="BF2077" s="223">
        <f>IF(N2077="snížená",J2077,0)</f>
        <v>0</v>
      </c>
      <c r="BG2077" s="223">
        <f>IF(N2077="zákl. přenesená",J2077,0)</f>
        <v>0</v>
      </c>
      <c r="BH2077" s="223">
        <f>IF(N2077="sníž. přenesená",J2077,0)</f>
        <v>0</v>
      </c>
      <c r="BI2077" s="223">
        <f>IF(N2077="nulová",J2077,0)</f>
        <v>0</v>
      </c>
      <c r="BJ2077" s="20" t="s">
        <v>82</v>
      </c>
      <c r="BK2077" s="223">
        <f>ROUND(I2077*H2077,2)</f>
        <v>0</v>
      </c>
      <c r="BL2077" s="20" t="s">
        <v>390</v>
      </c>
      <c r="BM2077" s="222" t="s">
        <v>2353</v>
      </c>
    </row>
    <row r="2078" s="2" customFormat="1">
      <c r="A2078" s="41"/>
      <c r="B2078" s="42"/>
      <c r="C2078" s="43"/>
      <c r="D2078" s="224" t="s">
        <v>394</v>
      </c>
      <c r="E2078" s="43"/>
      <c r="F2078" s="225" t="s">
        <v>2354</v>
      </c>
      <c r="G2078" s="43"/>
      <c r="H2078" s="43"/>
      <c r="I2078" s="226"/>
      <c r="J2078" s="43"/>
      <c r="K2078" s="43"/>
      <c r="L2078" s="47"/>
      <c r="M2078" s="227"/>
      <c r="N2078" s="228"/>
      <c r="O2078" s="87"/>
      <c r="P2078" s="87"/>
      <c r="Q2078" s="87"/>
      <c r="R2078" s="87"/>
      <c r="S2078" s="87"/>
      <c r="T2078" s="88"/>
      <c r="U2078" s="41"/>
      <c r="V2078" s="41"/>
      <c r="W2078" s="41"/>
      <c r="X2078" s="41"/>
      <c r="Y2078" s="41"/>
      <c r="Z2078" s="41"/>
      <c r="AA2078" s="41"/>
      <c r="AB2078" s="41"/>
      <c r="AC2078" s="41"/>
      <c r="AD2078" s="41"/>
      <c r="AE2078" s="41"/>
      <c r="AT2078" s="20" t="s">
        <v>394</v>
      </c>
      <c r="AU2078" s="20" t="s">
        <v>84</v>
      </c>
    </row>
    <row r="2079" s="13" customFormat="1">
      <c r="A2079" s="13"/>
      <c r="B2079" s="229"/>
      <c r="C2079" s="230"/>
      <c r="D2079" s="231" t="s">
        <v>397</v>
      </c>
      <c r="E2079" s="232" t="s">
        <v>28</v>
      </c>
      <c r="F2079" s="233" t="s">
        <v>797</v>
      </c>
      <c r="G2079" s="230"/>
      <c r="H2079" s="232" t="s">
        <v>28</v>
      </c>
      <c r="I2079" s="234"/>
      <c r="J2079" s="230"/>
      <c r="K2079" s="230"/>
      <c r="L2079" s="235"/>
      <c r="M2079" s="236"/>
      <c r="N2079" s="237"/>
      <c r="O2079" s="237"/>
      <c r="P2079" s="237"/>
      <c r="Q2079" s="237"/>
      <c r="R2079" s="237"/>
      <c r="S2079" s="237"/>
      <c r="T2079" s="238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T2079" s="239" t="s">
        <v>397</v>
      </c>
      <c r="AU2079" s="239" t="s">
        <v>84</v>
      </c>
      <c r="AV2079" s="13" t="s">
        <v>82</v>
      </c>
      <c r="AW2079" s="13" t="s">
        <v>35</v>
      </c>
      <c r="AX2079" s="13" t="s">
        <v>74</v>
      </c>
      <c r="AY2079" s="239" t="s">
        <v>378</v>
      </c>
    </row>
    <row r="2080" s="14" customFormat="1">
      <c r="A2080" s="14"/>
      <c r="B2080" s="240"/>
      <c r="C2080" s="241"/>
      <c r="D2080" s="231" t="s">
        <v>397</v>
      </c>
      <c r="E2080" s="242" t="s">
        <v>28</v>
      </c>
      <c r="F2080" s="243" t="s">
        <v>2355</v>
      </c>
      <c r="G2080" s="241"/>
      <c r="H2080" s="244">
        <v>319.68000000000001</v>
      </c>
      <c r="I2080" s="245"/>
      <c r="J2080" s="241"/>
      <c r="K2080" s="241"/>
      <c r="L2080" s="246"/>
      <c r="M2080" s="247"/>
      <c r="N2080" s="248"/>
      <c r="O2080" s="248"/>
      <c r="P2080" s="248"/>
      <c r="Q2080" s="248"/>
      <c r="R2080" s="248"/>
      <c r="S2080" s="248"/>
      <c r="T2080" s="249"/>
      <c r="U2080" s="14"/>
      <c r="V2080" s="14"/>
      <c r="W2080" s="14"/>
      <c r="X2080" s="14"/>
      <c r="Y2080" s="14"/>
      <c r="Z2080" s="14"/>
      <c r="AA2080" s="14"/>
      <c r="AB2080" s="14"/>
      <c r="AC2080" s="14"/>
      <c r="AD2080" s="14"/>
      <c r="AE2080" s="14"/>
      <c r="AT2080" s="250" t="s">
        <v>397</v>
      </c>
      <c r="AU2080" s="250" t="s">
        <v>84</v>
      </c>
      <c r="AV2080" s="14" t="s">
        <v>84</v>
      </c>
      <c r="AW2080" s="14" t="s">
        <v>35</v>
      </c>
      <c r="AX2080" s="14" t="s">
        <v>82</v>
      </c>
      <c r="AY2080" s="250" t="s">
        <v>378</v>
      </c>
    </row>
    <row r="2081" s="2" customFormat="1" ht="44.25" customHeight="1">
      <c r="A2081" s="41"/>
      <c r="B2081" s="42"/>
      <c r="C2081" s="211" t="s">
        <v>2356</v>
      </c>
      <c r="D2081" s="211" t="s">
        <v>385</v>
      </c>
      <c r="E2081" s="212" t="s">
        <v>2357</v>
      </c>
      <c r="F2081" s="213" t="s">
        <v>2358</v>
      </c>
      <c r="G2081" s="214" t="s">
        <v>634</v>
      </c>
      <c r="H2081" s="215">
        <v>1275.3699999999999</v>
      </c>
      <c r="I2081" s="216"/>
      <c r="J2081" s="217">
        <f>ROUND(I2081*H2081,2)</f>
        <v>0</v>
      </c>
      <c r="K2081" s="213" t="s">
        <v>389</v>
      </c>
      <c r="L2081" s="47"/>
      <c r="M2081" s="218" t="s">
        <v>28</v>
      </c>
      <c r="N2081" s="219" t="s">
        <v>45</v>
      </c>
      <c r="O2081" s="87"/>
      <c r="P2081" s="220">
        <f>O2081*H2081</f>
        <v>0</v>
      </c>
      <c r="Q2081" s="220">
        <v>0</v>
      </c>
      <c r="R2081" s="220">
        <f>Q2081*H2081</f>
        <v>0</v>
      </c>
      <c r="S2081" s="220">
        <v>0</v>
      </c>
      <c r="T2081" s="221">
        <f>S2081*H2081</f>
        <v>0</v>
      </c>
      <c r="U2081" s="41"/>
      <c r="V2081" s="41"/>
      <c r="W2081" s="41"/>
      <c r="X2081" s="41"/>
      <c r="Y2081" s="41"/>
      <c r="Z2081" s="41"/>
      <c r="AA2081" s="41"/>
      <c r="AB2081" s="41"/>
      <c r="AC2081" s="41"/>
      <c r="AD2081" s="41"/>
      <c r="AE2081" s="41"/>
      <c r="AR2081" s="222" t="s">
        <v>390</v>
      </c>
      <c r="AT2081" s="222" t="s">
        <v>385</v>
      </c>
      <c r="AU2081" s="222" t="s">
        <v>84</v>
      </c>
      <c r="AY2081" s="20" t="s">
        <v>378</v>
      </c>
      <c r="BE2081" s="223">
        <f>IF(N2081="základní",J2081,0)</f>
        <v>0</v>
      </c>
      <c r="BF2081" s="223">
        <f>IF(N2081="snížená",J2081,0)</f>
        <v>0</v>
      </c>
      <c r="BG2081" s="223">
        <f>IF(N2081="zákl. přenesená",J2081,0)</f>
        <v>0</v>
      </c>
      <c r="BH2081" s="223">
        <f>IF(N2081="sníž. přenesená",J2081,0)</f>
        <v>0</v>
      </c>
      <c r="BI2081" s="223">
        <f>IF(N2081="nulová",J2081,0)</f>
        <v>0</v>
      </c>
      <c r="BJ2081" s="20" t="s">
        <v>82</v>
      </c>
      <c r="BK2081" s="223">
        <f>ROUND(I2081*H2081,2)</f>
        <v>0</v>
      </c>
      <c r="BL2081" s="20" t="s">
        <v>390</v>
      </c>
      <c r="BM2081" s="222" t="s">
        <v>2359</v>
      </c>
    </row>
    <row r="2082" s="2" customFormat="1">
      <c r="A2082" s="41"/>
      <c r="B2082" s="42"/>
      <c r="C2082" s="43"/>
      <c r="D2082" s="224" t="s">
        <v>394</v>
      </c>
      <c r="E2082" s="43"/>
      <c r="F2082" s="225" t="s">
        <v>2360</v>
      </c>
      <c r="G2082" s="43"/>
      <c r="H2082" s="43"/>
      <c r="I2082" s="226"/>
      <c r="J2082" s="43"/>
      <c r="K2082" s="43"/>
      <c r="L2082" s="47"/>
      <c r="M2082" s="227"/>
      <c r="N2082" s="228"/>
      <c r="O2082" s="87"/>
      <c r="P2082" s="87"/>
      <c r="Q2082" s="87"/>
      <c r="R2082" s="87"/>
      <c r="S2082" s="87"/>
      <c r="T2082" s="88"/>
      <c r="U2082" s="41"/>
      <c r="V2082" s="41"/>
      <c r="W2082" s="41"/>
      <c r="X2082" s="41"/>
      <c r="Y2082" s="41"/>
      <c r="Z2082" s="41"/>
      <c r="AA2082" s="41"/>
      <c r="AB2082" s="41"/>
      <c r="AC2082" s="41"/>
      <c r="AD2082" s="41"/>
      <c r="AE2082" s="41"/>
      <c r="AT2082" s="20" t="s">
        <v>394</v>
      </c>
      <c r="AU2082" s="20" t="s">
        <v>84</v>
      </c>
    </row>
    <row r="2083" s="2" customFormat="1" ht="24.15" customHeight="1">
      <c r="A2083" s="41"/>
      <c r="B2083" s="42"/>
      <c r="C2083" s="211" t="s">
        <v>2361</v>
      </c>
      <c r="D2083" s="211" t="s">
        <v>385</v>
      </c>
      <c r="E2083" s="212" t="s">
        <v>2362</v>
      </c>
      <c r="F2083" s="213" t="s">
        <v>2363</v>
      </c>
      <c r="G2083" s="214" t="s">
        <v>972</v>
      </c>
      <c r="H2083" s="215">
        <v>40</v>
      </c>
      <c r="I2083" s="216"/>
      <c r="J2083" s="217">
        <f>ROUND(I2083*H2083,2)</f>
        <v>0</v>
      </c>
      <c r="K2083" s="213" t="s">
        <v>389</v>
      </c>
      <c r="L2083" s="47"/>
      <c r="M2083" s="218" t="s">
        <v>28</v>
      </c>
      <c r="N2083" s="219" t="s">
        <v>45</v>
      </c>
      <c r="O2083" s="87"/>
      <c r="P2083" s="220">
        <f>O2083*H2083</f>
        <v>0</v>
      </c>
      <c r="Q2083" s="220">
        <v>0</v>
      </c>
      <c r="R2083" s="220">
        <f>Q2083*H2083</f>
        <v>0</v>
      </c>
      <c r="S2083" s="220">
        <v>0</v>
      </c>
      <c r="T2083" s="221">
        <f>S2083*H2083</f>
        <v>0</v>
      </c>
      <c r="U2083" s="41"/>
      <c r="V2083" s="41"/>
      <c r="W2083" s="41"/>
      <c r="X2083" s="41"/>
      <c r="Y2083" s="41"/>
      <c r="Z2083" s="41"/>
      <c r="AA2083" s="41"/>
      <c r="AB2083" s="41"/>
      <c r="AC2083" s="41"/>
      <c r="AD2083" s="41"/>
      <c r="AE2083" s="41"/>
      <c r="AR2083" s="222" t="s">
        <v>390</v>
      </c>
      <c r="AT2083" s="222" t="s">
        <v>385</v>
      </c>
      <c r="AU2083" s="222" t="s">
        <v>84</v>
      </c>
      <c r="AY2083" s="20" t="s">
        <v>378</v>
      </c>
      <c r="BE2083" s="223">
        <f>IF(N2083="základní",J2083,0)</f>
        <v>0</v>
      </c>
      <c r="BF2083" s="223">
        <f>IF(N2083="snížená",J2083,0)</f>
        <v>0</v>
      </c>
      <c r="BG2083" s="223">
        <f>IF(N2083="zákl. přenesená",J2083,0)</f>
        <v>0</v>
      </c>
      <c r="BH2083" s="223">
        <f>IF(N2083="sníž. přenesená",J2083,0)</f>
        <v>0</v>
      </c>
      <c r="BI2083" s="223">
        <f>IF(N2083="nulová",J2083,0)</f>
        <v>0</v>
      </c>
      <c r="BJ2083" s="20" t="s">
        <v>82</v>
      </c>
      <c r="BK2083" s="223">
        <f>ROUND(I2083*H2083,2)</f>
        <v>0</v>
      </c>
      <c r="BL2083" s="20" t="s">
        <v>390</v>
      </c>
      <c r="BM2083" s="222" t="s">
        <v>2364</v>
      </c>
    </row>
    <row r="2084" s="2" customFormat="1">
      <c r="A2084" s="41"/>
      <c r="B2084" s="42"/>
      <c r="C2084" s="43"/>
      <c r="D2084" s="224" t="s">
        <v>394</v>
      </c>
      <c r="E2084" s="43"/>
      <c r="F2084" s="225" t="s">
        <v>2365</v>
      </c>
      <c r="G2084" s="43"/>
      <c r="H2084" s="43"/>
      <c r="I2084" s="226"/>
      <c r="J2084" s="43"/>
      <c r="K2084" s="43"/>
      <c r="L2084" s="47"/>
      <c r="M2084" s="227"/>
      <c r="N2084" s="228"/>
      <c r="O2084" s="87"/>
      <c r="P2084" s="87"/>
      <c r="Q2084" s="87"/>
      <c r="R2084" s="87"/>
      <c r="S2084" s="87"/>
      <c r="T2084" s="88"/>
      <c r="U2084" s="41"/>
      <c r="V2084" s="41"/>
      <c r="W2084" s="41"/>
      <c r="X2084" s="41"/>
      <c r="Y2084" s="41"/>
      <c r="Z2084" s="41"/>
      <c r="AA2084" s="41"/>
      <c r="AB2084" s="41"/>
      <c r="AC2084" s="41"/>
      <c r="AD2084" s="41"/>
      <c r="AE2084" s="41"/>
      <c r="AT2084" s="20" t="s">
        <v>394</v>
      </c>
      <c r="AU2084" s="20" t="s">
        <v>84</v>
      </c>
    </row>
    <row r="2085" s="14" customFormat="1">
      <c r="A2085" s="14"/>
      <c r="B2085" s="240"/>
      <c r="C2085" s="241"/>
      <c r="D2085" s="231" t="s">
        <v>397</v>
      </c>
      <c r="E2085" s="242" t="s">
        <v>28</v>
      </c>
      <c r="F2085" s="243" t="s">
        <v>2366</v>
      </c>
      <c r="G2085" s="241"/>
      <c r="H2085" s="244">
        <v>40</v>
      </c>
      <c r="I2085" s="245"/>
      <c r="J2085" s="241"/>
      <c r="K2085" s="241"/>
      <c r="L2085" s="246"/>
      <c r="M2085" s="247"/>
      <c r="N2085" s="248"/>
      <c r="O2085" s="248"/>
      <c r="P2085" s="248"/>
      <c r="Q2085" s="248"/>
      <c r="R2085" s="248"/>
      <c r="S2085" s="248"/>
      <c r="T2085" s="249"/>
      <c r="U2085" s="14"/>
      <c r="V2085" s="14"/>
      <c r="W2085" s="14"/>
      <c r="X2085" s="14"/>
      <c r="Y2085" s="14"/>
      <c r="Z2085" s="14"/>
      <c r="AA2085" s="14"/>
      <c r="AB2085" s="14"/>
      <c r="AC2085" s="14"/>
      <c r="AD2085" s="14"/>
      <c r="AE2085" s="14"/>
      <c r="AT2085" s="250" t="s">
        <v>397</v>
      </c>
      <c r="AU2085" s="250" t="s">
        <v>84</v>
      </c>
      <c r="AV2085" s="14" t="s">
        <v>84</v>
      </c>
      <c r="AW2085" s="14" t="s">
        <v>35</v>
      </c>
      <c r="AX2085" s="14" t="s">
        <v>82</v>
      </c>
      <c r="AY2085" s="250" t="s">
        <v>378</v>
      </c>
    </row>
    <row r="2086" s="2" customFormat="1" ht="37.8" customHeight="1">
      <c r="A2086" s="41"/>
      <c r="B2086" s="42"/>
      <c r="C2086" s="211" t="s">
        <v>2367</v>
      </c>
      <c r="D2086" s="211" t="s">
        <v>385</v>
      </c>
      <c r="E2086" s="212" t="s">
        <v>2368</v>
      </c>
      <c r="F2086" s="213" t="s">
        <v>2369</v>
      </c>
      <c r="G2086" s="214" t="s">
        <v>972</v>
      </c>
      <c r="H2086" s="215">
        <v>1200</v>
      </c>
      <c r="I2086" s="216"/>
      <c r="J2086" s="217">
        <f>ROUND(I2086*H2086,2)</f>
        <v>0</v>
      </c>
      <c r="K2086" s="213" t="s">
        <v>389</v>
      </c>
      <c r="L2086" s="47"/>
      <c r="M2086" s="218" t="s">
        <v>28</v>
      </c>
      <c r="N2086" s="219" t="s">
        <v>45</v>
      </c>
      <c r="O2086" s="87"/>
      <c r="P2086" s="220">
        <f>O2086*H2086</f>
        <v>0</v>
      </c>
      <c r="Q2086" s="220">
        <v>0</v>
      </c>
      <c r="R2086" s="220">
        <f>Q2086*H2086</f>
        <v>0</v>
      </c>
      <c r="S2086" s="220">
        <v>0</v>
      </c>
      <c r="T2086" s="221">
        <f>S2086*H2086</f>
        <v>0</v>
      </c>
      <c r="U2086" s="41"/>
      <c r="V2086" s="41"/>
      <c r="W2086" s="41"/>
      <c r="X2086" s="41"/>
      <c r="Y2086" s="41"/>
      <c r="Z2086" s="41"/>
      <c r="AA2086" s="41"/>
      <c r="AB2086" s="41"/>
      <c r="AC2086" s="41"/>
      <c r="AD2086" s="41"/>
      <c r="AE2086" s="41"/>
      <c r="AR2086" s="222" t="s">
        <v>390</v>
      </c>
      <c r="AT2086" s="222" t="s">
        <v>385</v>
      </c>
      <c r="AU2086" s="222" t="s">
        <v>84</v>
      </c>
      <c r="AY2086" s="20" t="s">
        <v>378</v>
      </c>
      <c r="BE2086" s="223">
        <f>IF(N2086="základní",J2086,0)</f>
        <v>0</v>
      </c>
      <c r="BF2086" s="223">
        <f>IF(N2086="snížená",J2086,0)</f>
        <v>0</v>
      </c>
      <c r="BG2086" s="223">
        <f>IF(N2086="zákl. přenesená",J2086,0)</f>
        <v>0</v>
      </c>
      <c r="BH2086" s="223">
        <f>IF(N2086="sníž. přenesená",J2086,0)</f>
        <v>0</v>
      </c>
      <c r="BI2086" s="223">
        <f>IF(N2086="nulová",J2086,0)</f>
        <v>0</v>
      </c>
      <c r="BJ2086" s="20" t="s">
        <v>82</v>
      </c>
      <c r="BK2086" s="223">
        <f>ROUND(I2086*H2086,2)</f>
        <v>0</v>
      </c>
      <c r="BL2086" s="20" t="s">
        <v>390</v>
      </c>
      <c r="BM2086" s="222" t="s">
        <v>2370</v>
      </c>
    </row>
    <row r="2087" s="2" customFormat="1">
      <c r="A2087" s="41"/>
      <c r="B2087" s="42"/>
      <c r="C2087" s="43"/>
      <c r="D2087" s="224" t="s">
        <v>394</v>
      </c>
      <c r="E2087" s="43"/>
      <c r="F2087" s="225" t="s">
        <v>2371</v>
      </c>
      <c r="G2087" s="43"/>
      <c r="H2087" s="43"/>
      <c r="I2087" s="226"/>
      <c r="J2087" s="43"/>
      <c r="K2087" s="43"/>
      <c r="L2087" s="47"/>
      <c r="M2087" s="227"/>
      <c r="N2087" s="228"/>
      <c r="O2087" s="87"/>
      <c r="P2087" s="87"/>
      <c r="Q2087" s="87"/>
      <c r="R2087" s="87"/>
      <c r="S2087" s="87"/>
      <c r="T2087" s="88"/>
      <c r="U2087" s="41"/>
      <c r="V2087" s="41"/>
      <c r="W2087" s="41"/>
      <c r="X2087" s="41"/>
      <c r="Y2087" s="41"/>
      <c r="Z2087" s="41"/>
      <c r="AA2087" s="41"/>
      <c r="AB2087" s="41"/>
      <c r="AC2087" s="41"/>
      <c r="AD2087" s="41"/>
      <c r="AE2087" s="41"/>
      <c r="AT2087" s="20" t="s">
        <v>394</v>
      </c>
      <c r="AU2087" s="20" t="s">
        <v>84</v>
      </c>
    </row>
    <row r="2088" s="14" customFormat="1">
      <c r="A2088" s="14"/>
      <c r="B2088" s="240"/>
      <c r="C2088" s="241"/>
      <c r="D2088" s="231" t="s">
        <v>397</v>
      </c>
      <c r="E2088" s="242" t="s">
        <v>28</v>
      </c>
      <c r="F2088" s="243" t="s">
        <v>2372</v>
      </c>
      <c r="G2088" s="241"/>
      <c r="H2088" s="244">
        <v>1200</v>
      </c>
      <c r="I2088" s="245"/>
      <c r="J2088" s="241"/>
      <c r="K2088" s="241"/>
      <c r="L2088" s="246"/>
      <c r="M2088" s="247"/>
      <c r="N2088" s="248"/>
      <c r="O2088" s="248"/>
      <c r="P2088" s="248"/>
      <c r="Q2088" s="248"/>
      <c r="R2088" s="248"/>
      <c r="S2088" s="248"/>
      <c r="T2088" s="249"/>
      <c r="U2088" s="14"/>
      <c r="V2088" s="14"/>
      <c r="W2088" s="14"/>
      <c r="X2088" s="14"/>
      <c r="Y2088" s="14"/>
      <c r="Z2088" s="14"/>
      <c r="AA2088" s="14"/>
      <c r="AB2088" s="14"/>
      <c r="AC2088" s="14"/>
      <c r="AD2088" s="14"/>
      <c r="AE2088" s="14"/>
      <c r="AT2088" s="250" t="s">
        <v>397</v>
      </c>
      <c r="AU2088" s="250" t="s">
        <v>84</v>
      </c>
      <c r="AV2088" s="14" t="s">
        <v>84</v>
      </c>
      <c r="AW2088" s="14" t="s">
        <v>35</v>
      </c>
      <c r="AX2088" s="14" t="s">
        <v>82</v>
      </c>
      <c r="AY2088" s="250" t="s">
        <v>378</v>
      </c>
    </row>
    <row r="2089" s="2" customFormat="1" ht="33" customHeight="1">
      <c r="A2089" s="41"/>
      <c r="B2089" s="42"/>
      <c r="C2089" s="211" t="s">
        <v>2373</v>
      </c>
      <c r="D2089" s="211" t="s">
        <v>385</v>
      </c>
      <c r="E2089" s="212" t="s">
        <v>2374</v>
      </c>
      <c r="F2089" s="213" t="s">
        <v>2375</v>
      </c>
      <c r="G2089" s="214" t="s">
        <v>634</v>
      </c>
      <c r="H2089" s="215">
        <v>1275.3699999999999</v>
      </c>
      <c r="I2089" s="216"/>
      <c r="J2089" s="217">
        <f>ROUND(I2089*H2089,2)</f>
        <v>0</v>
      </c>
      <c r="K2089" s="213" t="s">
        <v>389</v>
      </c>
      <c r="L2089" s="47"/>
      <c r="M2089" s="218" t="s">
        <v>28</v>
      </c>
      <c r="N2089" s="219" t="s">
        <v>45</v>
      </c>
      <c r="O2089" s="87"/>
      <c r="P2089" s="220">
        <f>O2089*H2089</f>
        <v>0</v>
      </c>
      <c r="Q2089" s="220">
        <v>0</v>
      </c>
      <c r="R2089" s="220">
        <f>Q2089*H2089</f>
        <v>0</v>
      </c>
      <c r="S2089" s="220">
        <v>0</v>
      </c>
      <c r="T2089" s="221">
        <f>S2089*H2089</f>
        <v>0</v>
      </c>
      <c r="U2089" s="41"/>
      <c r="V2089" s="41"/>
      <c r="W2089" s="41"/>
      <c r="X2089" s="41"/>
      <c r="Y2089" s="41"/>
      <c r="Z2089" s="41"/>
      <c r="AA2089" s="41"/>
      <c r="AB2089" s="41"/>
      <c r="AC2089" s="41"/>
      <c r="AD2089" s="41"/>
      <c r="AE2089" s="41"/>
      <c r="AR2089" s="222" t="s">
        <v>390</v>
      </c>
      <c r="AT2089" s="222" t="s">
        <v>385</v>
      </c>
      <c r="AU2089" s="222" t="s">
        <v>84</v>
      </c>
      <c r="AY2089" s="20" t="s">
        <v>378</v>
      </c>
      <c r="BE2089" s="223">
        <f>IF(N2089="základní",J2089,0)</f>
        <v>0</v>
      </c>
      <c r="BF2089" s="223">
        <f>IF(N2089="snížená",J2089,0)</f>
        <v>0</v>
      </c>
      <c r="BG2089" s="223">
        <f>IF(N2089="zákl. přenesená",J2089,0)</f>
        <v>0</v>
      </c>
      <c r="BH2089" s="223">
        <f>IF(N2089="sníž. přenesená",J2089,0)</f>
        <v>0</v>
      </c>
      <c r="BI2089" s="223">
        <f>IF(N2089="nulová",J2089,0)</f>
        <v>0</v>
      </c>
      <c r="BJ2089" s="20" t="s">
        <v>82</v>
      </c>
      <c r="BK2089" s="223">
        <f>ROUND(I2089*H2089,2)</f>
        <v>0</v>
      </c>
      <c r="BL2089" s="20" t="s">
        <v>390</v>
      </c>
      <c r="BM2089" s="222" t="s">
        <v>2376</v>
      </c>
    </row>
    <row r="2090" s="2" customFormat="1">
      <c r="A2090" s="41"/>
      <c r="B2090" s="42"/>
      <c r="C2090" s="43"/>
      <c r="D2090" s="224" t="s">
        <v>394</v>
      </c>
      <c r="E2090" s="43"/>
      <c r="F2090" s="225" t="s">
        <v>2377</v>
      </c>
      <c r="G2090" s="43"/>
      <c r="H2090" s="43"/>
      <c r="I2090" s="226"/>
      <c r="J2090" s="43"/>
      <c r="K2090" s="43"/>
      <c r="L2090" s="47"/>
      <c r="M2090" s="227"/>
      <c r="N2090" s="228"/>
      <c r="O2090" s="87"/>
      <c r="P2090" s="87"/>
      <c r="Q2090" s="87"/>
      <c r="R2090" s="87"/>
      <c r="S2090" s="87"/>
      <c r="T2090" s="88"/>
      <c r="U2090" s="41"/>
      <c r="V2090" s="41"/>
      <c r="W2090" s="41"/>
      <c r="X2090" s="41"/>
      <c r="Y2090" s="41"/>
      <c r="Z2090" s="41"/>
      <c r="AA2090" s="41"/>
      <c r="AB2090" s="41"/>
      <c r="AC2090" s="41"/>
      <c r="AD2090" s="41"/>
      <c r="AE2090" s="41"/>
      <c r="AT2090" s="20" t="s">
        <v>394</v>
      </c>
      <c r="AU2090" s="20" t="s">
        <v>84</v>
      </c>
    </row>
    <row r="2091" s="2" customFormat="1" ht="44.25" customHeight="1">
      <c r="A2091" s="41"/>
      <c r="B2091" s="42"/>
      <c r="C2091" s="211" t="s">
        <v>2378</v>
      </c>
      <c r="D2091" s="211" t="s">
        <v>385</v>
      </c>
      <c r="E2091" s="212" t="s">
        <v>2379</v>
      </c>
      <c r="F2091" s="213" t="s">
        <v>2380</v>
      </c>
      <c r="G2091" s="214" t="s">
        <v>634</v>
      </c>
      <c r="H2091" s="215">
        <v>12753.700000000001</v>
      </c>
      <c r="I2091" s="216"/>
      <c r="J2091" s="217">
        <f>ROUND(I2091*H2091,2)</f>
        <v>0</v>
      </c>
      <c r="K2091" s="213" t="s">
        <v>389</v>
      </c>
      <c r="L2091" s="47"/>
      <c r="M2091" s="218" t="s">
        <v>28</v>
      </c>
      <c r="N2091" s="219" t="s">
        <v>45</v>
      </c>
      <c r="O2091" s="87"/>
      <c r="P2091" s="220">
        <f>O2091*H2091</f>
        <v>0</v>
      </c>
      <c r="Q2091" s="220">
        <v>0</v>
      </c>
      <c r="R2091" s="220">
        <f>Q2091*H2091</f>
        <v>0</v>
      </c>
      <c r="S2091" s="220">
        <v>0</v>
      </c>
      <c r="T2091" s="221">
        <f>S2091*H2091</f>
        <v>0</v>
      </c>
      <c r="U2091" s="41"/>
      <c r="V2091" s="41"/>
      <c r="W2091" s="41"/>
      <c r="X2091" s="41"/>
      <c r="Y2091" s="41"/>
      <c r="Z2091" s="41"/>
      <c r="AA2091" s="41"/>
      <c r="AB2091" s="41"/>
      <c r="AC2091" s="41"/>
      <c r="AD2091" s="41"/>
      <c r="AE2091" s="41"/>
      <c r="AR2091" s="222" t="s">
        <v>390</v>
      </c>
      <c r="AT2091" s="222" t="s">
        <v>385</v>
      </c>
      <c r="AU2091" s="222" t="s">
        <v>84</v>
      </c>
      <c r="AY2091" s="20" t="s">
        <v>378</v>
      </c>
      <c r="BE2091" s="223">
        <f>IF(N2091="základní",J2091,0)</f>
        <v>0</v>
      </c>
      <c r="BF2091" s="223">
        <f>IF(N2091="snížená",J2091,0)</f>
        <v>0</v>
      </c>
      <c r="BG2091" s="223">
        <f>IF(N2091="zákl. přenesená",J2091,0)</f>
        <v>0</v>
      </c>
      <c r="BH2091" s="223">
        <f>IF(N2091="sníž. přenesená",J2091,0)</f>
        <v>0</v>
      </c>
      <c r="BI2091" s="223">
        <f>IF(N2091="nulová",J2091,0)</f>
        <v>0</v>
      </c>
      <c r="BJ2091" s="20" t="s">
        <v>82</v>
      </c>
      <c r="BK2091" s="223">
        <f>ROUND(I2091*H2091,2)</f>
        <v>0</v>
      </c>
      <c r="BL2091" s="20" t="s">
        <v>390</v>
      </c>
      <c r="BM2091" s="222" t="s">
        <v>2381</v>
      </c>
    </row>
    <row r="2092" s="2" customFormat="1">
      <c r="A2092" s="41"/>
      <c r="B2092" s="42"/>
      <c r="C2092" s="43"/>
      <c r="D2092" s="224" t="s">
        <v>394</v>
      </c>
      <c r="E2092" s="43"/>
      <c r="F2092" s="225" t="s">
        <v>2382</v>
      </c>
      <c r="G2092" s="43"/>
      <c r="H2092" s="43"/>
      <c r="I2092" s="226"/>
      <c r="J2092" s="43"/>
      <c r="K2092" s="43"/>
      <c r="L2092" s="47"/>
      <c r="M2092" s="227"/>
      <c r="N2092" s="228"/>
      <c r="O2092" s="87"/>
      <c r="P2092" s="87"/>
      <c r="Q2092" s="87"/>
      <c r="R2092" s="87"/>
      <c r="S2092" s="87"/>
      <c r="T2092" s="88"/>
      <c r="U2092" s="41"/>
      <c r="V2092" s="41"/>
      <c r="W2092" s="41"/>
      <c r="X2092" s="41"/>
      <c r="Y2092" s="41"/>
      <c r="Z2092" s="41"/>
      <c r="AA2092" s="41"/>
      <c r="AB2092" s="41"/>
      <c r="AC2092" s="41"/>
      <c r="AD2092" s="41"/>
      <c r="AE2092" s="41"/>
      <c r="AT2092" s="20" t="s">
        <v>394</v>
      </c>
      <c r="AU2092" s="20" t="s">
        <v>84</v>
      </c>
    </row>
    <row r="2093" s="14" customFormat="1">
      <c r="A2093" s="14"/>
      <c r="B2093" s="240"/>
      <c r="C2093" s="241"/>
      <c r="D2093" s="231" t="s">
        <v>397</v>
      </c>
      <c r="E2093" s="242" t="s">
        <v>28</v>
      </c>
      <c r="F2093" s="243" t="s">
        <v>2383</v>
      </c>
      <c r="G2093" s="241"/>
      <c r="H2093" s="244">
        <v>12753.700000000001</v>
      </c>
      <c r="I2093" s="245"/>
      <c r="J2093" s="241"/>
      <c r="K2093" s="241"/>
      <c r="L2093" s="246"/>
      <c r="M2093" s="247"/>
      <c r="N2093" s="248"/>
      <c r="O2093" s="248"/>
      <c r="P2093" s="248"/>
      <c r="Q2093" s="248"/>
      <c r="R2093" s="248"/>
      <c r="S2093" s="248"/>
      <c r="T2093" s="249"/>
      <c r="U2093" s="14"/>
      <c r="V2093" s="14"/>
      <c r="W2093" s="14"/>
      <c r="X2093" s="14"/>
      <c r="Y2093" s="14"/>
      <c r="Z2093" s="14"/>
      <c r="AA2093" s="14"/>
      <c r="AB2093" s="14"/>
      <c r="AC2093" s="14"/>
      <c r="AD2093" s="14"/>
      <c r="AE2093" s="14"/>
      <c r="AT2093" s="250" t="s">
        <v>397</v>
      </c>
      <c r="AU2093" s="250" t="s">
        <v>84</v>
      </c>
      <c r="AV2093" s="14" t="s">
        <v>84</v>
      </c>
      <c r="AW2093" s="14" t="s">
        <v>35</v>
      </c>
      <c r="AX2093" s="14" t="s">
        <v>82</v>
      </c>
      <c r="AY2093" s="250" t="s">
        <v>378</v>
      </c>
    </row>
    <row r="2094" s="2" customFormat="1" ht="44.25" customHeight="1">
      <c r="A2094" s="41"/>
      <c r="B2094" s="42"/>
      <c r="C2094" s="211" t="s">
        <v>2384</v>
      </c>
      <c r="D2094" s="211" t="s">
        <v>385</v>
      </c>
      <c r="E2094" s="212" t="s">
        <v>2385</v>
      </c>
      <c r="F2094" s="213" t="s">
        <v>2386</v>
      </c>
      <c r="G2094" s="214" t="s">
        <v>634</v>
      </c>
      <c r="H2094" s="215">
        <v>1275.3699999999999</v>
      </c>
      <c r="I2094" s="216"/>
      <c r="J2094" s="217">
        <f>ROUND(I2094*H2094,2)</f>
        <v>0</v>
      </c>
      <c r="K2094" s="213" t="s">
        <v>389</v>
      </c>
      <c r="L2094" s="47"/>
      <c r="M2094" s="218" t="s">
        <v>28</v>
      </c>
      <c r="N2094" s="219" t="s">
        <v>45</v>
      </c>
      <c r="O2094" s="87"/>
      <c r="P2094" s="220">
        <f>O2094*H2094</f>
        <v>0</v>
      </c>
      <c r="Q2094" s="220">
        <v>0</v>
      </c>
      <c r="R2094" s="220">
        <f>Q2094*H2094</f>
        <v>0</v>
      </c>
      <c r="S2094" s="220">
        <v>0</v>
      </c>
      <c r="T2094" s="221">
        <f>S2094*H2094</f>
        <v>0</v>
      </c>
      <c r="U2094" s="41"/>
      <c r="V2094" s="41"/>
      <c r="W2094" s="41"/>
      <c r="X2094" s="41"/>
      <c r="Y2094" s="41"/>
      <c r="Z2094" s="41"/>
      <c r="AA2094" s="41"/>
      <c r="AB2094" s="41"/>
      <c r="AC2094" s="41"/>
      <c r="AD2094" s="41"/>
      <c r="AE2094" s="41"/>
      <c r="AR2094" s="222" t="s">
        <v>390</v>
      </c>
      <c r="AT2094" s="222" t="s">
        <v>385</v>
      </c>
      <c r="AU2094" s="222" t="s">
        <v>84</v>
      </c>
      <c r="AY2094" s="20" t="s">
        <v>378</v>
      </c>
      <c r="BE2094" s="223">
        <f>IF(N2094="základní",J2094,0)</f>
        <v>0</v>
      </c>
      <c r="BF2094" s="223">
        <f>IF(N2094="snížená",J2094,0)</f>
        <v>0</v>
      </c>
      <c r="BG2094" s="223">
        <f>IF(N2094="zákl. přenesená",J2094,0)</f>
        <v>0</v>
      </c>
      <c r="BH2094" s="223">
        <f>IF(N2094="sníž. přenesená",J2094,0)</f>
        <v>0</v>
      </c>
      <c r="BI2094" s="223">
        <f>IF(N2094="nulová",J2094,0)</f>
        <v>0</v>
      </c>
      <c r="BJ2094" s="20" t="s">
        <v>82</v>
      </c>
      <c r="BK2094" s="223">
        <f>ROUND(I2094*H2094,2)</f>
        <v>0</v>
      </c>
      <c r="BL2094" s="20" t="s">
        <v>390</v>
      </c>
      <c r="BM2094" s="222" t="s">
        <v>2387</v>
      </c>
    </row>
    <row r="2095" s="2" customFormat="1">
      <c r="A2095" s="41"/>
      <c r="B2095" s="42"/>
      <c r="C2095" s="43"/>
      <c r="D2095" s="224" t="s">
        <v>394</v>
      </c>
      <c r="E2095" s="43"/>
      <c r="F2095" s="225" t="s">
        <v>2388</v>
      </c>
      <c r="G2095" s="43"/>
      <c r="H2095" s="43"/>
      <c r="I2095" s="226"/>
      <c r="J2095" s="43"/>
      <c r="K2095" s="43"/>
      <c r="L2095" s="47"/>
      <c r="M2095" s="227"/>
      <c r="N2095" s="228"/>
      <c r="O2095" s="87"/>
      <c r="P2095" s="87"/>
      <c r="Q2095" s="87"/>
      <c r="R2095" s="87"/>
      <c r="S2095" s="87"/>
      <c r="T2095" s="88"/>
      <c r="U2095" s="41"/>
      <c r="V2095" s="41"/>
      <c r="W2095" s="41"/>
      <c r="X2095" s="41"/>
      <c r="Y2095" s="41"/>
      <c r="Z2095" s="41"/>
      <c r="AA2095" s="41"/>
      <c r="AB2095" s="41"/>
      <c r="AC2095" s="41"/>
      <c r="AD2095" s="41"/>
      <c r="AE2095" s="41"/>
      <c r="AT2095" s="20" t="s">
        <v>394</v>
      </c>
      <c r="AU2095" s="20" t="s">
        <v>84</v>
      </c>
    </row>
    <row r="2096" s="14" customFormat="1">
      <c r="A2096" s="14"/>
      <c r="B2096" s="240"/>
      <c r="C2096" s="241"/>
      <c r="D2096" s="231" t="s">
        <v>397</v>
      </c>
      <c r="E2096" s="242" t="s">
        <v>28</v>
      </c>
      <c r="F2096" s="243" t="s">
        <v>2389</v>
      </c>
      <c r="G2096" s="241"/>
      <c r="H2096" s="244">
        <v>1275.3699999999999</v>
      </c>
      <c r="I2096" s="245"/>
      <c r="J2096" s="241"/>
      <c r="K2096" s="241"/>
      <c r="L2096" s="246"/>
      <c r="M2096" s="247"/>
      <c r="N2096" s="248"/>
      <c r="O2096" s="248"/>
      <c r="P2096" s="248"/>
      <c r="Q2096" s="248"/>
      <c r="R2096" s="248"/>
      <c r="S2096" s="248"/>
      <c r="T2096" s="249"/>
      <c r="U2096" s="14"/>
      <c r="V2096" s="14"/>
      <c r="W2096" s="14"/>
      <c r="X2096" s="14"/>
      <c r="Y2096" s="14"/>
      <c r="Z2096" s="14"/>
      <c r="AA2096" s="14"/>
      <c r="AB2096" s="14"/>
      <c r="AC2096" s="14"/>
      <c r="AD2096" s="14"/>
      <c r="AE2096" s="14"/>
      <c r="AT2096" s="250" t="s">
        <v>397</v>
      </c>
      <c r="AU2096" s="250" t="s">
        <v>84</v>
      </c>
      <c r="AV2096" s="14" t="s">
        <v>84</v>
      </c>
      <c r="AW2096" s="14" t="s">
        <v>35</v>
      </c>
      <c r="AX2096" s="14" t="s">
        <v>82</v>
      </c>
      <c r="AY2096" s="250" t="s">
        <v>378</v>
      </c>
    </row>
    <row r="2097" s="12" customFormat="1" ht="22.8" customHeight="1">
      <c r="A2097" s="12"/>
      <c r="B2097" s="195"/>
      <c r="C2097" s="196"/>
      <c r="D2097" s="197" t="s">
        <v>73</v>
      </c>
      <c r="E2097" s="209" t="s">
        <v>2390</v>
      </c>
      <c r="F2097" s="209" t="s">
        <v>2391</v>
      </c>
      <c r="G2097" s="196"/>
      <c r="H2097" s="196"/>
      <c r="I2097" s="199"/>
      <c r="J2097" s="210">
        <f>BK2097</f>
        <v>0</v>
      </c>
      <c r="K2097" s="196"/>
      <c r="L2097" s="201"/>
      <c r="M2097" s="202"/>
      <c r="N2097" s="203"/>
      <c r="O2097" s="203"/>
      <c r="P2097" s="204">
        <f>SUM(P2098:P2099)</f>
        <v>0</v>
      </c>
      <c r="Q2097" s="203"/>
      <c r="R2097" s="204">
        <f>SUM(R2098:R2099)</f>
        <v>0</v>
      </c>
      <c r="S2097" s="203"/>
      <c r="T2097" s="205">
        <f>SUM(T2098:T2099)</f>
        <v>0</v>
      </c>
      <c r="U2097" s="12"/>
      <c r="V2097" s="12"/>
      <c r="W2097" s="12"/>
      <c r="X2097" s="12"/>
      <c r="Y2097" s="12"/>
      <c r="Z2097" s="12"/>
      <c r="AA2097" s="12"/>
      <c r="AB2097" s="12"/>
      <c r="AC2097" s="12"/>
      <c r="AD2097" s="12"/>
      <c r="AE2097" s="12"/>
      <c r="AR2097" s="206" t="s">
        <v>82</v>
      </c>
      <c r="AT2097" s="207" t="s">
        <v>73</v>
      </c>
      <c r="AU2097" s="207" t="s">
        <v>82</v>
      </c>
      <c r="AY2097" s="206" t="s">
        <v>378</v>
      </c>
      <c r="BK2097" s="208">
        <f>SUM(BK2098:BK2099)</f>
        <v>0</v>
      </c>
    </row>
    <row r="2098" s="2" customFormat="1" ht="66.75" customHeight="1">
      <c r="A2098" s="41"/>
      <c r="B2098" s="42"/>
      <c r="C2098" s="211" t="s">
        <v>2392</v>
      </c>
      <c r="D2098" s="211" t="s">
        <v>385</v>
      </c>
      <c r="E2098" s="212" t="s">
        <v>2393</v>
      </c>
      <c r="F2098" s="213" t="s">
        <v>2394</v>
      </c>
      <c r="G2098" s="214" t="s">
        <v>634</v>
      </c>
      <c r="H2098" s="215">
        <v>2819.201</v>
      </c>
      <c r="I2098" s="216"/>
      <c r="J2098" s="217">
        <f>ROUND(I2098*H2098,2)</f>
        <v>0</v>
      </c>
      <c r="K2098" s="213" t="s">
        <v>389</v>
      </c>
      <c r="L2098" s="47"/>
      <c r="M2098" s="218" t="s">
        <v>28</v>
      </c>
      <c r="N2098" s="219" t="s">
        <v>45</v>
      </c>
      <c r="O2098" s="87"/>
      <c r="P2098" s="220">
        <f>O2098*H2098</f>
        <v>0</v>
      </c>
      <c r="Q2098" s="220">
        <v>0</v>
      </c>
      <c r="R2098" s="220">
        <f>Q2098*H2098</f>
        <v>0</v>
      </c>
      <c r="S2098" s="220">
        <v>0</v>
      </c>
      <c r="T2098" s="221">
        <f>S2098*H2098</f>
        <v>0</v>
      </c>
      <c r="U2098" s="41"/>
      <c r="V2098" s="41"/>
      <c r="W2098" s="41"/>
      <c r="X2098" s="41"/>
      <c r="Y2098" s="41"/>
      <c r="Z2098" s="41"/>
      <c r="AA2098" s="41"/>
      <c r="AB2098" s="41"/>
      <c r="AC2098" s="41"/>
      <c r="AD2098" s="41"/>
      <c r="AE2098" s="41"/>
      <c r="AR2098" s="222" t="s">
        <v>390</v>
      </c>
      <c r="AT2098" s="222" t="s">
        <v>385</v>
      </c>
      <c r="AU2098" s="222" t="s">
        <v>84</v>
      </c>
      <c r="AY2098" s="20" t="s">
        <v>378</v>
      </c>
      <c r="BE2098" s="223">
        <f>IF(N2098="základní",J2098,0)</f>
        <v>0</v>
      </c>
      <c r="BF2098" s="223">
        <f>IF(N2098="snížená",J2098,0)</f>
        <v>0</v>
      </c>
      <c r="BG2098" s="223">
        <f>IF(N2098="zákl. přenesená",J2098,0)</f>
        <v>0</v>
      </c>
      <c r="BH2098" s="223">
        <f>IF(N2098="sníž. přenesená",J2098,0)</f>
        <v>0</v>
      </c>
      <c r="BI2098" s="223">
        <f>IF(N2098="nulová",J2098,0)</f>
        <v>0</v>
      </c>
      <c r="BJ2098" s="20" t="s">
        <v>82</v>
      </c>
      <c r="BK2098" s="223">
        <f>ROUND(I2098*H2098,2)</f>
        <v>0</v>
      </c>
      <c r="BL2098" s="20" t="s">
        <v>390</v>
      </c>
      <c r="BM2098" s="222" t="s">
        <v>2395</v>
      </c>
    </row>
    <row r="2099" s="2" customFormat="1">
      <c r="A2099" s="41"/>
      <c r="B2099" s="42"/>
      <c r="C2099" s="43"/>
      <c r="D2099" s="224" t="s">
        <v>394</v>
      </c>
      <c r="E2099" s="43"/>
      <c r="F2099" s="225" t="s">
        <v>2396</v>
      </c>
      <c r="G2099" s="43"/>
      <c r="H2099" s="43"/>
      <c r="I2099" s="226"/>
      <c r="J2099" s="43"/>
      <c r="K2099" s="43"/>
      <c r="L2099" s="47"/>
      <c r="M2099" s="227"/>
      <c r="N2099" s="228"/>
      <c r="O2099" s="87"/>
      <c r="P2099" s="87"/>
      <c r="Q2099" s="87"/>
      <c r="R2099" s="87"/>
      <c r="S2099" s="87"/>
      <c r="T2099" s="88"/>
      <c r="U2099" s="41"/>
      <c r="V2099" s="41"/>
      <c r="W2099" s="41"/>
      <c r="X2099" s="41"/>
      <c r="Y2099" s="41"/>
      <c r="Z2099" s="41"/>
      <c r="AA2099" s="41"/>
      <c r="AB2099" s="41"/>
      <c r="AC2099" s="41"/>
      <c r="AD2099" s="41"/>
      <c r="AE2099" s="41"/>
      <c r="AT2099" s="20" t="s">
        <v>394</v>
      </c>
      <c r="AU2099" s="20" t="s">
        <v>84</v>
      </c>
    </row>
    <row r="2100" s="12" customFormat="1" ht="25.92" customHeight="1">
      <c r="A2100" s="12"/>
      <c r="B2100" s="195"/>
      <c r="C2100" s="196"/>
      <c r="D2100" s="197" t="s">
        <v>73</v>
      </c>
      <c r="E2100" s="198" t="s">
        <v>2397</v>
      </c>
      <c r="F2100" s="198" t="s">
        <v>2398</v>
      </c>
      <c r="G2100" s="196"/>
      <c r="H2100" s="196"/>
      <c r="I2100" s="199"/>
      <c r="J2100" s="200">
        <f>BK2100</f>
        <v>0</v>
      </c>
      <c r="K2100" s="196"/>
      <c r="L2100" s="201"/>
      <c r="M2100" s="202"/>
      <c r="N2100" s="203"/>
      <c r="O2100" s="203"/>
      <c r="P2100" s="204">
        <f>P2101+P2181+P2277+P2485+P2497+P2504+P2511+P2513+P2530+P2575+P2695+P2764+P2789+P2951+P3212+P3264+P3429+P3517+P3531+P3602+P3706</f>
        <v>0</v>
      </c>
      <c r="Q2100" s="203"/>
      <c r="R2100" s="204">
        <f>R2101+R2181+R2277+R2485+R2497+R2504+R2511+R2513+R2530+R2575+R2695+R2764+R2789+R2951+R3212+R3264+R3429+R3517+R3531+R3602+R3706</f>
        <v>136.64672037999998</v>
      </c>
      <c r="S2100" s="203"/>
      <c r="T2100" s="205">
        <f>T2101+T2181+T2277+T2485+T2497+T2504+T2511+T2513+T2530+T2575+T2695+T2764+T2789+T2951+T3212+T3264+T3429+T3517+T3531+T3602+T3706</f>
        <v>47.852262439999997</v>
      </c>
      <c r="U2100" s="12"/>
      <c r="V2100" s="12"/>
      <c r="W2100" s="12"/>
      <c r="X2100" s="12"/>
      <c r="Y2100" s="12"/>
      <c r="Z2100" s="12"/>
      <c r="AA2100" s="12"/>
      <c r="AB2100" s="12"/>
      <c r="AC2100" s="12"/>
      <c r="AD2100" s="12"/>
      <c r="AE2100" s="12"/>
      <c r="AR2100" s="206" t="s">
        <v>84</v>
      </c>
      <c r="AT2100" s="207" t="s">
        <v>73</v>
      </c>
      <c r="AU2100" s="207" t="s">
        <v>74</v>
      </c>
      <c r="AY2100" s="206" t="s">
        <v>378</v>
      </c>
      <c r="BK2100" s="208">
        <f>BK2101+BK2181+BK2277+BK2485+BK2497+BK2504+BK2511+BK2513+BK2530+BK2575+BK2695+BK2764+BK2789+BK2951+BK3212+BK3264+BK3429+BK3517+BK3531+BK3602+BK3706</f>
        <v>0</v>
      </c>
    </row>
    <row r="2101" s="12" customFormat="1" ht="22.8" customHeight="1">
      <c r="A2101" s="12"/>
      <c r="B2101" s="195"/>
      <c r="C2101" s="196"/>
      <c r="D2101" s="197" t="s">
        <v>73</v>
      </c>
      <c r="E2101" s="209" t="s">
        <v>2399</v>
      </c>
      <c r="F2101" s="209" t="s">
        <v>2400</v>
      </c>
      <c r="G2101" s="196"/>
      <c r="H2101" s="196"/>
      <c r="I2101" s="199"/>
      <c r="J2101" s="210">
        <f>BK2101</f>
        <v>0</v>
      </c>
      <c r="K2101" s="196"/>
      <c r="L2101" s="201"/>
      <c r="M2101" s="202"/>
      <c r="N2101" s="203"/>
      <c r="O2101" s="203"/>
      <c r="P2101" s="204">
        <f>SUM(P2102:P2180)</f>
        <v>0</v>
      </c>
      <c r="Q2101" s="203"/>
      <c r="R2101" s="204">
        <f>SUM(R2102:R2180)</f>
        <v>6.72902837</v>
      </c>
      <c r="S2101" s="203"/>
      <c r="T2101" s="205">
        <f>SUM(T2102:T2180)</f>
        <v>0</v>
      </c>
      <c r="U2101" s="12"/>
      <c r="V2101" s="12"/>
      <c r="W2101" s="12"/>
      <c r="X2101" s="12"/>
      <c r="Y2101" s="12"/>
      <c r="Z2101" s="12"/>
      <c r="AA2101" s="12"/>
      <c r="AB2101" s="12"/>
      <c r="AC2101" s="12"/>
      <c r="AD2101" s="12"/>
      <c r="AE2101" s="12"/>
      <c r="AR2101" s="206" t="s">
        <v>84</v>
      </c>
      <c r="AT2101" s="207" t="s">
        <v>73</v>
      </c>
      <c r="AU2101" s="207" t="s">
        <v>82</v>
      </c>
      <c r="AY2101" s="206" t="s">
        <v>378</v>
      </c>
      <c r="BK2101" s="208">
        <f>SUM(BK2102:BK2180)</f>
        <v>0</v>
      </c>
    </row>
    <row r="2102" s="2" customFormat="1" ht="37.8" customHeight="1">
      <c r="A2102" s="41"/>
      <c r="B2102" s="42"/>
      <c r="C2102" s="211" t="s">
        <v>2401</v>
      </c>
      <c r="D2102" s="211" t="s">
        <v>385</v>
      </c>
      <c r="E2102" s="212" t="s">
        <v>2402</v>
      </c>
      <c r="F2102" s="213" t="s">
        <v>2403</v>
      </c>
      <c r="G2102" s="214" t="s">
        <v>572</v>
      </c>
      <c r="H2102" s="215">
        <v>269.70999999999998</v>
      </c>
      <c r="I2102" s="216"/>
      <c r="J2102" s="217">
        <f>ROUND(I2102*H2102,2)</f>
        <v>0</v>
      </c>
      <c r="K2102" s="213" t="s">
        <v>389</v>
      </c>
      <c r="L2102" s="47"/>
      <c r="M2102" s="218" t="s">
        <v>28</v>
      </c>
      <c r="N2102" s="219" t="s">
        <v>45</v>
      </c>
      <c r="O2102" s="87"/>
      <c r="P2102" s="220">
        <f>O2102*H2102</f>
        <v>0</v>
      </c>
      <c r="Q2102" s="220">
        <v>0</v>
      </c>
      <c r="R2102" s="220">
        <f>Q2102*H2102</f>
        <v>0</v>
      </c>
      <c r="S2102" s="220">
        <v>0</v>
      </c>
      <c r="T2102" s="221">
        <f>S2102*H2102</f>
        <v>0</v>
      </c>
      <c r="U2102" s="41"/>
      <c r="V2102" s="41"/>
      <c r="W2102" s="41"/>
      <c r="X2102" s="41"/>
      <c r="Y2102" s="41"/>
      <c r="Z2102" s="41"/>
      <c r="AA2102" s="41"/>
      <c r="AB2102" s="41"/>
      <c r="AC2102" s="41"/>
      <c r="AD2102" s="41"/>
      <c r="AE2102" s="41"/>
      <c r="AR2102" s="222" t="s">
        <v>598</v>
      </c>
      <c r="AT2102" s="222" t="s">
        <v>385</v>
      </c>
      <c r="AU2102" s="222" t="s">
        <v>84</v>
      </c>
      <c r="AY2102" s="20" t="s">
        <v>378</v>
      </c>
      <c r="BE2102" s="223">
        <f>IF(N2102="základní",J2102,0)</f>
        <v>0</v>
      </c>
      <c r="BF2102" s="223">
        <f>IF(N2102="snížená",J2102,0)</f>
        <v>0</v>
      </c>
      <c r="BG2102" s="223">
        <f>IF(N2102="zákl. přenesená",J2102,0)</f>
        <v>0</v>
      </c>
      <c r="BH2102" s="223">
        <f>IF(N2102="sníž. přenesená",J2102,0)</f>
        <v>0</v>
      </c>
      <c r="BI2102" s="223">
        <f>IF(N2102="nulová",J2102,0)</f>
        <v>0</v>
      </c>
      <c r="BJ2102" s="20" t="s">
        <v>82</v>
      </c>
      <c r="BK2102" s="223">
        <f>ROUND(I2102*H2102,2)</f>
        <v>0</v>
      </c>
      <c r="BL2102" s="20" t="s">
        <v>598</v>
      </c>
      <c r="BM2102" s="222" t="s">
        <v>2404</v>
      </c>
    </row>
    <row r="2103" s="2" customFormat="1">
      <c r="A2103" s="41"/>
      <c r="B2103" s="42"/>
      <c r="C2103" s="43"/>
      <c r="D2103" s="224" t="s">
        <v>394</v>
      </c>
      <c r="E2103" s="43"/>
      <c r="F2103" s="225" t="s">
        <v>2405</v>
      </c>
      <c r="G2103" s="43"/>
      <c r="H2103" s="43"/>
      <c r="I2103" s="226"/>
      <c r="J2103" s="43"/>
      <c r="K2103" s="43"/>
      <c r="L2103" s="47"/>
      <c r="M2103" s="227"/>
      <c r="N2103" s="228"/>
      <c r="O2103" s="87"/>
      <c r="P2103" s="87"/>
      <c r="Q2103" s="87"/>
      <c r="R2103" s="87"/>
      <c r="S2103" s="87"/>
      <c r="T2103" s="88"/>
      <c r="U2103" s="41"/>
      <c r="V2103" s="41"/>
      <c r="W2103" s="41"/>
      <c r="X2103" s="41"/>
      <c r="Y2103" s="41"/>
      <c r="Z2103" s="41"/>
      <c r="AA2103" s="41"/>
      <c r="AB2103" s="41"/>
      <c r="AC2103" s="41"/>
      <c r="AD2103" s="41"/>
      <c r="AE2103" s="41"/>
      <c r="AT2103" s="20" t="s">
        <v>394</v>
      </c>
      <c r="AU2103" s="20" t="s">
        <v>84</v>
      </c>
    </row>
    <row r="2104" s="13" customFormat="1">
      <c r="A2104" s="13"/>
      <c r="B2104" s="229"/>
      <c r="C2104" s="230"/>
      <c r="D2104" s="231" t="s">
        <v>397</v>
      </c>
      <c r="E2104" s="232" t="s">
        <v>28</v>
      </c>
      <c r="F2104" s="233" t="s">
        <v>398</v>
      </c>
      <c r="G2104" s="230"/>
      <c r="H2104" s="232" t="s">
        <v>28</v>
      </c>
      <c r="I2104" s="234"/>
      <c r="J2104" s="230"/>
      <c r="K2104" s="230"/>
      <c r="L2104" s="235"/>
      <c r="M2104" s="236"/>
      <c r="N2104" s="237"/>
      <c r="O2104" s="237"/>
      <c r="P2104" s="237"/>
      <c r="Q2104" s="237"/>
      <c r="R2104" s="237"/>
      <c r="S2104" s="237"/>
      <c r="T2104" s="238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T2104" s="239" t="s">
        <v>397</v>
      </c>
      <c r="AU2104" s="239" t="s">
        <v>84</v>
      </c>
      <c r="AV2104" s="13" t="s">
        <v>82</v>
      </c>
      <c r="AW2104" s="13" t="s">
        <v>35</v>
      </c>
      <c r="AX2104" s="13" t="s">
        <v>74</v>
      </c>
      <c r="AY2104" s="239" t="s">
        <v>378</v>
      </c>
    </row>
    <row r="2105" s="14" customFormat="1">
      <c r="A2105" s="14"/>
      <c r="B2105" s="240"/>
      <c r="C2105" s="241"/>
      <c r="D2105" s="231" t="s">
        <v>397</v>
      </c>
      <c r="E2105" s="242" t="s">
        <v>28</v>
      </c>
      <c r="F2105" s="243" t="s">
        <v>2406</v>
      </c>
      <c r="G2105" s="241"/>
      <c r="H2105" s="244">
        <v>46.119</v>
      </c>
      <c r="I2105" s="245"/>
      <c r="J2105" s="241"/>
      <c r="K2105" s="241"/>
      <c r="L2105" s="246"/>
      <c r="M2105" s="247"/>
      <c r="N2105" s="248"/>
      <c r="O2105" s="248"/>
      <c r="P2105" s="248"/>
      <c r="Q2105" s="248"/>
      <c r="R2105" s="248"/>
      <c r="S2105" s="248"/>
      <c r="T2105" s="249"/>
      <c r="U2105" s="14"/>
      <c r="V2105" s="14"/>
      <c r="W2105" s="14"/>
      <c r="X2105" s="14"/>
      <c r="Y2105" s="14"/>
      <c r="Z2105" s="14"/>
      <c r="AA2105" s="14"/>
      <c r="AB2105" s="14"/>
      <c r="AC2105" s="14"/>
      <c r="AD2105" s="14"/>
      <c r="AE2105" s="14"/>
      <c r="AT2105" s="250" t="s">
        <v>397</v>
      </c>
      <c r="AU2105" s="250" t="s">
        <v>84</v>
      </c>
      <c r="AV2105" s="14" t="s">
        <v>84</v>
      </c>
      <c r="AW2105" s="14" t="s">
        <v>35</v>
      </c>
      <c r="AX2105" s="14" t="s">
        <v>74</v>
      </c>
      <c r="AY2105" s="250" t="s">
        <v>378</v>
      </c>
    </row>
    <row r="2106" s="14" customFormat="1">
      <c r="A2106" s="14"/>
      <c r="B2106" s="240"/>
      <c r="C2106" s="241"/>
      <c r="D2106" s="231" t="s">
        <v>397</v>
      </c>
      <c r="E2106" s="242" t="s">
        <v>28</v>
      </c>
      <c r="F2106" s="243" t="s">
        <v>1896</v>
      </c>
      <c r="G2106" s="241"/>
      <c r="H2106" s="244">
        <v>147.94</v>
      </c>
      <c r="I2106" s="245"/>
      <c r="J2106" s="241"/>
      <c r="K2106" s="241"/>
      <c r="L2106" s="246"/>
      <c r="M2106" s="247"/>
      <c r="N2106" s="248"/>
      <c r="O2106" s="248"/>
      <c r="P2106" s="248"/>
      <c r="Q2106" s="248"/>
      <c r="R2106" s="248"/>
      <c r="S2106" s="248"/>
      <c r="T2106" s="249"/>
      <c r="U2106" s="14"/>
      <c r="V2106" s="14"/>
      <c r="W2106" s="14"/>
      <c r="X2106" s="14"/>
      <c r="Y2106" s="14"/>
      <c r="Z2106" s="14"/>
      <c r="AA2106" s="14"/>
      <c r="AB2106" s="14"/>
      <c r="AC2106" s="14"/>
      <c r="AD2106" s="14"/>
      <c r="AE2106" s="14"/>
      <c r="AT2106" s="250" t="s">
        <v>397</v>
      </c>
      <c r="AU2106" s="250" t="s">
        <v>84</v>
      </c>
      <c r="AV2106" s="14" t="s">
        <v>84</v>
      </c>
      <c r="AW2106" s="14" t="s">
        <v>35</v>
      </c>
      <c r="AX2106" s="14" t="s">
        <v>74</v>
      </c>
      <c r="AY2106" s="250" t="s">
        <v>378</v>
      </c>
    </row>
    <row r="2107" s="14" customFormat="1">
      <c r="A2107" s="14"/>
      <c r="B2107" s="240"/>
      <c r="C2107" s="241"/>
      <c r="D2107" s="231" t="s">
        <v>397</v>
      </c>
      <c r="E2107" s="242" t="s">
        <v>28</v>
      </c>
      <c r="F2107" s="243" t="s">
        <v>1897</v>
      </c>
      <c r="G2107" s="241"/>
      <c r="H2107" s="244">
        <v>46.515000000000001</v>
      </c>
      <c r="I2107" s="245"/>
      <c r="J2107" s="241"/>
      <c r="K2107" s="241"/>
      <c r="L2107" s="246"/>
      <c r="M2107" s="247"/>
      <c r="N2107" s="248"/>
      <c r="O2107" s="248"/>
      <c r="P2107" s="248"/>
      <c r="Q2107" s="248"/>
      <c r="R2107" s="248"/>
      <c r="S2107" s="248"/>
      <c r="T2107" s="249"/>
      <c r="U2107" s="14"/>
      <c r="V2107" s="14"/>
      <c r="W2107" s="14"/>
      <c r="X2107" s="14"/>
      <c r="Y2107" s="14"/>
      <c r="Z2107" s="14"/>
      <c r="AA2107" s="14"/>
      <c r="AB2107" s="14"/>
      <c r="AC2107" s="14"/>
      <c r="AD2107" s="14"/>
      <c r="AE2107" s="14"/>
      <c r="AT2107" s="250" t="s">
        <v>397</v>
      </c>
      <c r="AU2107" s="250" t="s">
        <v>84</v>
      </c>
      <c r="AV2107" s="14" t="s">
        <v>84</v>
      </c>
      <c r="AW2107" s="14" t="s">
        <v>35</v>
      </c>
      <c r="AX2107" s="14" t="s">
        <v>74</v>
      </c>
      <c r="AY2107" s="250" t="s">
        <v>378</v>
      </c>
    </row>
    <row r="2108" s="14" customFormat="1">
      <c r="A2108" s="14"/>
      <c r="B2108" s="240"/>
      <c r="C2108" s="241"/>
      <c r="D2108" s="231" t="s">
        <v>397</v>
      </c>
      <c r="E2108" s="242" t="s">
        <v>28</v>
      </c>
      <c r="F2108" s="243" t="s">
        <v>1898</v>
      </c>
      <c r="G2108" s="241"/>
      <c r="H2108" s="244">
        <v>4.3200000000000003</v>
      </c>
      <c r="I2108" s="245"/>
      <c r="J2108" s="241"/>
      <c r="K2108" s="241"/>
      <c r="L2108" s="246"/>
      <c r="M2108" s="247"/>
      <c r="N2108" s="248"/>
      <c r="O2108" s="248"/>
      <c r="P2108" s="248"/>
      <c r="Q2108" s="248"/>
      <c r="R2108" s="248"/>
      <c r="S2108" s="248"/>
      <c r="T2108" s="249"/>
      <c r="U2108" s="14"/>
      <c r="V2108" s="14"/>
      <c r="W2108" s="14"/>
      <c r="X2108" s="14"/>
      <c r="Y2108" s="14"/>
      <c r="Z2108" s="14"/>
      <c r="AA2108" s="14"/>
      <c r="AB2108" s="14"/>
      <c r="AC2108" s="14"/>
      <c r="AD2108" s="14"/>
      <c r="AE2108" s="14"/>
      <c r="AT2108" s="250" t="s">
        <v>397</v>
      </c>
      <c r="AU2108" s="250" t="s">
        <v>84</v>
      </c>
      <c r="AV2108" s="14" t="s">
        <v>84</v>
      </c>
      <c r="AW2108" s="14" t="s">
        <v>35</v>
      </c>
      <c r="AX2108" s="14" t="s">
        <v>74</v>
      </c>
      <c r="AY2108" s="250" t="s">
        <v>378</v>
      </c>
    </row>
    <row r="2109" s="14" customFormat="1">
      <c r="A2109" s="14"/>
      <c r="B2109" s="240"/>
      <c r="C2109" s="241"/>
      <c r="D2109" s="231" t="s">
        <v>397</v>
      </c>
      <c r="E2109" s="242" t="s">
        <v>28</v>
      </c>
      <c r="F2109" s="243" t="s">
        <v>1899</v>
      </c>
      <c r="G2109" s="241"/>
      <c r="H2109" s="244">
        <v>14.616</v>
      </c>
      <c r="I2109" s="245"/>
      <c r="J2109" s="241"/>
      <c r="K2109" s="241"/>
      <c r="L2109" s="246"/>
      <c r="M2109" s="247"/>
      <c r="N2109" s="248"/>
      <c r="O2109" s="248"/>
      <c r="P2109" s="248"/>
      <c r="Q2109" s="248"/>
      <c r="R2109" s="248"/>
      <c r="S2109" s="248"/>
      <c r="T2109" s="249"/>
      <c r="U2109" s="14"/>
      <c r="V2109" s="14"/>
      <c r="W2109" s="14"/>
      <c r="X2109" s="14"/>
      <c r="Y2109" s="14"/>
      <c r="Z2109" s="14"/>
      <c r="AA2109" s="14"/>
      <c r="AB2109" s="14"/>
      <c r="AC2109" s="14"/>
      <c r="AD2109" s="14"/>
      <c r="AE2109" s="14"/>
      <c r="AT2109" s="250" t="s">
        <v>397</v>
      </c>
      <c r="AU2109" s="250" t="s">
        <v>84</v>
      </c>
      <c r="AV2109" s="14" t="s">
        <v>84</v>
      </c>
      <c r="AW2109" s="14" t="s">
        <v>35</v>
      </c>
      <c r="AX2109" s="14" t="s">
        <v>74</v>
      </c>
      <c r="AY2109" s="250" t="s">
        <v>378</v>
      </c>
    </row>
    <row r="2110" s="14" customFormat="1">
      <c r="A2110" s="14"/>
      <c r="B2110" s="240"/>
      <c r="C2110" s="241"/>
      <c r="D2110" s="231" t="s">
        <v>397</v>
      </c>
      <c r="E2110" s="242" t="s">
        <v>28</v>
      </c>
      <c r="F2110" s="243" t="s">
        <v>665</v>
      </c>
      <c r="G2110" s="241"/>
      <c r="H2110" s="244">
        <v>10.199999999999999</v>
      </c>
      <c r="I2110" s="245"/>
      <c r="J2110" s="241"/>
      <c r="K2110" s="241"/>
      <c r="L2110" s="246"/>
      <c r="M2110" s="247"/>
      <c r="N2110" s="248"/>
      <c r="O2110" s="248"/>
      <c r="P2110" s="248"/>
      <c r="Q2110" s="248"/>
      <c r="R2110" s="248"/>
      <c r="S2110" s="248"/>
      <c r="T2110" s="249"/>
      <c r="U2110" s="14"/>
      <c r="V2110" s="14"/>
      <c r="W2110" s="14"/>
      <c r="X2110" s="14"/>
      <c r="Y2110" s="14"/>
      <c r="Z2110" s="14"/>
      <c r="AA2110" s="14"/>
      <c r="AB2110" s="14"/>
      <c r="AC2110" s="14"/>
      <c r="AD2110" s="14"/>
      <c r="AE2110" s="14"/>
      <c r="AT2110" s="250" t="s">
        <v>397</v>
      </c>
      <c r="AU2110" s="250" t="s">
        <v>84</v>
      </c>
      <c r="AV2110" s="14" t="s">
        <v>84</v>
      </c>
      <c r="AW2110" s="14" t="s">
        <v>35</v>
      </c>
      <c r="AX2110" s="14" t="s">
        <v>74</v>
      </c>
      <c r="AY2110" s="250" t="s">
        <v>378</v>
      </c>
    </row>
    <row r="2111" s="15" customFormat="1">
      <c r="A2111" s="15"/>
      <c r="B2111" s="251"/>
      <c r="C2111" s="252"/>
      <c r="D2111" s="231" t="s">
        <v>397</v>
      </c>
      <c r="E2111" s="253" t="s">
        <v>154</v>
      </c>
      <c r="F2111" s="254" t="s">
        <v>416</v>
      </c>
      <c r="G2111" s="252"/>
      <c r="H2111" s="255">
        <v>269.70999999999998</v>
      </c>
      <c r="I2111" s="256"/>
      <c r="J2111" s="252"/>
      <c r="K2111" s="252"/>
      <c r="L2111" s="257"/>
      <c r="M2111" s="258"/>
      <c r="N2111" s="259"/>
      <c r="O2111" s="259"/>
      <c r="P2111" s="259"/>
      <c r="Q2111" s="259"/>
      <c r="R2111" s="259"/>
      <c r="S2111" s="259"/>
      <c r="T2111" s="260"/>
      <c r="U2111" s="15"/>
      <c r="V2111" s="15"/>
      <c r="W2111" s="15"/>
      <c r="X2111" s="15"/>
      <c r="Y2111" s="15"/>
      <c r="Z2111" s="15"/>
      <c r="AA2111" s="15"/>
      <c r="AB2111" s="15"/>
      <c r="AC2111" s="15"/>
      <c r="AD2111" s="15"/>
      <c r="AE2111" s="15"/>
      <c r="AT2111" s="261" t="s">
        <v>397</v>
      </c>
      <c r="AU2111" s="261" t="s">
        <v>84</v>
      </c>
      <c r="AV2111" s="15" t="s">
        <v>390</v>
      </c>
      <c r="AW2111" s="15" t="s">
        <v>35</v>
      </c>
      <c r="AX2111" s="15" t="s">
        <v>82</v>
      </c>
      <c r="AY2111" s="261" t="s">
        <v>378</v>
      </c>
    </row>
    <row r="2112" s="2" customFormat="1" ht="33" customHeight="1">
      <c r="A2112" s="41"/>
      <c r="B2112" s="42"/>
      <c r="C2112" s="211" t="s">
        <v>2407</v>
      </c>
      <c r="D2112" s="211" t="s">
        <v>385</v>
      </c>
      <c r="E2112" s="212" t="s">
        <v>2408</v>
      </c>
      <c r="F2112" s="213" t="s">
        <v>2409</v>
      </c>
      <c r="G2112" s="214" t="s">
        <v>572</v>
      </c>
      <c r="H2112" s="215">
        <v>178.98599999999999</v>
      </c>
      <c r="I2112" s="216"/>
      <c r="J2112" s="217">
        <f>ROUND(I2112*H2112,2)</f>
        <v>0</v>
      </c>
      <c r="K2112" s="213" t="s">
        <v>389</v>
      </c>
      <c r="L2112" s="47"/>
      <c r="M2112" s="218" t="s">
        <v>28</v>
      </c>
      <c r="N2112" s="219" t="s">
        <v>45</v>
      </c>
      <c r="O2112" s="87"/>
      <c r="P2112" s="220">
        <f>O2112*H2112</f>
        <v>0</v>
      </c>
      <c r="Q2112" s="220">
        <v>0</v>
      </c>
      <c r="R2112" s="220">
        <f>Q2112*H2112</f>
        <v>0</v>
      </c>
      <c r="S2112" s="220">
        <v>0</v>
      </c>
      <c r="T2112" s="221">
        <f>S2112*H2112</f>
        <v>0</v>
      </c>
      <c r="U2112" s="41"/>
      <c r="V2112" s="41"/>
      <c r="W2112" s="41"/>
      <c r="X2112" s="41"/>
      <c r="Y2112" s="41"/>
      <c r="Z2112" s="41"/>
      <c r="AA2112" s="41"/>
      <c r="AB2112" s="41"/>
      <c r="AC2112" s="41"/>
      <c r="AD2112" s="41"/>
      <c r="AE2112" s="41"/>
      <c r="AR2112" s="222" t="s">
        <v>598</v>
      </c>
      <c r="AT2112" s="222" t="s">
        <v>385</v>
      </c>
      <c r="AU2112" s="222" t="s">
        <v>84</v>
      </c>
      <c r="AY2112" s="20" t="s">
        <v>378</v>
      </c>
      <c r="BE2112" s="223">
        <f>IF(N2112="základní",J2112,0)</f>
        <v>0</v>
      </c>
      <c r="BF2112" s="223">
        <f>IF(N2112="snížená",J2112,0)</f>
        <v>0</v>
      </c>
      <c r="BG2112" s="223">
        <f>IF(N2112="zákl. přenesená",J2112,0)</f>
        <v>0</v>
      </c>
      <c r="BH2112" s="223">
        <f>IF(N2112="sníž. přenesená",J2112,0)</f>
        <v>0</v>
      </c>
      <c r="BI2112" s="223">
        <f>IF(N2112="nulová",J2112,0)</f>
        <v>0</v>
      </c>
      <c r="BJ2112" s="20" t="s">
        <v>82</v>
      </c>
      <c r="BK2112" s="223">
        <f>ROUND(I2112*H2112,2)</f>
        <v>0</v>
      </c>
      <c r="BL2112" s="20" t="s">
        <v>598</v>
      </c>
      <c r="BM2112" s="222" t="s">
        <v>2410</v>
      </c>
    </row>
    <row r="2113" s="2" customFormat="1">
      <c r="A2113" s="41"/>
      <c r="B2113" s="42"/>
      <c r="C2113" s="43"/>
      <c r="D2113" s="224" t="s">
        <v>394</v>
      </c>
      <c r="E2113" s="43"/>
      <c r="F2113" s="225" t="s">
        <v>2411</v>
      </c>
      <c r="G2113" s="43"/>
      <c r="H2113" s="43"/>
      <c r="I2113" s="226"/>
      <c r="J2113" s="43"/>
      <c r="K2113" s="43"/>
      <c r="L2113" s="47"/>
      <c r="M2113" s="227"/>
      <c r="N2113" s="228"/>
      <c r="O2113" s="87"/>
      <c r="P2113" s="87"/>
      <c r="Q2113" s="87"/>
      <c r="R2113" s="87"/>
      <c r="S2113" s="87"/>
      <c r="T2113" s="88"/>
      <c r="U2113" s="41"/>
      <c r="V2113" s="41"/>
      <c r="W2113" s="41"/>
      <c r="X2113" s="41"/>
      <c r="Y2113" s="41"/>
      <c r="Z2113" s="41"/>
      <c r="AA2113" s="41"/>
      <c r="AB2113" s="41"/>
      <c r="AC2113" s="41"/>
      <c r="AD2113" s="41"/>
      <c r="AE2113" s="41"/>
      <c r="AT2113" s="20" t="s">
        <v>394</v>
      </c>
      <c r="AU2113" s="20" t="s">
        <v>84</v>
      </c>
    </row>
    <row r="2114" s="13" customFormat="1">
      <c r="A2114" s="13"/>
      <c r="B2114" s="229"/>
      <c r="C2114" s="230"/>
      <c r="D2114" s="231" t="s">
        <v>397</v>
      </c>
      <c r="E2114" s="232" t="s">
        <v>28</v>
      </c>
      <c r="F2114" s="233" t="s">
        <v>398</v>
      </c>
      <c r="G2114" s="230"/>
      <c r="H2114" s="232" t="s">
        <v>28</v>
      </c>
      <c r="I2114" s="234"/>
      <c r="J2114" s="230"/>
      <c r="K2114" s="230"/>
      <c r="L2114" s="235"/>
      <c r="M2114" s="236"/>
      <c r="N2114" s="237"/>
      <c r="O2114" s="237"/>
      <c r="P2114" s="237"/>
      <c r="Q2114" s="237"/>
      <c r="R2114" s="237"/>
      <c r="S2114" s="237"/>
      <c r="T2114" s="238"/>
      <c r="U2114" s="13"/>
      <c r="V2114" s="13"/>
      <c r="W2114" s="13"/>
      <c r="X2114" s="13"/>
      <c r="Y2114" s="13"/>
      <c r="Z2114" s="13"/>
      <c r="AA2114" s="13"/>
      <c r="AB2114" s="13"/>
      <c r="AC2114" s="13"/>
      <c r="AD2114" s="13"/>
      <c r="AE2114" s="13"/>
      <c r="AT2114" s="239" t="s">
        <v>397</v>
      </c>
      <c r="AU2114" s="239" t="s">
        <v>84</v>
      </c>
      <c r="AV2114" s="13" t="s">
        <v>82</v>
      </c>
      <c r="AW2114" s="13" t="s">
        <v>35</v>
      </c>
      <c r="AX2114" s="13" t="s">
        <v>74</v>
      </c>
      <c r="AY2114" s="239" t="s">
        <v>378</v>
      </c>
    </row>
    <row r="2115" s="14" customFormat="1">
      <c r="A2115" s="14"/>
      <c r="B2115" s="240"/>
      <c r="C2115" s="241"/>
      <c r="D2115" s="231" t="s">
        <v>397</v>
      </c>
      <c r="E2115" s="242" t="s">
        <v>28</v>
      </c>
      <c r="F2115" s="243" t="s">
        <v>2412</v>
      </c>
      <c r="G2115" s="241"/>
      <c r="H2115" s="244">
        <v>20.411999999999999</v>
      </c>
      <c r="I2115" s="245"/>
      <c r="J2115" s="241"/>
      <c r="K2115" s="241"/>
      <c r="L2115" s="246"/>
      <c r="M2115" s="247"/>
      <c r="N2115" s="248"/>
      <c r="O2115" s="248"/>
      <c r="P2115" s="248"/>
      <c r="Q2115" s="248"/>
      <c r="R2115" s="248"/>
      <c r="S2115" s="248"/>
      <c r="T2115" s="249"/>
      <c r="U2115" s="14"/>
      <c r="V2115" s="14"/>
      <c r="W2115" s="14"/>
      <c r="X2115" s="14"/>
      <c r="Y2115" s="14"/>
      <c r="Z2115" s="14"/>
      <c r="AA2115" s="14"/>
      <c r="AB2115" s="14"/>
      <c r="AC2115" s="14"/>
      <c r="AD2115" s="14"/>
      <c r="AE2115" s="14"/>
      <c r="AT2115" s="250" t="s">
        <v>397</v>
      </c>
      <c r="AU2115" s="250" t="s">
        <v>84</v>
      </c>
      <c r="AV2115" s="14" t="s">
        <v>84</v>
      </c>
      <c r="AW2115" s="14" t="s">
        <v>35</v>
      </c>
      <c r="AX2115" s="14" t="s">
        <v>74</v>
      </c>
      <c r="AY2115" s="250" t="s">
        <v>378</v>
      </c>
    </row>
    <row r="2116" s="14" customFormat="1">
      <c r="A2116" s="14"/>
      <c r="B2116" s="240"/>
      <c r="C2116" s="241"/>
      <c r="D2116" s="231" t="s">
        <v>397</v>
      </c>
      <c r="E2116" s="242" t="s">
        <v>28</v>
      </c>
      <c r="F2116" s="243" t="s">
        <v>2413</v>
      </c>
      <c r="G2116" s="241"/>
      <c r="H2116" s="244">
        <v>15.119999999999999</v>
      </c>
      <c r="I2116" s="245"/>
      <c r="J2116" s="241"/>
      <c r="K2116" s="241"/>
      <c r="L2116" s="246"/>
      <c r="M2116" s="247"/>
      <c r="N2116" s="248"/>
      <c r="O2116" s="248"/>
      <c r="P2116" s="248"/>
      <c r="Q2116" s="248"/>
      <c r="R2116" s="248"/>
      <c r="S2116" s="248"/>
      <c r="T2116" s="249"/>
      <c r="U2116" s="14"/>
      <c r="V2116" s="14"/>
      <c r="W2116" s="14"/>
      <c r="X2116" s="14"/>
      <c r="Y2116" s="14"/>
      <c r="Z2116" s="14"/>
      <c r="AA2116" s="14"/>
      <c r="AB2116" s="14"/>
      <c r="AC2116" s="14"/>
      <c r="AD2116" s="14"/>
      <c r="AE2116" s="14"/>
      <c r="AT2116" s="250" t="s">
        <v>397</v>
      </c>
      <c r="AU2116" s="250" t="s">
        <v>84</v>
      </c>
      <c r="AV2116" s="14" t="s">
        <v>84</v>
      </c>
      <c r="AW2116" s="14" t="s">
        <v>35</v>
      </c>
      <c r="AX2116" s="14" t="s">
        <v>74</v>
      </c>
      <c r="AY2116" s="250" t="s">
        <v>378</v>
      </c>
    </row>
    <row r="2117" s="14" customFormat="1">
      <c r="A2117" s="14"/>
      <c r="B2117" s="240"/>
      <c r="C2117" s="241"/>
      <c r="D2117" s="231" t="s">
        <v>397</v>
      </c>
      <c r="E2117" s="242" t="s">
        <v>28</v>
      </c>
      <c r="F2117" s="243" t="s">
        <v>2414</v>
      </c>
      <c r="G2117" s="241"/>
      <c r="H2117" s="244">
        <v>17.475000000000001</v>
      </c>
      <c r="I2117" s="245"/>
      <c r="J2117" s="241"/>
      <c r="K2117" s="241"/>
      <c r="L2117" s="246"/>
      <c r="M2117" s="247"/>
      <c r="N2117" s="248"/>
      <c r="O2117" s="248"/>
      <c r="P2117" s="248"/>
      <c r="Q2117" s="248"/>
      <c r="R2117" s="248"/>
      <c r="S2117" s="248"/>
      <c r="T2117" s="249"/>
      <c r="U2117" s="14"/>
      <c r="V2117" s="14"/>
      <c r="W2117" s="14"/>
      <c r="X2117" s="14"/>
      <c r="Y2117" s="14"/>
      <c r="Z2117" s="14"/>
      <c r="AA2117" s="14"/>
      <c r="AB2117" s="14"/>
      <c r="AC2117" s="14"/>
      <c r="AD2117" s="14"/>
      <c r="AE2117" s="14"/>
      <c r="AT2117" s="250" t="s">
        <v>397</v>
      </c>
      <c r="AU2117" s="250" t="s">
        <v>84</v>
      </c>
      <c r="AV2117" s="14" t="s">
        <v>84</v>
      </c>
      <c r="AW2117" s="14" t="s">
        <v>35</v>
      </c>
      <c r="AX2117" s="14" t="s">
        <v>74</v>
      </c>
      <c r="AY2117" s="250" t="s">
        <v>378</v>
      </c>
    </row>
    <row r="2118" s="16" customFormat="1">
      <c r="A2118" s="16"/>
      <c r="B2118" s="262"/>
      <c r="C2118" s="263"/>
      <c r="D2118" s="231" t="s">
        <v>397</v>
      </c>
      <c r="E2118" s="264" t="s">
        <v>2415</v>
      </c>
      <c r="F2118" s="265" t="s">
        <v>618</v>
      </c>
      <c r="G2118" s="263"/>
      <c r="H2118" s="266">
        <v>53.006999999999998</v>
      </c>
      <c r="I2118" s="267"/>
      <c r="J2118" s="263"/>
      <c r="K2118" s="263"/>
      <c r="L2118" s="268"/>
      <c r="M2118" s="269"/>
      <c r="N2118" s="270"/>
      <c r="O2118" s="270"/>
      <c r="P2118" s="270"/>
      <c r="Q2118" s="270"/>
      <c r="R2118" s="270"/>
      <c r="S2118" s="270"/>
      <c r="T2118" s="271"/>
      <c r="U2118" s="16"/>
      <c r="V2118" s="16"/>
      <c r="W2118" s="16"/>
      <c r="X2118" s="16"/>
      <c r="Y2118" s="16"/>
      <c r="Z2118" s="16"/>
      <c r="AA2118" s="16"/>
      <c r="AB2118" s="16"/>
      <c r="AC2118" s="16"/>
      <c r="AD2118" s="16"/>
      <c r="AE2118" s="16"/>
      <c r="AT2118" s="272" t="s">
        <v>397</v>
      </c>
      <c r="AU2118" s="272" t="s">
        <v>84</v>
      </c>
      <c r="AV2118" s="16" t="s">
        <v>432</v>
      </c>
      <c r="AW2118" s="16" t="s">
        <v>35</v>
      </c>
      <c r="AX2118" s="16" t="s">
        <v>74</v>
      </c>
      <c r="AY2118" s="272" t="s">
        <v>378</v>
      </c>
    </row>
    <row r="2119" s="14" customFormat="1">
      <c r="A2119" s="14"/>
      <c r="B2119" s="240"/>
      <c r="C2119" s="241"/>
      <c r="D2119" s="231" t="s">
        <v>397</v>
      </c>
      <c r="E2119" s="242" t="s">
        <v>28</v>
      </c>
      <c r="F2119" s="243" t="s">
        <v>2416</v>
      </c>
      <c r="G2119" s="241"/>
      <c r="H2119" s="244">
        <v>28.584</v>
      </c>
      <c r="I2119" s="245"/>
      <c r="J2119" s="241"/>
      <c r="K2119" s="241"/>
      <c r="L2119" s="246"/>
      <c r="M2119" s="247"/>
      <c r="N2119" s="248"/>
      <c r="O2119" s="248"/>
      <c r="P2119" s="248"/>
      <c r="Q2119" s="248"/>
      <c r="R2119" s="248"/>
      <c r="S2119" s="248"/>
      <c r="T2119" s="249"/>
      <c r="U2119" s="14"/>
      <c r="V2119" s="14"/>
      <c r="W2119" s="14"/>
      <c r="X2119" s="14"/>
      <c r="Y2119" s="14"/>
      <c r="Z2119" s="14"/>
      <c r="AA2119" s="14"/>
      <c r="AB2119" s="14"/>
      <c r="AC2119" s="14"/>
      <c r="AD2119" s="14"/>
      <c r="AE2119" s="14"/>
      <c r="AT2119" s="250" t="s">
        <v>397</v>
      </c>
      <c r="AU2119" s="250" t="s">
        <v>84</v>
      </c>
      <c r="AV2119" s="14" t="s">
        <v>84</v>
      </c>
      <c r="AW2119" s="14" t="s">
        <v>35</v>
      </c>
      <c r="AX2119" s="14" t="s">
        <v>74</v>
      </c>
      <c r="AY2119" s="250" t="s">
        <v>378</v>
      </c>
    </row>
    <row r="2120" s="14" customFormat="1">
      <c r="A2120" s="14"/>
      <c r="B2120" s="240"/>
      <c r="C2120" s="241"/>
      <c r="D2120" s="231" t="s">
        <v>397</v>
      </c>
      <c r="E2120" s="242" t="s">
        <v>28</v>
      </c>
      <c r="F2120" s="243" t="s">
        <v>2417</v>
      </c>
      <c r="G2120" s="241"/>
      <c r="H2120" s="244">
        <v>21.027999999999999</v>
      </c>
      <c r="I2120" s="245"/>
      <c r="J2120" s="241"/>
      <c r="K2120" s="241"/>
      <c r="L2120" s="246"/>
      <c r="M2120" s="247"/>
      <c r="N2120" s="248"/>
      <c r="O2120" s="248"/>
      <c r="P2120" s="248"/>
      <c r="Q2120" s="248"/>
      <c r="R2120" s="248"/>
      <c r="S2120" s="248"/>
      <c r="T2120" s="249"/>
      <c r="U2120" s="14"/>
      <c r="V2120" s="14"/>
      <c r="W2120" s="14"/>
      <c r="X2120" s="14"/>
      <c r="Y2120" s="14"/>
      <c r="Z2120" s="14"/>
      <c r="AA2120" s="14"/>
      <c r="AB2120" s="14"/>
      <c r="AC2120" s="14"/>
      <c r="AD2120" s="14"/>
      <c r="AE2120" s="14"/>
      <c r="AT2120" s="250" t="s">
        <v>397</v>
      </c>
      <c r="AU2120" s="250" t="s">
        <v>84</v>
      </c>
      <c r="AV2120" s="14" t="s">
        <v>84</v>
      </c>
      <c r="AW2120" s="14" t="s">
        <v>35</v>
      </c>
      <c r="AX2120" s="14" t="s">
        <v>74</v>
      </c>
      <c r="AY2120" s="250" t="s">
        <v>378</v>
      </c>
    </row>
    <row r="2121" s="14" customFormat="1">
      <c r="A2121" s="14"/>
      <c r="B2121" s="240"/>
      <c r="C2121" s="241"/>
      <c r="D2121" s="231" t="s">
        <v>397</v>
      </c>
      <c r="E2121" s="242" t="s">
        <v>28</v>
      </c>
      <c r="F2121" s="243" t="s">
        <v>2418</v>
      </c>
      <c r="G2121" s="241"/>
      <c r="H2121" s="244">
        <v>1.44</v>
      </c>
      <c r="I2121" s="245"/>
      <c r="J2121" s="241"/>
      <c r="K2121" s="241"/>
      <c r="L2121" s="246"/>
      <c r="M2121" s="247"/>
      <c r="N2121" s="248"/>
      <c r="O2121" s="248"/>
      <c r="P2121" s="248"/>
      <c r="Q2121" s="248"/>
      <c r="R2121" s="248"/>
      <c r="S2121" s="248"/>
      <c r="T2121" s="249"/>
      <c r="U2121" s="14"/>
      <c r="V2121" s="14"/>
      <c r="W2121" s="14"/>
      <c r="X2121" s="14"/>
      <c r="Y2121" s="14"/>
      <c r="Z2121" s="14"/>
      <c r="AA2121" s="14"/>
      <c r="AB2121" s="14"/>
      <c r="AC2121" s="14"/>
      <c r="AD2121" s="14"/>
      <c r="AE2121" s="14"/>
      <c r="AT2121" s="250" t="s">
        <v>397</v>
      </c>
      <c r="AU2121" s="250" t="s">
        <v>84</v>
      </c>
      <c r="AV2121" s="14" t="s">
        <v>84</v>
      </c>
      <c r="AW2121" s="14" t="s">
        <v>35</v>
      </c>
      <c r="AX2121" s="14" t="s">
        <v>74</v>
      </c>
      <c r="AY2121" s="250" t="s">
        <v>378</v>
      </c>
    </row>
    <row r="2122" s="14" customFormat="1">
      <c r="A2122" s="14"/>
      <c r="B2122" s="240"/>
      <c r="C2122" s="241"/>
      <c r="D2122" s="231" t="s">
        <v>397</v>
      </c>
      <c r="E2122" s="242" t="s">
        <v>28</v>
      </c>
      <c r="F2122" s="243" t="s">
        <v>1736</v>
      </c>
      <c r="G2122" s="241"/>
      <c r="H2122" s="244">
        <v>51.076999999999998</v>
      </c>
      <c r="I2122" s="245"/>
      <c r="J2122" s="241"/>
      <c r="K2122" s="241"/>
      <c r="L2122" s="246"/>
      <c r="M2122" s="247"/>
      <c r="N2122" s="248"/>
      <c r="O2122" s="248"/>
      <c r="P2122" s="248"/>
      <c r="Q2122" s="248"/>
      <c r="R2122" s="248"/>
      <c r="S2122" s="248"/>
      <c r="T2122" s="249"/>
      <c r="U2122" s="14"/>
      <c r="V2122" s="14"/>
      <c r="W2122" s="14"/>
      <c r="X2122" s="14"/>
      <c r="Y2122" s="14"/>
      <c r="Z2122" s="14"/>
      <c r="AA2122" s="14"/>
      <c r="AB2122" s="14"/>
      <c r="AC2122" s="14"/>
      <c r="AD2122" s="14"/>
      <c r="AE2122" s="14"/>
      <c r="AT2122" s="250" t="s">
        <v>397</v>
      </c>
      <c r="AU2122" s="250" t="s">
        <v>84</v>
      </c>
      <c r="AV2122" s="14" t="s">
        <v>84</v>
      </c>
      <c r="AW2122" s="14" t="s">
        <v>35</v>
      </c>
      <c r="AX2122" s="14" t="s">
        <v>74</v>
      </c>
      <c r="AY2122" s="250" t="s">
        <v>378</v>
      </c>
    </row>
    <row r="2123" s="14" customFormat="1">
      <c r="A2123" s="14"/>
      <c r="B2123" s="240"/>
      <c r="C2123" s="241"/>
      <c r="D2123" s="231" t="s">
        <v>397</v>
      </c>
      <c r="E2123" s="242" t="s">
        <v>28</v>
      </c>
      <c r="F2123" s="243" t="s">
        <v>1737</v>
      </c>
      <c r="G2123" s="241"/>
      <c r="H2123" s="244">
        <v>3.6000000000000001</v>
      </c>
      <c r="I2123" s="245"/>
      <c r="J2123" s="241"/>
      <c r="K2123" s="241"/>
      <c r="L2123" s="246"/>
      <c r="M2123" s="247"/>
      <c r="N2123" s="248"/>
      <c r="O2123" s="248"/>
      <c r="P2123" s="248"/>
      <c r="Q2123" s="248"/>
      <c r="R2123" s="248"/>
      <c r="S2123" s="248"/>
      <c r="T2123" s="249"/>
      <c r="U2123" s="14"/>
      <c r="V2123" s="14"/>
      <c r="W2123" s="14"/>
      <c r="X2123" s="14"/>
      <c r="Y2123" s="14"/>
      <c r="Z2123" s="14"/>
      <c r="AA2123" s="14"/>
      <c r="AB2123" s="14"/>
      <c r="AC2123" s="14"/>
      <c r="AD2123" s="14"/>
      <c r="AE2123" s="14"/>
      <c r="AT2123" s="250" t="s">
        <v>397</v>
      </c>
      <c r="AU2123" s="250" t="s">
        <v>84</v>
      </c>
      <c r="AV2123" s="14" t="s">
        <v>84</v>
      </c>
      <c r="AW2123" s="14" t="s">
        <v>35</v>
      </c>
      <c r="AX2123" s="14" t="s">
        <v>74</v>
      </c>
      <c r="AY2123" s="250" t="s">
        <v>378</v>
      </c>
    </row>
    <row r="2124" s="14" customFormat="1">
      <c r="A2124" s="14"/>
      <c r="B2124" s="240"/>
      <c r="C2124" s="241"/>
      <c r="D2124" s="231" t="s">
        <v>397</v>
      </c>
      <c r="E2124" s="242" t="s">
        <v>28</v>
      </c>
      <c r="F2124" s="243" t="s">
        <v>2419</v>
      </c>
      <c r="G2124" s="241"/>
      <c r="H2124" s="244">
        <v>20.25</v>
      </c>
      <c r="I2124" s="245"/>
      <c r="J2124" s="241"/>
      <c r="K2124" s="241"/>
      <c r="L2124" s="246"/>
      <c r="M2124" s="247"/>
      <c r="N2124" s="248"/>
      <c r="O2124" s="248"/>
      <c r="P2124" s="248"/>
      <c r="Q2124" s="248"/>
      <c r="R2124" s="248"/>
      <c r="S2124" s="248"/>
      <c r="T2124" s="249"/>
      <c r="U2124" s="14"/>
      <c r="V2124" s="14"/>
      <c r="W2124" s="14"/>
      <c r="X2124" s="14"/>
      <c r="Y2124" s="14"/>
      <c r="Z2124" s="14"/>
      <c r="AA2124" s="14"/>
      <c r="AB2124" s="14"/>
      <c r="AC2124" s="14"/>
      <c r="AD2124" s="14"/>
      <c r="AE2124" s="14"/>
      <c r="AT2124" s="250" t="s">
        <v>397</v>
      </c>
      <c r="AU2124" s="250" t="s">
        <v>84</v>
      </c>
      <c r="AV2124" s="14" t="s">
        <v>84</v>
      </c>
      <c r="AW2124" s="14" t="s">
        <v>35</v>
      </c>
      <c r="AX2124" s="14" t="s">
        <v>74</v>
      </c>
      <c r="AY2124" s="250" t="s">
        <v>378</v>
      </c>
    </row>
    <row r="2125" s="15" customFormat="1">
      <c r="A2125" s="15"/>
      <c r="B2125" s="251"/>
      <c r="C2125" s="252"/>
      <c r="D2125" s="231" t="s">
        <v>397</v>
      </c>
      <c r="E2125" s="253" t="s">
        <v>157</v>
      </c>
      <c r="F2125" s="254" t="s">
        <v>416</v>
      </c>
      <c r="G2125" s="252"/>
      <c r="H2125" s="255">
        <v>178.98599999999999</v>
      </c>
      <c r="I2125" s="256"/>
      <c r="J2125" s="252"/>
      <c r="K2125" s="252"/>
      <c r="L2125" s="257"/>
      <c r="M2125" s="258"/>
      <c r="N2125" s="259"/>
      <c r="O2125" s="259"/>
      <c r="P2125" s="259"/>
      <c r="Q2125" s="259"/>
      <c r="R2125" s="259"/>
      <c r="S2125" s="259"/>
      <c r="T2125" s="260"/>
      <c r="U2125" s="15"/>
      <c r="V2125" s="15"/>
      <c r="W2125" s="15"/>
      <c r="X2125" s="15"/>
      <c r="Y2125" s="15"/>
      <c r="Z2125" s="15"/>
      <c r="AA2125" s="15"/>
      <c r="AB2125" s="15"/>
      <c r="AC2125" s="15"/>
      <c r="AD2125" s="15"/>
      <c r="AE2125" s="15"/>
      <c r="AT2125" s="261" t="s">
        <v>397</v>
      </c>
      <c r="AU2125" s="261" t="s">
        <v>84</v>
      </c>
      <c r="AV2125" s="15" t="s">
        <v>390</v>
      </c>
      <c r="AW2125" s="15" t="s">
        <v>35</v>
      </c>
      <c r="AX2125" s="15" t="s">
        <v>82</v>
      </c>
      <c r="AY2125" s="261" t="s">
        <v>378</v>
      </c>
    </row>
    <row r="2126" s="2" customFormat="1" ht="16.5" customHeight="1">
      <c r="A2126" s="41"/>
      <c r="B2126" s="42"/>
      <c r="C2126" s="273" t="s">
        <v>2420</v>
      </c>
      <c r="D2126" s="273" t="s">
        <v>875</v>
      </c>
      <c r="E2126" s="274" t="s">
        <v>2421</v>
      </c>
      <c r="F2126" s="275" t="s">
        <v>2422</v>
      </c>
      <c r="G2126" s="276" t="s">
        <v>2423</v>
      </c>
      <c r="H2126" s="277">
        <v>197.37700000000001</v>
      </c>
      <c r="I2126" s="278"/>
      <c r="J2126" s="279">
        <f>ROUND(I2126*H2126,2)</f>
        <v>0</v>
      </c>
      <c r="K2126" s="275" t="s">
        <v>389</v>
      </c>
      <c r="L2126" s="280"/>
      <c r="M2126" s="281" t="s">
        <v>28</v>
      </c>
      <c r="N2126" s="282" t="s">
        <v>45</v>
      </c>
      <c r="O2126" s="87"/>
      <c r="P2126" s="220">
        <f>O2126*H2126</f>
        <v>0</v>
      </c>
      <c r="Q2126" s="220">
        <v>0.001</v>
      </c>
      <c r="R2126" s="220">
        <f>Q2126*H2126</f>
        <v>0.19737700000000003</v>
      </c>
      <c r="S2126" s="220">
        <v>0</v>
      </c>
      <c r="T2126" s="221">
        <f>S2126*H2126</f>
        <v>0</v>
      </c>
      <c r="U2126" s="41"/>
      <c r="V2126" s="41"/>
      <c r="W2126" s="41"/>
      <c r="X2126" s="41"/>
      <c r="Y2126" s="41"/>
      <c r="Z2126" s="41"/>
      <c r="AA2126" s="41"/>
      <c r="AB2126" s="41"/>
      <c r="AC2126" s="41"/>
      <c r="AD2126" s="41"/>
      <c r="AE2126" s="41"/>
      <c r="AR2126" s="222" t="s">
        <v>706</v>
      </c>
      <c r="AT2126" s="222" t="s">
        <v>875</v>
      </c>
      <c r="AU2126" s="222" t="s">
        <v>84</v>
      </c>
      <c r="AY2126" s="20" t="s">
        <v>378</v>
      </c>
      <c r="BE2126" s="223">
        <f>IF(N2126="základní",J2126,0)</f>
        <v>0</v>
      </c>
      <c r="BF2126" s="223">
        <f>IF(N2126="snížená",J2126,0)</f>
        <v>0</v>
      </c>
      <c r="BG2126" s="223">
        <f>IF(N2126="zákl. přenesená",J2126,0)</f>
        <v>0</v>
      </c>
      <c r="BH2126" s="223">
        <f>IF(N2126="sníž. přenesená",J2126,0)</f>
        <v>0</v>
      </c>
      <c r="BI2126" s="223">
        <f>IF(N2126="nulová",J2126,0)</f>
        <v>0</v>
      </c>
      <c r="BJ2126" s="20" t="s">
        <v>82</v>
      </c>
      <c r="BK2126" s="223">
        <f>ROUND(I2126*H2126,2)</f>
        <v>0</v>
      </c>
      <c r="BL2126" s="20" t="s">
        <v>598</v>
      </c>
      <c r="BM2126" s="222" t="s">
        <v>2424</v>
      </c>
    </row>
    <row r="2127" s="14" customFormat="1">
      <c r="A2127" s="14"/>
      <c r="B2127" s="240"/>
      <c r="C2127" s="241"/>
      <c r="D2127" s="231" t="s">
        <v>397</v>
      </c>
      <c r="E2127" s="242" t="s">
        <v>28</v>
      </c>
      <c r="F2127" s="243" t="s">
        <v>2425</v>
      </c>
      <c r="G2127" s="241"/>
      <c r="H2127" s="244">
        <v>107.884</v>
      </c>
      <c r="I2127" s="245"/>
      <c r="J2127" s="241"/>
      <c r="K2127" s="241"/>
      <c r="L2127" s="246"/>
      <c r="M2127" s="247"/>
      <c r="N2127" s="248"/>
      <c r="O2127" s="248"/>
      <c r="P2127" s="248"/>
      <c r="Q2127" s="248"/>
      <c r="R2127" s="248"/>
      <c r="S2127" s="248"/>
      <c r="T2127" s="249"/>
      <c r="U2127" s="14"/>
      <c r="V2127" s="14"/>
      <c r="W2127" s="14"/>
      <c r="X2127" s="14"/>
      <c r="Y2127" s="14"/>
      <c r="Z2127" s="14"/>
      <c r="AA2127" s="14"/>
      <c r="AB2127" s="14"/>
      <c r="AC2127" s="14"/>
      <c r="AD2127" s="14"/>
      <c r="AE2127" s="14"/>
      <c r="AT2127" s="250" t="s">
        <v>397</v>
      </c>
      <c r="AU2127" s="250" t="s">
        <v>84</v>
      </c>
      <c r="AV2127" s="14" t="s">
        <v>84</v>
      </c>
      <c r="AW2127" s="14" t="s">
        <v>35</v>
      </c>
      <c r="AX2127" s="14" t="s">
        <v>74</v>
      </c>
      <c r="AY2127" s="250" t="s">
        <v>378</v>
      </c>
    </row>
    <row r="2128" s="14" customFormat="1">
      <c r="A2128" s="14"/>
      <c r="B2128" s="240"/>
      <c r="C2128" s="241"/>
      <c r="D2128" s="231" t="s">
        <v>397</v>
      </c>
      <c r="E2128" s="242" t="s">
        <v>28</v>
      </c>
      <c r="F2128" s="243" t="s">
        <v>2426</v>
      </c>
      <c r="G2128" s="241"/>
      <c r="H2128" s="244">
        <v>89.492999999999995</v>
      </c>
      <c r="I2128" s="245"/>
      <c r="J2128" s="241"/>
      <c r="K2128" s="241"/>
      <c r="L2128" s="246"/>
      <c r="M2128" s="247"/>
      <c r="N2128" s="248"/>
      <c r="O2128" s="248"/>
      <c r="P2128" s="248"/>
      <c r="Q2128" s="248"/>
      <c r="R2128" s="248"/>
      <c r="S2128" s="248"/>
      <c r="T2128" s="249"/>
      <c r="U2128" s="14"/>
      <c r="V2128" s="14"/>
      <c r="W2128" s="14"/>
      <c r="X2128" s="14"/>
      <c r="Y2128" s="14"/>
      <c r="Z2128" s="14"/>
      <c r="AA2128" s="14"/>
      <c r="AB2128" s="14"/>
      <c r="AC2128" s="14"/>
      <c r="AD2128" s="14"/>
      <c r="AE2128" s="14"/>
      <c r="AT2128" s="250" t="s">
        <v>397</v>
      </c>
      <c r="AU2128" s="250" t="s">
        <v>84</v>
      </c>
      <c r="AV2128" s="14" t="s">
        <v>84</v>
      </c>
      <c r="AW2128" s="14" t="s">
        <v>35</v>
      </c>
      <c r="AX2128" s="14" t="s">
        <v>74</v>
      </c>
      <c r="AY2128" s="250" t="s">
        <v>378</v>
      </c>
    </row>
    <row r="2129" s="15" customFormat="1">
      <c r="A2129" s="15"/>
      <c r="B2129" s="251"/>
      <c r="C2129" s="252"/>
      <c r="D2129" s="231" t="s">
        <v>397</v>
      </c>
      <c r="E2129" s="253" t="s">
        <v>28</v>
      </c>
      <c r="F2129" s="254" t="s">
        <v>416</v>
      </c>
      <c r="G2129" s="252"/>
      <c r="H2129" s="255">
        <v>197.37700000000001</v>
      </c>
      <c r="I2129" s="256"/>
      <c r="J2129" s="252"/>
      <c r="K2129" s="252"/>
      <c r="L2129" s="257"/>
      <c r="M2129" s="258"/>
      <c r="N2129" s="259"/>
      <c r="O2129" s="259"/>
      <c r="P2129" s="259"/>
      <c r="Q2129" s="259"/>
      <c r="R2129" s="259"/>
      <c r="S2129" s="259"/>
      <c r="T2129" s="260"/>
      <c r="U2129" s="15"/>
      <c r="V2129" s="15"/>
      <c r="W2129" s="15"/>
      <c r="X2129" s="15"/>
      <c r="Y2129" s="15"/>
      <c r="Z2129" s="15"/>
      <c r="AA2129" s="15"/>
      <c r="AB2129" s="15"/>
      <c r="AC2129" s="15"/>
      <c r="AD2129" s="15"/>
      <c r="AE2129" s="15"/>
      <c r="AT2129" s="261" t="s">
        <v>397</v>
      </c>
      <c r="AU2129" s="261" t="s">
        <v>84</v>
      </c>
      <c r="AV2129" s="15" t="s">
        <v>390</v>
      </c>
      <c r="AW2129" s="15" t="s">
        <v>35</v>
      </c>
      <c r="AX2129" s="15" t="s">
        <v>82</v>
      </c>
      <c r="AY2129" s="261" t="s">
        <v>378</v>
      </c>
    </row>
    <row r="2130" s="2" customFormat="1" ht="55.5" customHeight="1">
      <c r="A2130" s="41"/>
      <c r="B2130" s="42"/>
      <c r="C2130" s="211" t="s">
        <v>2427</v>
      </c>
      <c r="D2130" s="211" t="s">
        <v>385</v>
      </c>
      <c r="E2130" s="212" t="s">
        <v>2428</v>
      </c>
      <c r="F2130" s="213" t="s">
        <v>2429</v>
      </c>
      <c r="G2130" s="214" t="s">
        <v>572</v>
      </c>
      <c r="H2130" s="215">
        <v>115.059</v>
      </c>
      <c r="I2130" s="216"/>
      <c r="J2130" s="217">
        <f>ROUND(I2130*H2130,2)</f>
        <v>0</v>
      </c>
      <c r="K2130" s="213" t="s">
        <v>389</v>
      </c>
      <c r="L2130" s="47"/>
      <c r="M2130" s="218" t="s">
        <v>28</v>
      </c>
      <c r="N2130" s="219" t="s">
        <v>45</v>
      </c>
      <c r="O2130" s="87"/>
      <c r="P2130" s="220">
        <f>O2130*H2130</f>
        <v>0</v>
      </c>
      <c r="Q2130" s="220">
        <v>0.00063000000000000003</v>
      </c>
      <c r="R2130" s="220">
        <f>Q2130*H2130</f>
        <v>0.072487170000000004</v>
      </c>
      <c r="S2130" s="220">
        <v>0</v>
      </c>
      <c r="T2130" s="221">
        <f>S2130*H2130</f>
        <v>0</v>
      </c>
      <c r="U2130" s="41"/>
      <c r="V2130" s="41"/>
      <c r="W2130" s="41"/>
      <c r="X2130" s="41"/>
      <c r="Y2130" s="41"/>
      <c r="Z2130" s="41"/>
      <c r="AA2130" s="41"/>
      <c r="AB2130" s="41"/>
      <c r="AC2130" s="41"/>
      <c r="AD2130" s="41"/>
      <c r="AE2130" s="41"/>
      <c r="AR2130" s="222" t="s">
        <v>598</v>
      </c>
      <c r="AT2130" s="222" t="s">
        <v>385</v>
      </c>
      <c r="AU2130" s="222" t="s">
        <v>84</v>
      </c>
      <c r="AY2130" s="20" t="s">
        <v>378</v>
      </c>
      <c r="BE2130" s="223">
        <f>IF(N2130="základní",J2130,0)</f>
        <v>0</v>
      </c>
      <c r="BF2130" s="223">
        <f>IF(N2130="snížená",J2130,0)</f>
        <v>0</v>
      </c>
      <c r="BG2130" s="223">
        <f>IF(N2130="zákl. přenesená",J2130,0)</f>
        <v>0</v>
      </c>
      <c r="BH2130" s="223">
        <f>IF(N2130="sníž. přenesená",J2130,0)</f>
        <v>0</v>
      </c>
      <c r="BI2130" s="223">
        <f>IF(N2130="nulová",J2130,0)</f>
        <v>0</v>
      </c>
      <c r="BJ2130" s="20" t="s">
        <v>82</v>
      </c>
      <c r="BK2130" s="223">
        <f>ROUND(I2130*H2130,2)</f>
        <v>0</v>
      </c>
      <c r="BL2130" s="20" t="s">
        <v>598</v>
      </c>
      <c r="BM2130" s="222" t="s">
        <v>2430</v>
      </c>
    </row>
    <row r="2131" s="2" customFormat="1">
      <c r="A2131" s="41"/>
      <c r="B2131" s="42"/>
      <c r="C2131" s="43"/>
      <c r="D2131" s="224" t="s">
        <v>394</v>
      </c>
      <c r="E2131" s="43"/>
      <c r="F2131" s="225" t="s">
        <v>2431</v>
      </c>
      <c r="G2131" s="43"/>
      <c r="H2131" s="43"/>
      <c r="I2131" s="226"/>
      <c r="J2131" s="43"/>
      <c r="K2131" s="43"/>
      <c r="L2131" s="47"/>
      <c r="M2131" s="227"/>
      <c r="N2131" s="228"/>
      <c r="O2131" s="87"/>
      <c r="P2131" s="87"/>
      <c r="Q2131" s="87"/>
      <c r="R2131" s="87"/>
      <c r="S2131" s="87"/>
      <c r="T2131" s="88"/>
      <c r="U2131" s="41"/>
      <c r="V2131" s="41"/>
      <c r="W2131" s="41"/>
      <c r="X2131" s="41"/>
      <c r="Y2131" s="41"/>
      <c r="Z2131" s="41"/>
      <c r="AA2131" s="41"/>
      <c r="AB2131" s="41"/>
      <c r="AC2131" s="41"/>
      <c r="AD2131" s="41"/>
      <c r="AE2131" s="41"/>
      <c r="AT2131" s="20" t="s">
        <v>394</v>
      </c>
      <c r="AU2131" s="20" t="s">
        <v>84</v>
      </c>
    </row>
    <row r="2132" s="14" customFormat="1">
      <c r="A2132" s="14"/>
      <c r="B2132" s="240"/>
      <c r="C2132" s="241"/>
      <c r="D2132" s="231" t="s">
        <v>397</v>
      </c>
      <c r="E2132" s="242" t="s">
        <v>28</v>
      </c>
      <c r="F2132" s="243" t="s">
        <v>215</v>
      </c>
      <c r="G2132" s="241"/>
      <c r="H2132" s="244">
        <v>115.059</v>
      </c>
      <c r="I2132" s="245"/>
      <c r="J2132" s="241"/>
      <c r="K2132" s="241"/>
      <c r="L2132" s="246"/>
      <c r="M2132" s="247"/>
      <c r="N2132" s="248"/>
      <c r="O2132" s="248"/>
      <c r="P2132" s="248"/>
      <c r="Q2132" s="248"/>
      <c r="R2132" s="248"/>
      <c r="S2132" s="248"/>
      <c r="T2132" s="249"/>
      <c r="U2132" s="14"/>
      <c r="V2132" s="14"/>
      <c r="W2132" s="14"/>
      <c r="X2132" s="14"/>
      <c r="Y2132" s="14"/>
      <c r="Z2132" s="14"/>
      <c r="AA2132" s="14"/>
      <c r="AB2132" s="14"/>
      <c r="AC2132" s="14"/>
      <c r="AD2132" s="14"/>
      <c r="AE2132" s="14"/>
      <c r="AT2132" s="250" t="s">
        <v>397</v>
      </c>
      <c r="AU2132" s="250" t="s">
        <v>84</v>
      </c>
      <c r="AV2132" s="14" t="s">
        <v>84</v>
      </c>
      <c r="AW2132" s="14" t="s">
        <v>35</v>
      </c>
      <c r="AX2132" s="14" t="s">
        <v>82</v>
      </c>
      <c r="AY2132" s="250" t="s">
        <v>378</v>
      </c>
    </row>
    <row r="2133" s="2" customFormat="1" ht="33" customHeight="1">
      <c r="A2133" s="41"/>
      <c r="B2133" s="42"/>
      <c r="C2133" s="211" t="s">
        <v>2432</v>
      </c>
      <c r="D2133" s="211" t="s">
        <v>385</v>
      </c>
      <c r="E2133" s="212" t="s">
        <v>2433</v>
      </c>
      <c r="F2133" s="213" t="s">
        <v>2434</v>
      </c>
      <c r="G2133" s="214" t="s">
        <v>972</v>
      </c>
      <c r="H2133" s="215">
        <v>56.609999999999999</v>
      </c>
      <c r="I2133" s="216"/>
      <c r="J2133" s="217">
        <f>ROUND(I2133*H2133,2)</f>
        <v>0</v>
      </c>
      <c r="K2133" s="213" t="s">
        <v>389</v>
      </c>
      <c r="L2133" s="47"/>
      <c r="M2133" s="218" t="s">
        <v>28</v>
      </c>
      <c r="N2133" s="219" t="s">
        <v>45</v>
      </c>
      <c r="O2133" s="87"/>
      <c r="P2133" s="220">
        <f>O2133*H2133</f>
        <v>0</v>
      </c>
      <c r="Q2133" s="220">
        <v>0.00016000000000000001</v>
      </c>
      <c r="R2133" s="220">
        <f>Q2133*H2133</f>
        <v>0.0090576000000000007</v>
      </c>
      <c r="S2133" s="220">
        <v>0</v>
      </c>
      <c r="T2133" s="221">
        <f>S2133*H2133</f>
        <v>0</v>
      </c>
      <c r="U2133" s="41"/>
      <c r="V2133" s="41"/>
      <c r="W2133" s="41"/>
      <c r="X2133" s="41"/>
      <c r="Y2133" s="41"/>
      <c r="Z2133" s="41"/>
      <c r="AA2133" s="41"/>
      <c r="AB2133" s="41"/>
      <c r="AC2133" s="41"/>
      <c r="AD2133" s="41"/>
      <c r="AE2133" s="41"/>
      <c r="AR2133" s="222" t="s">
        <v>598</v>
      </c>
      <c r="AT2133" s="222" t="s">
        <v>385</v>
      </c>
      <c r="AU2133" s="222" t="s">
        <v>84</v>
      </c>
      <c r="AY2133" s="20" t="s">
        <v>378</v>
      </c>
      <c r="BE2133" s="223">
        <f>IF(N2133="základní",J2133,0)</f>
        <v>0</v>
      </c>
      <c r="BF2133" s="223">
        <f>IF(N2133="snížená",J2133,0)</f>
        <v>0</v>
      </c>
      <c r="BG2133" s="223">
        <f>IF(N2133="zákl. přenesená",J2133,0)</f>
        <v>0</v>
      </c>
      <c r="BH2133" s="223">
        <f>IF(N2133="sníž. přenesená",J2133,0)</f>
        <v>0</v>
      </c>
      <c r="BI2133" s="223">
        <f>IF(N2133="nulová",J2133,0)</f>
        <v>0</v>
      </c>
      <c r="BJ2133" s="20" t="s">
        <v>82</v>
      </c>
      <c r="BK2133" s="223">
        <f>ROUND(I2133*H2133,2)</f>
        <v>0</v>
      </c>
      <c r="BL2133" s="20" t="s">
        <v>598</v>
      </c>
      <c r="BM2133" s="222" t="s">
        <v>2435</v>
      </c>
    </row>
    <row r="2134" s="2" customFormat="1">
      <c r="A2134" s="41"/>
      <c r="B2134" s="42"/>
      <c r="C2134" s="43"/>
      <c r="D2134" s="224" t="s">
        <v>394</v>
      </c>
      <c r="E2134" s="43"/>
      <c r="F2134" s="225" t="s">
        <v>2436</v>
      </c>
      <c r="G2134" s="43"/>
      <c r="H2134" s="43"/>
      <c r="I2134" s="226"/>
      <c r="J2134" s="43"/>
      <c r="K2134" s="43"/>
      <c r="L2134" s="47"/>
      <c r="M2134" s="227"/>
      <c r="N2134" s="228"/>
      <c r="O2134" s="87"/>
      <c r="P2134" s="87"/>
      <c r="Q2134" s="87"/>
      <c r="R2134" s="87"/>
      <c r="S2134" s="87"/>
      <c r="T2134" s="88"/>
      <c r="U2134" s="41"/>
      <c r="V2134" s="41"/>
      <c r="W2134" s="41"/>
      <c r="X2134" s="41"/>
      <c r="Y2134" s="41"/>
      <c r="Z2134" s="41"/>
      <c r="AA2134" s="41"/>
      <c r="AB2134" s="41"/>
      <c r="AC2134" s="41"/>
      <c r="AD2134" s="41"/>
      <c r="AE2134" s="41"/>
      <c r="AT2134" s="20" t="s">
        <v>394</v>
      </c>
      <c r="AU2134" s="20" t="s">
        <v>84</v>
      </c>
    </row>
    <row r="2135" s="13" customFormat="1">
      <c r="A2135" s="13"/>
      <c r="B2135" s="229"/>
      <c r="C2135" s="230"/>
      <c r="D2135" s="231" t="s">
        <v>397</v>
      </c>
      <c r="E2135" s="232" t="s">
        <v>28</v>
      </c>
      <c r="F2135" s="233" t="s">
        <v>797</v>
      </c>
      <c r="G2135" s="230"/>
      <c r="H2135" s="232" t="s">
        <v>28</v>
      </c>
      <c r="I2135" s="234"/>
      <c r="J2135" s="230"/>
      <c r="K2135" s="230"/>
      <c r="L2135" s="235"/>
      <c r="M2135" s="236"/>
      <c r="N2135" s="237"/>
      <c r="O2135" s="237"/>
      <c r="P2135" s="237"/>
      <c r="Q2135" s="237"/>
      <c r="R2135" s="237"/>
      <c r="S2135" s="237"/>
      <c r="T2135" s="238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T2135" s="239" t="s">
        <v>397</v>
      </c>
      <c r="AU2135" s="239" t="s">
        <v>84</v>
      </c>
      <c r="AV2135" s="13" t="s">
        <v>82</v>
      </c>
      <c r="AW2135" s="13" t="s">
        <v>35</v>
      </c>
      <c r="AX2135" s="13" t="s">
        <v>74</v>
      </c>
      <c r="AY2135" s="239" t="s">
        <v>378</v>
      </c>
    </row>
    <row r="2136" s="14" customFormat="1">
      <c r="A2136" s="14"/>
      <c r="B2136" s="240"/>
      <c r="C2136" s="241"/>
      <c r="D2136" s="231" t="s">
        <v>397</v>
      </c>
      <c r="E2136" s="242" t="s">
        <v>28</v>
      </c>
      <c r="F2136" s="243" t="s">
        <v>2437</v>
      </c>
      <c r="G2136" s="241"/>
      <c r="H2136" s="244">
        <v>17.699999999999999</v>
      </c>
      <c r="I2136" s="245"/>
      <c r="J2136" s="241"/>
      <c r="K2136" s="241"/>
      <c r="L2136" s="246"/>
      <c r="M2136" s="247"/>
      <c r="N2136" s="248"/>
      <c r="O2136" s="248"/>
      <c r="P2136" s="248"/>
      <c r="Q2136" s="248"/>
      <c r="R2136" s="248"/>
      <c r="S2136" s="248"/>
      <c r="T2136" s="249"/>
      <c r="U2136" s="14"/>
      <c r="V2136" s="14"/>
      <c r="W2136" s="14"/>
      <c r="X2136" s="14"/>
      <c r="Y2136" s="14"/>
      <c r="Z2136" s="14"/>
      <c r="AA2136" s="14"/>
      <c r="AB2136" s="14"/>
      <c r="AC2136" s="14"/>
      <c r="AD2136" s="14"/>
      <c r="AE2136" s="14"/>
      <c r="AT2136" s="250" t="s">
        <v>397</v>
      </c>
      <c r="AU2136" s="250" t="s">
        <v>84</v>
      </c>
      <c r="AV2136" s="14" t="s">
        <v>84</v>
      </c>
      <c r="AW2136" s="14" t="s">
        <v>35</v>
      </c>
      <c r="AX2136" s="14" t="s">
        <v>74</v>
      </c>
      <c r="AY2136" s="250" t="s">
        <v>378</v>
      </c>
    </row>
    <row r="2137" s="14" customFormat="1">
      <c r="A2137" s="14"/>
      <c r="B2137" s="240"/>
      <c r="C2137" s="241"/>
      <c r="D2137" s="231" t="s">
        <v>397</v>
      </c>
      <c r="E2137" s="242" t="s">
        <v>28</v>
      </c>
      <c r="F2137" s="243" t="s">
        <v>2438</v>
      </c>
      <c r="G2137" s="241"/>
      <c r="H2137" s="244">
        <v>9.3000000000000007</v>
      </c>
      <c r="I2137" s="245"/>
      <c r="J2137" s="241"/>
      <c r="K2137" s="241"/>
      <c r="L2137" s="246"/>
      <c r="M2137" s="247"/>
      <c r="N2137" s="248"/>
      <c r="O2137" s="248"/>
      <c r="P2137" s="248"/>
      <c r="Q2137" s="248"/>
      <c r="R2137" s="248"/>
      <c r="S2137" s="248"/>
      <c r="T2137" s="249"/>
      <c r="U2137" s="14"/>
      <c r="V2137" s="14"/>
      <c r="W2137" s="14"/>
      <c r="X2137" s="14"/>
      <c r="Y2137" s="14"/>
      <c r="Z2137" s="14"/>
      <c r="AA2137" s="14"/>
      <c r="AB2137" s="14"/>
      <c r="AC2137" s="14"/>
      <c r="AD2137" s="14"/>
      <c r="AE2137" s="14"/>
      <c r="AT2137" s="250" t="s">
        <v>397</v>
      </c>
      <c r="AU2137" s="250" t="s">
        <v>84</v>
      </c>
      <c r="AV2137" s="14" t="s">
        <v>84</v>
      </c>
      <c r="AW2137" s="14" t="s">
        <v>35</v>
      </c>
      <c r="AX2137" s="14" t="s">
        <v>74</v>
      </c>
      <c r="AY2137" s="250" t="s">
        <v>378</v>
      </c>
    </row>
    <row r="2138" s="14" customFormat="1">
      <c r="A2138" s="14"/>
      <c r="B2138" s="240"/>
      <c r="C2138" s="241"/>
      <c r="D2138" s="231" t="s">
        <v>397</v>
      </c>
      <c r="E2138" s="242" t="s">
        <v>28</v>
      </c>
      <c r="F2138" s="243" t="s">
        <v>2439</v>
      </c>
      <c r="G2138" s="241"/>
      <c r="H2138" s="244">
        <v>29.609999999999999</v>
      </c>
      <c r="I2138" s="245"/>
      <c r="J2138" s="241"/>
      <c r="K2138" s="241"/>
      <c r="L2138" s="246"/>
      <c r="M2138" s="247"/>
      <c r="N2138" s="248"/>
      <c r="O2138" s="248"/>
      <c r="P2138" s="248"/>
      <c r="Q2138" s="248"/>
      <c r="R2138" s="248"/>
      <c r="S2138" s="248"/>
      <c r="T2138" s="249"/>
      <c r="U2138" s="14"/>
      <c r="V2138" s="14"/>
      <c r="W2138" s="14"/>
      <c r="X2138" s="14"/>
      <c r="Y2138" s="14"/>
      <c r="Z2138" s="14"/>
      <c r="AA2138" s="14"/>
      <c r="AB2138" s="14"/>
      <c r="AC2138" s="14"/>
      <c r="AD2138" s="14"/>
      <c r="AE2138" s="14"/>
      <c r="AT2138" s="250" t="s">
        <v>397</v>
      </c>
      <c r="AU2138" s="250" t="s">
        <v>84</v>
      </c>
      <c r="AV2138" s="14" t="s">
        <v>84</v>
      </c>
      <c r="AW2138" s="14" t="s">
        <v>35</v>
      </c>
      <c r="AX2138" s="14" t="s">
        <v>74</v>
      </c>
      <c r="AY2138" s="250" t="s">
        <v>378</v>
      </c>
    </row>
    <row r="2139" s="15" customFormat="1">
      <c r="A2139" s="15"/>
      <c r="B2139" s="251"/>
      <c r="C2139" s="252"/>
      <c r="D2139" s="231" t="s">
        <v>397</v>
      </c>
      <c r="E2139" s="253" t="s">
        <v>28</v>
      </c>
      <c r="F2139" s="254" t="s">
        <v>416</v>
      </c>
      <c r="G2139" s="252"/>
      <c r="H2139" s="255">
        <v>56.609999999999999</v>
      </c>
      <c r="I2139" s="256"/>
      <c r="J2139" s="252"/>
      <c r="K2139" s="252"/>
      <c r="L2139" s="257"/>
      <c r="M2139" s="258"/>
      <c r="N2139" s="259"/>
      <c r="O2139" s="259"/>
      <c r="P2139" s="259"/>
      <c r="Q2139" s="259"/>
      <c r="R2139" s="259"/>
      <c r="S2139" s="259"/>
      <c r="T2139" s="260"/>
      <c r="U2139" s="15"/>
      <c r="V2139" s="15"/>
      <c r="W2139" s="15"/>
      <c r="X2139" s="15"/>
      <c r="Y2139" s="15"/>
      <c r="Z2139" s="15"/>
      <c r="AA2139" s="15"/>
      <c r="AB2139" s="15"/>
      <c r="AC2139" s="15"/>
      <c r="AD2139" s="15"/>
      <c r="AE2139" s="15"/>
      <c r="AT2139" s="261" t="s">
        <v>397</v>
      </c>
      <c r="AU2139" s="261" t="s">
        <v>84</v>
      </c>
      <c r="AV2139" s="15" t="s">
        <v>390</v>
      </c>
      <c r="AW2139" s="15" t="s">
        <v>35</v>
      </c>
      <c r="AX2139" s="15" t="s">
        <v>82</v>
      </c>
      <c r="AY2139" s="261" t="s">
        <v>378</v>
      </c>
    </row>
    <row r="2140" s="2" customFormat="1" ht="24.15" customHeight="1">
      <c r="A2140" s="41"/>
      <c r="B2140" s="42"/>
      <c r="C2140" s="211" t="s">
        <v>2440</v>
      </c>
      <c r="D2140" s="211" t="s">
        <v>385</v>
      </c>
      <c r="E2140" s="212" t="s">
        <v>2441</v>
      </c>
      <c r="F2140" s="213" t="s">
        <v>2442</v>
      </c>
      <c r="G2140" s="214" t="s">
        <v>572</v>
      </c>
      <c r="H2140" s="215">
        <v>269.70999999999998</v>
      </c>
      <c r="I2140" s="216"/>
      <c r="J2140" s="217">
        <f>ROUND(I2140*H2140,2)</f>
        <v>0</v>
      </c>
      <c r="K2140" s="213" t="s">
        <v>389</v>
      </c>
      <c r="L2140" s="47"/>
      <c r="M2140" s="218" t="s">
        <v>28</v>
      </c>
      <c r="N2140" s="219" t="s">
        <v>45</v>
      </c>
      <c r="O2140" s="87"/>
      <c r="P2140" s="220">
        <f>O2140*H2140</f>
        <v>0</v>
      </c>
      <c r="Q2140" s="220">
        <v>0</v>
      </c>
      <c r="R2140" s="220">
        <f>Q2140*H2140</f>
        <v>0</v>
      </c>
      <c r="S2140" s="220">
        <v>0</v>
      </c>
      <c r="T2140" s="221">
        <f>S2140*H2140</f>
        <v>0</v>
      </c>
      <c r="U2140" s="41"/>
      <c r="V2140" s="41"/>
      <c r="W2140" s="41"/>
      <c r="X2140" s="41"/>
      <c r="Y2140" s="41"/>
      <c r="Z2140" s="41"/>
      <c r="AA2140" s="41"/>
      <c r="AB2140" s="41"/>
      <c r="AC2140" s="41"/>
      <c r="AD2140" s="41"/>
      <c r="AE2140" s="41"/>
      <c r="AR2140" s="222" t="s">
        <v>598</v>
      </c>
      <c r="AT2140" s="222" t="s">
        <v>385</v>
      </c>
      <c r="AU2140" s="222" t="s">
        <v>84</v>
      </c>
      <c r="AY2140" s="20" t="s">
        <v>378</v>
      </c>
      <c r="BE2140" s="223">
        <f>IF(N2140="základní",J2140,0)</f>
        <v>0</v>
      </c>
      <c r="BF2140" s="223">
        <f>IF(N2140="snížená",J2140,0)</f>
        <v>0</v>
      </c>
      <c r="BG2140" s="223">
        <f>IF(N2140="zákl. přenesená",J2140,0)</f>
        <v>0</v>
      </c>
      <c r="BH2140" s="223">
        <f>IF(N2140="sníž. přenesená",J2140,0)</f>
        <v>0</v>
      </c>
      <c r="BI2140" s="223">
        <f>IF(N2140="nulová",J2140,0)</f>
        <v>0</v>
      </c>
      <c r="BJ2140" s="20" t="s">
        <v>82</v>
      </c>
      <c r="BK2140" s="223">
        <f>ROUND(I2140*H2140,2)</f>
        <v>0</v>
      </c>
      <c r="BL2140" s="20" t="s">
        <v>598</v>
      </c>
      <c r="BM2140" s="222" t="s">
        <v>2443</v>
      </c>
    </row>
    <row r="2141" s="2" customFormat="1">
      <c r="A2141" s="41"/>
      <c r="B2141" s="42"/>
      <c r="C2141" s="43"/>
      <c r="D2141" s="224" t="s">
        <v>394</v>
      </c>
      <c r="E2141" s="43"/>
      <c r="F2141" s="225" t="s">
        <v>2444</v>
      </c>
      <c r="G2141" s="43"/>
      <c r="H2141" s="43"/>
      <c r="I2141" s="226"/>
      <c r="J2141" s="43"/>
      <c r="K2141" s="43"/>
      <c r="L2141" s="47"/>
      <c r="M2141" s="227"/>
      <c r="N2141" s="228"/>
      <c r="O2141" s="87"/>
      <c r="P2141" s="87"/>
      <c r="Q2141" s="87"/>
      <c r="R2141" s="87"/>
      <c r="S2141" s="87"/>
      <c r="T2141" s="88"/>
      <c r="U2141" s="41"/>
      <c r="V2141" s="41"/>
      <c r="W2141" s="41"/>
      <c r="X2141" s="41"/>
      <c r="Y2141" s="41"/>
      <c r="Z2141" s="41"/>
      <c r="AA2141" s="41"/>
      <c r="AB2141" s="41"/>
      <c r="AC2141" s="41"/>
      <c r="AD2141" s="41"/>
      <c r="AE2141" s="41"/>
      <c r="AT2141" s="20" t="s">
        <v>394</v>
      </c>
      <c r="AU2141" s="20" t="s">
        <v>84</v>
      </c>
    </row>
    <row r="2142" s="14" customFormat="1">
      <c r="A2142" s="14"/>
      <c r="B2142" s="240"/>
      <c r="C2142" s="241"/>
      <c r="D2142" s="231" t="s">
        <v>397</v>
      </c>
      <c r="E2142" s="242" t="s">
        <v>28</v>
      </c>
      <c r="F2142" s="243" t="s">
        <v>154</v>
      </c>
      <c r="G2142" s="241"/>
      <c r="H2142" s="244">
        <v>269.70999999999998</v>
      </c>
      <c r="I2142" s="245"/>
      <c r="J2142" s="241"/>
      <c r="K2142" s="241"/>
      <c r="L2142" s="246"/>
      <c r="M2142" s="247"/>
      <c r="N2142" s="248"/>
      <c r="O2142" s="248"/>
      <c r="P2142" s="248"/>
      <c r="Q2142" s="248"/>
      <c r="R2142" s="248"/>
      <c r="S2142" s="248"/>
      <c r="T2142" s="249"/>
      <c r="U2142" s="14"/>
      <c r="V2142" s="14"/>
      <c r="W2142" s="14"/>
      <c r="X2142" s="14"/>
      <c r="Y2142" s="14"/>
      <c r="Z2142" s="14"/>
      <c r="AA2142" s="14"/>
      <c r="AB2142" s="14"/>
      <c r="AC2142" s="14"/>
      <c r="AD2142" s="14"/>
      <c r="AE2142" s="14"/>
      <c r="AT2142" s="250" t="s">
        <v>397</v>
      </c>
      <c r="AU2142" s="250" t="s">
        <v>84</v>
      </c>
      <c r="AV2142" s="14" t="s">
        <v>84</v>
      </c>
      <c r="AW2142" s="14" t="s">
        <v>35</v>
      </c>
      <c r="AX2142" s="14" t="s">
        <v>82</v>
      </c>
      <c r="AY2142" s="250" t="s">
        <v>378</v>
      </c>
    </row>
    <row r="2143" s="2" customFormat="1" ht="21.75" customHeight="1">
      <c r="A2143" s="41"/>
      <c r="B2143" s="42"/>
      <c r="C2143" s="211" t="s">
        <v>2445</v>
      </c>
      <c r="D2143" s="211" t="s">
        <v>385</v>
      </c>
      <c r="E2143" s="212" t="s">
        <v>2446</v>
      </c>
      <c r="F2143" s="213" t="s">
        <v>2447</v>
      </c>
      <c r="G2143" s="214" t="s">
        <v>572</v>
      </c>
      <c r="H2143" s="215">
        <v>178.98599999999999</v>
      </c>
      <c r="I2143" s="216"/>
      <c r="J2143" s="217">
        <f>ROUND(I2143*H2143,2)</f>
        <v>0</v>
      </c>
      <c r="K2143" s="213" t="s">
        <v>389</v>
      </c>
      <c r="L2143" s="47"/>
      <c r="M2143" s="218" t="s">
        <v>28</v>
      </c>
      <c r="N2143" s="219" t="s">
        <v>45</v>
      </c>
      <c r="O2143" s="87"/>
      <c r="P2143" s="220">
        <f>O2143*H2143</f>
        <v>0</v>
      </c>
      <c r="Q2143" s="220">
        <v>0</v>
      </c>
      <c r="R2143" s="220">
        <f>Q2143*H2143</f>
        <v>0</v>
      </c>
      <c r="S2143" s="220">
        <v>0</v>
      </c>
      <c r="T2143" s="221">
        <f>S2143*H2143</f>
        <v>0</v>
      </c>
      <c r="U2143" s="41"/>
      <c r="V2143" s="41"/>
      <c r="W2143" s="41"/>
      <c r="X2143" s="41"/>
      <c r="Y2143" s="41"/>
      <c r="Z2143" s="41"/>
      <c r="AA2143" s="41"/>
      <c r="AB2143" s="41"/>
      <c r="AC2143" s="41"/>
      <c r="AD2143" s="41"/>
      <c r="AE2143" s="41"/>
      <c r="AR2143" s="222" t="s">
        <v>598</v>
      </c>
      <c r="AT2143" s="222" t="s">
        <v>385</v>
      </c>
      <c r="AU2143" s="222" t="s">
        <v>84</v>
      </c>
      <c r="AY2143" s="20" t="s">
        <v>378</v>
      </c>
      <c r="BE2143" s="223">
        <f>IF(N2143="základní",J2143,0)</f>
        <v>0</v>
      </c>
      <c r="BF2143" s="223">
        <f>IF(N2143="snížená",J2143,0)</f>
        <v>0</v>
      </c>
      <c r="BG2143" s="223">
        <f>IF(N2143="zákl. přenesená",J2143,0)</f>
        <v>0</v>
      </c>
      <c r="BH2143" s="223">
        <f>IF(N2143="sníž. přenesená",J2143,0)</f>
        <v>0</v>
      </c>
      <c r="BI2143" s="223">
        <f>IF(N2143="nulová",J2143,0)</f>
        <v>0</v>
      </c>
      <c r="BJ2143" s="20" t="s">
        <v>82</v>
      </c>
      <c r="BK2143" s="223">
        <f>ROUND(I2143*H2143,2)</f>
        <v>0</v>
      </c>
      <c r="BL2143" s="20" t="s">
        <v>598</v>
      </c>
      <c r="BM2143" s="222" t="s">
        <v>2448</v>
      </c>
    </row>
    <row r="2144" s="2" customFormat="1">
      <c r="A2144" s="41"/>
      <c r="B2144" s="42"/>
      <c r="C2144" s="43"/>
      <c r="D2144" s="224" t="s">
        <v>394</v>
      </c>
      <c r="E2144" s="43"/>
      <c r="F2144" s="225" t="s">
        <v>2449</v>
      </c>
      <c r="G2144" s="43"/>
      <c r="H2144" s="43"/>
      <c r="I2144" s="226"/>
      <c r="J2144" s="43"/>
      <c r="K2144" s="43"/>
      <c r="L2144" s="47"/>
      <c r="M2144" s="227"/>
      <c r="N2144" s="228"/>
      <c r="O2144" s="87"/>
      <c r="P2144" s="87"/>
      <c r="Q2144" s="87"/>
      <c r="R2144" s="87"/>
      <c r="S2144" s="87"/>
      <c r="T2144" s="88"/>
      <c r="U2144" s="41"/>
      <c r="V2144" s="41"/>
      <c r="W2144" s="41"/>
      <c r="X2144" s="41"/>
      <c r="Y2144" s="41"/>
      <c r="Z2144" s="41"/>
      <c r="AA2144" s="41"/>
      <c r="AB2144" s="41"/>
      <c r="AC2144" s="41"/>
      <c r="AD2144" s="41"/>
      <c r="AE2144" s="41"/>
      <c r="AT2144" s="20" t="s">
        <v>394</v>
      </c>
      <c r="AU2144" s="20" t="s">
        <v>84</v>
      </c>
    </row>
    <row r="2145" s="14" customFormat="1">
      <c r="A2145" s="14"/>
      <c r="B2145" s="240"/>
      <c r="C2145" s="241"/>
      <c r="D2145" s="231" t="s">
        <v>397</v>
      </c>
      <c r="E2145" s="242" t="s">
        <v>28</v>
      </c>
      <c r="F2145" s="243" t="s">
        <v>157</v>
      </c>
      <c r="G2145" s="241"/>
      <c r="H2145" s="244">
        <v>178.98599999999999</v>
      </c>
      <c r="I2145" s="245"/>
      <c r="J2145" s="241"/>
      <c r="K2145" s="241"/>
      <c r="L2145" s="246"/>
      <c r="M2145" s="247"/>
      <c r="N2145" s="248"/>
      <c r="O2145" s="248"/>
      <c r="P2145" s="248"/>
      <c r="Q2145" s="248"/>
      <c r="R2145" s="248"/>
      <c r="S2145" s="248"/>
      <c r="T2145" s="249"/>
      <c r="U2145" s="14"/>
      <c r="V2145" s="14"/>
      <c r="W2145" s="14"/>
      <c r="X2145" s="14"/>
      <c r="Y2145" s="14"/>
      <c r="Z2145" s="14"/>
      <c r="AA2145" s="14"/>
      <c r="AB2145" s="14"/>
      <c r="AC2145" s="14"/>
      <c r="AD2145" s="14"/>
      <c r="AE2145" s="14"/>
      <c r="AT2145" s="250" t="s">
        <v>397</v>
      </c>
      <c r="AU2145" s="250" t="s">
        <v>84</v>
      </c>
      <c r="AV2145" s="14" t="s">
        <v>84</v>
      </c>
      <c r="AW2145" s="14" t="s">
        <v>35</v>
      </c>
      <c r="AX2145" s="14" t="s">
        <v>82</v>
      </c>
      <c r="AY2145" s="250" t="s">
        <v>378</v>
      </c>
    </row>
    <row r="2146" s="2" customFormat="1" ht="16.5" customHeight="1">
      <c r="A2146" s="41"/>
      <c r="B2146" s="42"/>
      <c r="C2146" s="273" t="s">
        <v>2450</v>
      </c>
      <c r="D2146" s="273" t="s">
        <v>875</v>
      </c>
      <c r="E2146" s="274" t="s">
        <v>2451</v>
      </c>
      <c r="F2146" s="275" t="s">
        <v>2452</v>
      </c>
      <c r="G2146" s="276" t="s">
        <v>2453</v>
      </c>
      <c r="H2146" s="277">
        <v>67.305000000000007</v>
      </c>
      <c r="I2146" s="278"/>
      <c r="J2146" s="279">
        <f>ROUND(I2146*H2146,2)</f>
        <v>0</v>
      </c>
      <c r="K2146" s="275" t="s">
        <v>28</v>
      </c>
      <c r="L2146" s="280"/>
      <c r="M2146" s="281" t="s">
        <v>28</v>
      </c>
      <c r="N2146" s="282" t="s">
        <v>45</v>
      </c>
      <c r="O2146" s="87"/>
      <c r="P2146" s="220">
        <f>O2146*H2146</f>
        <v>0</v>
      </c>
      <c r="Q2146" s="220">
        <v>0.001</v>
      </c>
      <c r="R2146" s="220">
        <f>Q2146*H2146</f>
        <v>0.067305000000000004</v>
      </c>
      <c r="S2146" s="220">
        <v>0</v>
      </c>
      <c r="T2146" s="221">
        <f>S2146*H2146</f>
        <v>0</v>
      </c>
      <c r="U2146" s="41"/>
      <c r="V2146" s="41"/>
      <c r="W2146" s="41"/>
      <c r="X2146" s="41"/>
      <c r="Y2146" s="41"/>
      <c r="Z2146" s="41"/>
      <c r="AA2146" s="41"/>
      <c r="AB2146" s="41"/>
      <c r="AC2146" s="41"/>
      <c r="AD2146" s="41"/>
      <c r="AE2146" s="41"/>
      <c r="AR2146" s="222" t="s">
        <v>706</v>
      </c>
      <c r="AT2146" s="222" t="s">
        <v>875</v>
      </c>
      <c r="AU2146" s="222" t="s">
        <v>84</v>
      </c>
      <c r="AY2146" s="20" t="s">
        <v>378</v>
      </c>
      <c r="BE2146" s="223">
        <f>IF(N2146="základní",J2146,0)</f>
        <v>0</v>
      </c>
      <c r="BF2146" s="223">
        <f>IF(N2146="snížená",J2146,0)</f>
        <v>0</v>
      </c>
      <c r="BG2146" s="223">
        <f>IF(N2146="zákl. přenesená",J2146,0)</f>
        <v>0</v>
      </c>
      <c r="BH2146" s="223">
        <f>IF(N2146="sníž. přenesená",J2146,0)</f>
        <v>0</v>
      </c>
      <c r="BI2146" s="223">
        <f>IF(N2146="nulová",J2146,0)</f>
        <v>0</v>
      </c>
      <c r="BJ2146" s="20" t="s">
        <v>82</v>
      </c>
      <c r="BK2146" s="223">
        <f>ROUND(I2146*H2146,2)</f>
        <v>0</v>
      </c>
      <c r="BL2146" s="20" t="s">
        <v>598</v>
      </c>
      <c r="BM2146" s="222" t="s">
        <v>2454</v>
      </c>
    </row>
    <row r="2147" s="14" customFormat="1">
      <c r="A2147" s="14"/>
      <c r="B2147" s="240"/>
      <c r="C2147" s="241"/>
      <c r="D2147" s="231" t="s">
        <v>397</v>
      </c>
      <c r="E2147" s="242" t="s">
        <v>28</v>
      </c>
      <c r="F2147" s="243" t="s">
        <v>2455</v>
      </c>
      <c r="G2147" s="241"/>
      <c r="H2147" s="244">
        <v>40.457000000000001</v>
      </c>
      <c r="I2147" s="245"/>
      <c r="J2147" s="241"/>
      <c r="K2147" s="241"/>
      <c r="L2147" s="246"/>
      <c r="M2147" s="247"/>
      <c r="N2147" s="248"/>
      <c r="O2147" s="248"/>
      <c r="P2147" s="248"/>
      <c r="Q2147" s="248"/>
      <c r="R2147" s="248"/>
      <c r="S2147" s="248"/>
      <c r="T2147" s="249"/>
      <c r="U2147" s="14"/>
      <c r="V2147" s="14"/>
      <c r="W2147" s="14"/>
      <c r="X2147" s="14"/>
      <c r="Y2147" s="14"/>
      <c r="Z2147" s="14"/>
      <c r="AA2147" s="14"/>
      <c r="AB2147" s="14"/>
      <c r="AC2147" s="14"/>
      <c r="AD2147" s="14"/>
      <c r="AE2147" s="14"/>
      <c r="AT2147" s="250" t="s">
        <v>397</v>
      </c>
      <c r="AU2147" s="250" t="s">
        <v>84</v>
      </c>
      <c r="AV2147" s="14" t="s">
        <v>84</v>
      </c>
      <c r="AW2147" s="14" t="s">
        <v>35</v>
      </c>
      <c r="AX2147" s="14" t="s">
        <v>74</v>
      </c>
      <c r="AY2147" s="250" t="s">
        <v>378</v>
      </c>
    </row>
    <row r="2148" s="14" customFormat="1">
      <c r="A2148" s="14"/>
      <c r="B2148" s="240"/>
      <c r="C2148" s="241"/>
      <c r="D2148" s="231" t="s">
        <v>397</v>
      </c>
      <c r="E2148" s="242" t="s">
        <v>28</v>
      </c>
      <c r="F2148" s="243" t="s">
        <v>2456</v>
      </c>
      <c r="G2148" s="241"/>
      <c r="H2148" s="244">
        <v>26.847999999999999</v>
      </c>
      <c r="I2148" s="245"/>
      <c r="J2148" s="241"/>
      <c r="K2148" s="241"/>
      <c r="L2148" s="246"/>
      <c r="M2148" s="247"/>
      <c r="N2148" s="248"/>
      <c r="O2148" s="248"/>
      <c r="P2148" s="248"/>
      <c r="Q2148" s="248"/>
      <c r="R2148" s="248"/>
      <c r="S2148" s="248"/>
      <c r="T2148" s="249"/>
      <c r="U2148" s="14"/>
      <c r="V2148" s="14"/>
      <c r="W2148" s="14"/>
      <c r="X2148" s="14"/>
      <c r="Y2148" s="14"/>
      <c r="Z2148" s="14"/>
      <c r="AA2148" s="14"/>
      <c r="AB2148" s="14"/>
      <c r="AC2148" s="14"/>
      <c r="AD2148" s="14"/>
      <c r="AE2148" s="14"/>
      <c r="AT2148" s="250" t="s">
        <v>397</v>
      </c>
      <c r="AU2148" s="250" t="s">
        <v>84</v>
      </c>
      <c r="AV2148" s="14" t="s">
        <v>84</v>
      </c>
      <c r="AW2148" s="14" t="s">
        <v>35</v>
      </c>
      <c r="AX2148" s="14" t="s">
        <v>74</v>
      </c>
      <c r="AY2148" s="250" t="s">
        <v>378</v>
      </c>
    </row>
    <row r="2149" s="15" customFormat="1">
      <c r="A2149" s="15"/>
      <c r="B2149" s="251"/>
      <c r="C2149" s="252"/>
      <c r="D2149" s="231" t="s">
        <v>397</v>
      </c>
      <c r="E2149" s="253" t="s">
        <v>28</v>
      </c>
      <c r="F2149" s="254" t="s">
        <v>416</v>
      </c>
      <c r="G2149" s="252"/>
      <c r="H2149" s="255">
        <v>67.305000000000007</v>
      </c>
      <c r="I2149" s="256"/>
      <c r="J2149" s="252"/>
      <c r="K2149" s="252"/>
      <c r="L2149" s="257"/>
      <c r="M2149" s="258"/>
      <c r="N2149" s="259"/>
      <c r="O2149" s="259"/>
      <c r="P2149" s="259"/>
      <c r="Q2149" s="259"/>
      <c r="R2149" s="259"/>
      <c r="S2149" s="259"/>
      <c r="T2149" s="260"/>
      <c r="U2149" s="15"/>
      <c r="V2149" s="15"/>
      <c r="W2149" s="15"/>
      <c r="X2149" s="15"/>
      <c r="Y2149" s="15"/>
      <c r="Z2149" s="15"/>
      <c r="AA2149" s="15"/>
      <c r="AB2149" s="15"/>
      <c r="AC2149" s="15"/>
      <c r="AD2149" s="15"/>
      <c r="AE2149" s="15"/>
      <c r="AT2149" s="261" t="s">
        <v>397</v>
      </c>
      <c r="AU2149" s="261" t="s">
        <v>84</v>
      </c>
      <c r="AV2149" s="15" t="s">
        <v>390</v>
      </c>
      <c r="AW2149" s="15" t="s">
        <v>35</v>
      </c>
      <c r="AX2149" s="15" t="s">
        <v>82</v>
      </c>
      <c r="AY2149" s="261" t="s">
        <v>378</v>
      </c>
    </row>
    <row r="2150" s="2" customFormat="1" ht="37.8" customHeight="1">
      <c r="A2150" s="41"/>
      <c r="B2150" s="42"/>
      <c r="C2150" s="211" t="s">
        <v>2457</v>
      </c>
      <c r="D2150" s="211" t="s">
        <v>385</v>
      </c>
      <c r="E2150" s="212" t="s">
        <v>2458</v>
      </c>
      <c r="F2150" s="213" t="s">
        <v>2459</v>
      </c>
      <c r="G2150" s="214" t="s">
        <v>572</v>
      </c>
      <c r="H2150" s="215">
        <v>539.41999999999996</v>
      </c>
      <c r="I2150" s="216"/>
      <c r="J2150" s="217">
        <f>ROUND(I2150*H2150,2)</f>
        <v>0</v>
      </c>
      <c r="K2150" s="213" t="s">
        <v>389</v>
      </c>
      <c r="L2150" s="47"/>
      <c r="M2150" s="218" t="s">
        <v>28</v>
      </c>
      <c r="N2150" s="219" t="s">
        <v>45</v>
      </c>
      <c r="O2150" s="87"/>
      <c r="P2150" s="220">
        <f>O2150*H2150</f>
        <v>0</v>
      </c>
      <c r="Q2150" s="220">
        <v>0.00040000000000000002</v>
      </c>
      <c r="R2150" s="220">
        <f>Q2150*H2150</f>
        <v>0.21576799999999999</v>
      </c>
      <c r="S2150" s="220">
        <v>0</v>
      </c>
      <c r="T2150" s="221">
        <f>S2150*H2150</f>
        <v>0</v>
      </c>
      <c r="U2150" s="41"/>
      <c r="V2150" s="41"/>
      <c r="W2150" s="41"/>
      <c r="X2150" s="41"/>
      <c r="Y2150" s="41"/>
      <c r="Z2150" s="41"/>
      <c r="AA2150" s="41"/>
      <c r="AB2150" s="41"/>
      <c r="AC2150" s="41"/>
      <c r="AD2150" s="41"/>
      <c r="AE2150" s="41"/>
      <c r="AR2150" s="222" t="s">
        <v>598</v>
      </c>
      <c r="AT2150" s="222" t="s">
        <v>385</v>
      </c>
      <c r="AU2150" s="222" t="s">
        <v>84</v>
      </c>
      <c r="AY2150" s="20" t="s">
        <v>378</v>
      </c>
      <c r="BE2150" s="223">
        <f>IF(N2150="základní",J2150,0)</f>
        <v>0</v>
      </c>
      <c r="BF2150" s="223">
        <f>IF(N2150="snížená",J2150,0)</f>
        <v>0</v>
      </c>
      <c r="BG2150" s="223">
        <f>IF(N2150="zákl. přenesená",J2150,0)</f>
        <v>0</v>
      </c>
      <c r="BH2150" s="223">
        <f>IF(N2150="sníž. přenesená",J2150,0)</f>
        <v>0</v>
      </c>
      <c r="BI2150" s="223">
        <f>IF(N2150="nulová",J2150,0)</f>
        <v>0</v>
      </c>
      <c r="BJ2150" s="20" t="s">
        <v>82</v>
      </c>
      <c r="BK2150" s="223">
        <f>ROUND(I2150*H2150,2)</f>
        <v>0</v>
      </c>
      <c r="BL2150" s="20" t="s">
        <v>598</v>
      </c>
      <c r="BM2150" s="222" t="s">
        <v>2460</v>
      </c>
    </row>
    <row r="2151" s="2" customFormat="1">
      <c r="A2151" s="41"/>
      <c r="B2151" s="42"/>
      <c r="C2151" s="43"/>
      <c r="D2151" s="224" t="s">
        <v>394</v>
      </c>
      <c r="E2151" s="43"/>
      <c r="F2151" s="225" t="s">
        <v>2461</v>
      </c>
      <c r="G2151" s="43"/>
      <c r="H2151" s="43"/>
      <c r="I2151" s="226"/>
      <c r="J2151" s="43"/>
      <c r="K2151" s="43"/>
      <c r="L2151" s="47"/>
      <c r="M2151" s="227"/>
      <c r="N2151" s="228"/>
      <c r="O2151" s="87"/>
      <c r="P2151" s="87"/>
      <c r="Q2151" s="87"/>
      <c r="R2151" s="87"/>
      <c r="S2151" s="87"/>
      <c r="T2151" s="88"/>
      <c r="U2151" s="41"/>
      <c r="V2151" s="41"/>
      <c r="W2151" s="41"/>
      <c r="X2151" s="41"/>
      <c r="Y2151" s="41"/>
      <c r="Z2151" s="41"/>
      <c r="AA2151" s="41"/>
      <c r="AB2151" s="41"/>
      <c r="AC2151" s="41"/>
      <c r="AD2151" s="41"/>
      <c r="AE2151" s="41"/>
      <c r="AT2151" s="20" t="s">
        <v>394</v>
      </c>
      <c r="AU2151" s="20" t="s">
        <v>84</v>
      </c>
    </row>
    <row r="2152" s="14" customFormat="1">
      <c r="A2152" s="14"/>
      <c r="B2152" s="240"/>
      <c r="C2152" s="241"/>
      <c r="D2152" s="231" t="s">
        <v>397</v>
      </c>
      <c r="E2152" s="242" t="s">
        <v>28</v>
      </c>
      <c r="F2152" s="243" t="s">
        <v>2462</v>
      </c>
      <c r="G2152" s="241"/>
      <c r="H2152" s="244">
        <v>539.41999999999996</v>
      </c>
      <c r="I2152" s="245"/>
      <c r="J2152" s="241"/>
      <c r="K2152" s="241"/>
      <c r="L2152" s="246"/>
      <c r="M2152" s="247"/>
      <c r="N2152" s="248"/>
      <c r="O2152" s="248"/>
      <c r="P2152" s="248"/>
      <c r="Q2152" s="248"/>
      <c r="R2152" s="248"/>
      <c r="S2152" s="248"/>
      <c r="T2152" s="249"/>
      <c r="U2152" s="14"/>
      <c r="V2152" s="14"/>
      <c r="W2152" s="14"/>
      <c r="X2152" s="14"/>
      <c r="Y2152" s="14"/>
      <c r="Z2152" s="14"/>
      <c r="AA2152" s="14"/>
      <c r="AB2152" s="14"/>
      <c r="AC2152" s="14"/>
      <c r="AD2152" s="14"/>
      <c r="AE2152" s="14"/>
      <c r="AT2152" s="250" t="s">
        <v>397</v>
      </c>
      <c r="AU2152" s="250" t="s">
        <v>84</v>
      </c>
      <c r="AV2152" s="14" t="s">
        <v>84</v>
      </c>
      <c r="AW2152" s="14" t="s">
        <v>35</v>
      </c>
      <c r="AX2152" s="14" t="s">
        <v>82</v>
      </c>
      <c r="AY2152" s="250" t="s">
        <v>378</v>
      </c>
    </row>
    <row r="2153" s="2" customFormat="1" ht="33" customHeight="1">
      <c r="A2153" s="41"/>
      <c r="B2153" s="42"/>
      <c r="C2153" s="211" t="s">
        <v>2463</v>
      </c>
      <c r="D2153" s="211" t="s">
        <v>385</v>
      </c>
      <c r="E2153" s="212" t="s">
        <v>2464</v>
      </c>
      <c r="F2153" s="213" t="s">
        <v>2465</v>
      </c>
      <c r="G2153" s="214" t="s">
        <v>572</v>
      </c>
      <c r="H2153" s="215">
        <v>357.97199999999998</v>
      </c>
      <c r="I2153" s="216"/>
      <c r="J2153" s="217">
        <f>ROUND(I2153*H2153,2)</f>
        <v>0</v>
      </c>
      <c r="K2153" s="213" t="s">
        <v>389</v>
      </c>
      <c r="L2153" s="47"/>
      <c r="M2153" s="218" t="s">
        <v>28</v>
      </c>
      <c r="N2153" s="219" t="s">
        <v>45</v>
      </c>
      <c r="O2153" s="87"/>
      <c r="P2153" s="220">
        <f>O2153*H2153</f>
        <v>0</v>
      </c>
      <c r="Q2153" s="220">
        <v>0.00040000000000000002</v>
      </c>
      <c r="R2153" s="220">
        <f>Q2153*H2153</f>
        <v>0.14318880000000001</v>
      </c>
      <c r="S2153" s="220">
        <v>0</v>
      </c>
      <c r="T2153" s="221">
        <f>S2153*H2153</f>
        <v>0</v>
      </c>
      <c r="U2153" s="41"/>
      <c r="V2153" s="41"/>
      <c r="W2153" s="41"/>
      <c r="X2153" s="41"/>
      <c r="Y2153" s="41"/>
      <c r="Z2153" s="41"/>
      <c r="AA2153" s="41"/>
      <c r="AB2153" s="41"/>
      <c r="AC2153" s="41"/>
      <c r="AD2153" s="41"/>
      <c r="AE2153" s="41"/>
      <c r="AR2153" s="222" t="s">
        <v>598</v>
      </c>
      <c r="AT2153" s="222" t="s">
        <v>385</v>
      </c>
      <c r="AU2153" s="222" t="s">
        <v>84</v>
      </c>
      <c r="AY2153" s="20" t="s">
        <v>378</v>
      </c>
      <c r="BE2153" s="223">
        <f>IF(N2153="základní",J2153,0)</f>
        <v>0</v>
      </c>
      <c r="BF2153" s="223">
        <f>IF(N2153="snížená",J2153,0)</f>
        <v>0</v>
      </c>
      <c r="BG2153" s="223">
        <f>IF(N2153="zákl. přenesená",J2153,0)</f>
        <v>0</v>
      </c>
      <c r="BH2153" s="223">
        <f>IF(N2153="sníž. přenesená",J2153,0)</f>
        <v>0</v>
      </c>
      <c r="BI2153" s="223">
        <f>IF(N2153="nulová",J2153,0)</f>
        <v>0</v>
      </c>
      <c r="BJ2153" s="20" t="s">
        <v>82</v>
      </c>
      <c r="BK2153" s="223">
        <f>ROUND(I2153*H2153,2)</f>
        <v>0</v>
      </c>
      <c r="BL2153" s="20" t="s">
        <v>598</v>
      </c>
      <c r="BM2153" s="222" t="s">
        <v>2466</v>
      </c>
    </row>
    <row r="2154" s="2" customFormat="1">
      <c r="A2154" s="41"/>
      <c r="B2154" s="42"/>
      <c r="C2154" s="43"/>
      <c r="D2154" s="224" t="s">
        <v>394</v>
      </c>
      <c r="E2154" s="43"/>
      <c r="F2154" s="225" t="s">
        <v>2467</v>
      </c>
      <c r="G2154" s="43"/>
      <c r="H2154" s="43"/>
      <c r="I2154" s="226"/>
      <c r="J2154" s="43"/>
      <c r="K2154" s="43"/>
      <c r="L2154" s="47"/>
      <c r="M2154" s="227"/>
      <c r="N2154" s="228"/>
      <c r="O2154" s="87"/>
      <c r="P2154" s="87"/>
      <c r="Q2154" s="87"/>
      <c r="R2154" s="87"/>
      <c r="S2154" s="87"/>
      <c r="T2154" s="88"/>
      <c r="U2154" s="41"/>
      <c r="V2154" s="41"/>
      <c r="W2154" s="41"/>
      <c r="X2154" s="41"/>
      <c r="Y2154" s="41"/>
      <c r="Z2154" s="41"/>
      <c r="AA2154" s="41"/>
      <c r="AB2154" s="41"/>
      <c r="AC2154" s="41"/>
      <c r="AD2154" s="41"/>
      <c r="AE2154" s="41"/>
      <c r="AT2154" s="20" t="s">
        <v>394</v>
      </c>
      <c r="AU2154" s="20" t="s">
        <v>84</v>
      </c>
    </row>
    <row r="2155" s="14" customFormat="1">
      <c r="A2155" s="14"/>
      <c r="B2155" s="240"/>
      <c r="C2155" s="241"/>
      <c r="D2155" s="231" t="s">
        <v>397</v>
      </c>
      <c r="E2155" s="242" t="s">
        <v>28</v>
      </c>
      <c r="F2155" s="243" t="s">
        <v>2468</v>
      </c>
      <c r="G2155" s="241"/>
      <c r="H2155" s="244">
        <v>357.97199999999998</v>
      </c>
      <c r="I2155" s="245"/>
      <c r="J2155" s="241"/>
      <c r="K2155" s="241"/>
      <c r="L2155" s="246"/>
      <c r="M2155" s="247"/>
      <c r="N2155" s="248"/>
      <c r="O2155" s="248"/>
      <c r="P2155" s="248"/>
      <c r="Q2155" s="248"/>
      <c r="R2155" s="248"/>
      <c r="S2155" s="248"/>
      <c r="T2155" s="249"/>
      <c r="U2155" s="14"/>
      <c r="V2155" s="14"/>
      <c r="W2155" s="14"/>
      <c r="X2155" s="14"/>
      <c r="Y2155" s="14"/>
      <c r="Z2155" s="14"/>
      <c r="AA2155" s="14"/>
      <c r="AB2155" s="14"/>
      <c r="AC2155" s="14"/>
      <c r="AD2155" s="14"/>
      <c r="AE2155" s="14"/>
      <c r="AT2155" s="250" t="s">
        <v>397</v>
      </c>
      <c r="AU2155" s="250" t="s">
        <v>84</v>
      </c>
      <c r="AV2155" s="14" t="s">
        <v>84</v>
      </c>
      <c r="AW2155" s="14" t="s">
        <v>35</v>
      </c>
      <c r="AX2155" s="14" t="s">
        <v>82</v>
      </c>
      <c r="AY2155" s="250" t="s">
        <v>378</v>
      </c>
    </row>
    <row r="2156" s="2" customFormat="1" ht="49.05" customHeight="1">
      <c r="A2156" s="41"/>
      <c r="B2156" s="42"/>
      <c r="C2156" s="273" t="s">
        <v>2469</v>
      </c>
      <c r="D2156" s="273" t="s">
        <v>875</v>
      </c>
      <c r="E2156" s="274" t="s">
        <v>2470</v>
      </c>
      <c r="F2156" s="275" t="s">
        <v>2471</v>
      </c>
      <c r="G2156" s="276" t="s">
        <v>572</v>
      </c>
      <c r="H2156" s="277">
        <v>547.38499999999999</v>
      </c>
      <c r="I2156" s="278"/>
      <c r="J2156" s="279">
        <f>ROUND(I2156*H2156,2)</f>
        <v>0</v>
      </c>
      <c r="K2156" s="275" t="s">
        <v>389</v>
      </c>
      <c r="L2156" s="280"/>
      <c r="M2156" s="281" t="s">
        <v>28</v>
      </c>
      <c r="N2156" s="282" t="s">
        <v>45</v>
      </c>
      <c r="O2156" s="87"/>
      <c r="P2156" s="220">
        <f>O2156*H2156</f>
        <v>0</v>
      </c>
      <c r="Q2156" s="220">
        <v>0.0053</v>
      </c>
      <c r="R2156" s="220">
        <f>Q2156*H2156</f>
        <v>2.9011404999999999</v>
      </c>
      <c r="S2156" s="220">
        <v>0</v>
      </c>
      <c r="T2156" s="221">
        <f>S2156*H2156</f>
        <v>0</v>
      </c>
      <c r="U2156" s="41"/>
      <c r="V2156" s="41"/>
      <c r="W2156" s="41"/>
      <c r="X2156" s="41"/>
      <c r="Y2156" s="41"/>
      <c r="Z2156" s="41"/>
      <c r="AA2156" s="41"/>
      <c r="AB2156" s="41"/>
      <c r="AC2156" s="41"/>
      <c r="AD2156" s="41"/>
      <c r="AE2156" s="41"/>
      <c r="AR2156" s="222" t="s">
        <v>706</v>
      </c>
      <c r="AT2156" s="222" t="s">
        <v>875</v>
      </c>
      <c r="AU2156" s="222" t="s">
        <v>84</v>
      </c>
      <c r="AY2156" s="20" t="s">
        <v>378</v>
      </c>
      <c r="BE2156" s="223">
        <f>IF(N2156="základní",J2156,0)</f>
        <v>0</v>
      </c>
      <c r="BF2156" s="223">
        <f>IF(N2156="snížená",J2156,0)</f>
        <v>0</v>
      </c>
      <c r="BG2156" s="223">
        <f>IF(N2156="zákl. přenesená",J2156,0)</f>
        <v>0</v>
      </c>
      <c r="BH2156" s="223">
        <f>IF(N2156="sníž. přenesená",J2156,0)</f>
        <v>0</v>
      </c>
      <c r="BI2156" s="223">
        <f>IF(N2156="nulová",J2156,0)</f>
        <v>0</v>
      </c>
      <c r="BJ2156" s="20" t="s">
        <v>82</v>
      </c>
      <c r="BK2156" s="223">
        <f>ROUND(I2156*H2156,2)</f>
        <v>0</v>
      </c>
      <c r="BL2156" s="20" t="s">
        <v>598</v>
      </c>
      <c r="BM2156" s="222" t="s">
        <v>2472</v>
      </c>
    </row>
    <row r="2157" s="14" customFormat="1">
      <c r="A2157" s="14"/>
      <c r="B2157" s="240"/>
      <c r="C2157" s="241"/>
      <c r="D2157" s="231" t="s">
        <v>397</v>
      </c>
      <c r="E2157" s="242" t="s">
        <v>28</v>
      </c>
      <c r="F2157" s="243" t="s">
        <v>2473</v>
      </c>
      <c r="G2157" s="241"/>
      <c r="H2157" s="244">
        <v>323.65199999999999</v>
      </c>
      <c r="I2157" s="245"/>
      <c r="J2157" s="241"/>
      <c r="K2157" s="241"/>
      <c r="L2157" s="246"/>
      <c r="M2157" s="247"/>
      <c r="N2157" s="248"/>
      <c r="O2157" s="248"/>
      <c r="P2157" s="248"/>
      <c r="Q2157" s="248"/>
      <c r="R2157" s="248"/>
      <c r="S2157" s="248"/>
      <c r="T2157" s="249"/>
      <c r="U2157" s="14"/>
      <c r="V2157" s="14"/>
      <c r="W2157" s="14"/>
      <c r="X2157" s="14"/>
      <c r="Y2157" s="14"/>
      <c r="Z2157" s="14"/>
      <c r="AA2157" s="14"/>
      <c r="AB2157" s="14"/>
      <c r="AC2157" s="14"/>
      <c r="AD2157" s="14"/>
      <c r="AE2157" s="14"/>
      <c r="AT2157" s="250" t="s">
        <v>397</v>
      </c>
      <c r="AU2157" s="250" t="s">
        <v>84</v>
      </c>
      <c r="AV2157" s="14" t="s">
        <v>84</v>
      </c>
      <c r="AW2157" s="14" t="s">
        <v>35</v>
      </c>
      <c r="AX2157" s="14" t="s">
        <v>74</v>
      </c>
      <c r="AY2157" s="250" t="s">
        <v>378</v>
      </c>
    </row>
    <row r="2158" s="14" customFormat="1">
      <c r="A2158" s="14"/>
      <c r="B2158" s="240"/>
      <c r="C2158" s="241"/>
      <c r="D2158" s="231" t="s">
        <v>397</v>
      </c>
      <c r="E2158" s="242" t="s">
        <v>28</v>
      </c>
      <c r="F2158" s="243" t="s">
        <v>2474</v>
      </c>
      <c r="G2158" s="241"/>
      <c r="H2158" s="244">
        <v>223.733</v>
      </c>
      <c r="I2158" s="245"/>
      <c r="J2158" s="241"/>
      <c r="K2158" s="241"/>
      <c r="L2158" s="246"/>
      <c r="M2158" s="247"/>
      <c r="N2158" s="248"/>
      <c r="O2158" s="248"/>
      <c r="P2158" s="248"/>
      <c r="Q2158" s="248"/>
      <c r="R2158" s="248"/>
      <c r="S2158" s="248"/>
      <c r="T2158" s="249"/>
      <c r="U2158" s="14"/>
      <c r="V2158" s="14"/>
      <c r="W2158" s="14"/>
      <c r="X2158" s="14"/>
      <c r="Y2158" s="14"/>
      <c r="Z2158" s="14"/>
      <c r="AA2158" s="14"/>
      <c r="AB2158" s="14"/>
      <c r="AC2158" s="14"/>
      <c r="AD2158" s="14"/>
      <c r="AE2158" s="14"/>
      <c r="AT2158" s="250" t="s">
        <v>397</v>
      </c>
      <c r="AU2158" s="250" t="s">
        <v>84</v>
      </c>
      <c r="AV2158" s="14" t="s">
        <v>84</v>
      </c>
      <c r="AW2158" s="14" t="s">
        <v>35</v>
      </c>
      <c r="AX2158" s="14" t="s">
        <v>74</v>
      </c>
      <c r="AY2158" s="250" t="s">
        <v>378</v>
      </c>
    </row>
    <row r="2159" s="15" customFormat="1">
      <c r="A2159" s="15"/>
      <c r="B2159" s="251"/>
      <c r="C2159" s="252"/>
      <c r="D2159" s="231" t="s">
        <v>397</v>
      </c>
      <c r="E2159" s="253" t="s">
        <v>28</v>
      </c>
      <c r="F2159" s="254" t="s">
        <v>416</v>
      </c>
      <c r="G2159" s="252"/>
      <c r="H2159" s="255">
        <v>547.38499999999999</v>
      </c>
      <c r="I2159" s="256"/>
      <c r="J2159" s="252"/>
      <c r="K2159" s="252"/>
      <c r="L2159" s="257"/>
      <c r="M2159" s="258"/>
      <c r="N2159" s="259"/>
      <c r="O2159" s="259"/>
      <c r="P2159" s="259"/>
      <c r="Q2159" s="259"/>
      <c r="R2159" s="259"/>
      <c r="S2159" s="259"/>
      <c r="T2159" s="260"/>
      <c r="U2159" s="15"/>
      <c r="V2159" s="15"/>
      <c r="W2159" s="15"/>
      <c r="X2159" s="15"/>
      <c r="Y2159" s="15"/>
      <c r="Z2159" s="15"/>
      <c r="AA2159" s="15"/>
      <c r="AB2159" s="15"/>
      <c r="AC2159" s="15"/>
      <c r="AD2159" s="15"/>
      <c r="AE2159" s="15"/>
      <c r="AT2159" s="261" t="s">
        <v>397</v>
      </c>
      <c r="AU2159" s="261" t="s">
        <v>84</v>
      </c>
      <c r="AV2159" s="15" t="s">
        <v>390</v>
      </c>
      <c r="AW2159" s="15" t="s">
        <v>35</v>
      </c>
      <c r="AX2159" s="15" t="s">
        <v>82</v>
      </c>
      <c r="AY2159" s="261" t="s">
        <v>378</v>
      </c>
    </row>
    <row r="2160" s="2" customFormat="1" ht="49.05" customHeight="1">
      <c r="A2160" s="41"/>
      <c r="B2160" s="42"/>
      <c r="C2160" s="273" t="s">
        <v>2475</v>
      </c>
      <c r="D2160" s="273" t="s">
        <v>875</v>
      </c>
      <c r="E2160" s="274" t="s">
        <v>2476</v>
      </c>
      <c r="F2160" s="275" t="s">
        <v>2477</v>
      </c>
      <c r="G2160" s="276" t="s">
        <v>572</v>
      </c>
      <c r="H2160" s="277">
        <v>547.38499999999999</v>
      </c>
      <c r="I2160" s="278"/>
      <c r="J2160" s="279">
        <f>ROUND(I2160*H2160,2)</f>
        <v>0</v>
      </c>
      <c r="K2160" s="275" t="s">
        <v>389</v>
      </c>
      <c r="L2160" s="280"/>
      <c r="M2160" s="281" t="s">
        <v>28</v>
      </c>
      <c r="N2160" s="282" t="s">
        <v>45</v>
      </c>
      <c r="O2160" s="87"/>
      <c r="P2160" s="220">
        <f>O2160*H2160</f>
        <v>0</v>
      </c>
      <c r="Q2160" s="220">
        <v>0.0054000000000000003</v>
      </c>
      <c r="R2160" s="220">
        <f>Q2160*H2160</f>
        <v>2.9558789999999999</v>
      </c>
      <c r="S2160" s="220">
        <v>0</v>
      </c>
      <c r="T2160" s="221">
        <f>S2160*H2160</f>
        <v>0</v>
      </c>
      <c r="U2160" s="41"/>
      <c r="V2160" s="41"/>
      <c r="W2160" s="41"/>
      <c r="X2160" s="41"/>
      <c r="Y2160" s="41"/>
      <c r="Z2160" s="41"/>
      <c r="AA2160" s="41"/>
      <c r="AB2160" s="41"/>
      <c r="AC2160" s="41"/>
      <c r="AD2160" s="41"/>
      <c r="AE2160" s="41"/>
      <c r="AR2160" s="222" t="s">
        <v>706</v>
      </c>
      <c r="AT2160" s="222" t="s">
        <v>875</v>
      </c>
      <c r="AU2160" s="222" t="s">
        <v>84</v>
      </c>
      <c r="AY2160" s="20" t="s">
        <v>378</v>
      </c>
      <c r="BE2160" s="223">
        <f>IF(N2160="základní",J2160,0)</f>
        <v>0</v>
      </c>
      <c r="BF2160" s="223">
        <f>IF(N2160="snížená",J2160,0)</f>
        <v>0</v>
      </c>
      <c r="BG2160" s="223">
        <f>IF(N2160="zákl. přenesená",J2160,0)</f>
        <v>0</v>
      </c>
      <c r="BH2160" s="223">
        <f>IF(N2160="sníž. přenesená",J2160,0)</f>
        <v>0</v>
      </c>
      <c r="BI2160" s="223">
        <f>IF(N2160="nulová",J2160,0)</f>
        <v>0</v>
      </c>
      <c r="BJ2160" s="20" t="s">
        <v>82</v>
      </c>
      <c r="BK2160" s="223">
        <f>ROUND(I2160*H2160,2)</f>
        <v>0</v>
      </c>
      <c r="BL2160" s="20" t="s">
        <v>598</v>
      </c>
      <c r="BM2160" s="222" t="s">
        <v>2478</v>
      </c>
    </row>
    <row r="2161" s="14" customFormat="1">
      <c r="A2161" s="14"/>
      <c r="B2161" s="240"/>
      <c r="C2161" s="241"/>
      <c r="D2161" s="231" t="s">
        <v>397</v>
      </c>
      <c r="E2161" s="242" t="s">
        <v>28</v>
      </c>
      <c r="F2161" s="243" t="s">
        <v>2473</v>
      </c>
      <c r="G2161" s="241"/>
      <c r="H2161" s="244">
        <v>323.65199999999999</v>
      </c>
      <c r="I2161" s="245"/>
      <c r="J2161" s="241"/>
      <c r="K2161" s="241"/>
      <c r="L2161" s="246"/>
      <c r="M2161" s="247"/>
      <c r="N2161" s="248"/>
      <c r="O2161" s="248"/>
      <c r="P2161" s="248"/>
      <c r="Q2161" s="248"/>
      <c r="R2161" s="248"/>
      <c r="S2161" s="248"/>
      <c r="T2161" s="249"/>
      <c r="U2161" s="14"/>
      <c r="V2161" s="14"/>
      <c r="W2161" s="14"/>
      <c r="X2161" s="14"/>
      <c r="Y2161" s="14"/>
      <c r="Z2161" s="14"/>
      <c r="AA2161" s="14"/>
      <c r="AB2161" s="14"/>
      <c r="AC2161" s="14"/>
      <c r="AD2161" s="14"/>
      <c r="AE2161" s="14"/>
      <c r="AT2161" s="250" t="s">
        <v>397</v>
      </c>
      <c r="AU2161" s="250" t="s">
        <v>84</v>
      </c>
      <c r="AV2161" s="14" t="s">
        <v>84</v>
      </c>
      <c r="AW2161" s="14" t="s">
        <v>35</v>
      </c>
      <c r="AX2161" s="14" t="s">
        <v>74</v>
      </c>
      <c r="AY2161" s="250" t="s">
        <v>378</v>
      </c>
    </row>
    <row r="2162" s="14" customFormat="1">
      <c r="A2162" s="14"/>
      <c r="B2162" s="240"/>
      <c r="C2162" s="241"/>
      <c r="D2162" s="231" t="s">
        <v>397</v>
      </c>
      <c r="E2162" s="242" t="s">
        <v>28</v>
      </c>
      <c r="F2162" s="243" t="s">
        <v>2474</v>
      </c>
      <c r="G2162" s="241"/>
      <c r="H2162" s="244">
        <v>223.733</v>
      </c>
      <c r="I2162" s="245"/>
      <c r="J2162" s="241"/>
      <c r="K2162" s="241"/>
      <c r="L2162" s="246"/>
      <c r="M2162" s="247"/>
      <c r="N2162" s="248"/>
      <c r="O2162" s="248"/>
      <c r="P2162" s="248"/>
      <c r="Q2162" s="248"/>
      <c r="R2162" s="248"/>
      <c r="S2162" s="248"/>
      <c r="T2162" s="249"/>
      <c r="U2162" s="14"/>
      <c r="V2162" s="14"/>
      <c r="W2162" s="14"/>
      <c r="X2162" s="14"/>
      <c r="Y2162" s="14"/>
      <c r="Z2162" s="14"/>
      <c r="AA2162" s="14"/>
      <c r="AB2162" s="14"/>
      <c r="AC2162" s="14"/>
      <c r="AD2162" s="14"/>
      <c r="AE2162" s="14"/>
      <c r="AT2162" s="250" t="s">
        <v>397</v>
      </c>
      <c r="AU2162" s="250" t="s">
        <v>84</v>
      </c>
      <c r="AV2162" s="14" t="s">
        <v>84</v>
      </c>
      <c r="AW2162" s="14" t="s">
        <v>35</v>
      </c>
      <c r="AX2162" s="14" t="s">
        <v>74</v>
      </c>
      <c r="AY2162" s="250" t="s">
        <v>378</v>
      </c>
    </row>
    <row r="2163" s="15" customFormat="1">
      <c r="A2163" s="15"/>
      <c r="B2163" s="251"/>
      <c r="C2163" s="252"/>
      <c r="D2163" s="231" t="s">
        <v>397</v>
      </c>
      <c r="E2163" s="253" t="s">
        <v>28</v>
      </c>
      <c r="F2163" s="254" t="s">
        <v>416</v>
      </c>
      <c r="G2163" s="252"/>
      <c r="H2163" s="255">
        <v>547.38499999999999</v>
      </c>
      <c r="I2163" s="256"/>
      <c r="J2163" s="252"/>
      <c r="K2163" s="252"/>
      <c r="L2163" s="257"/>
      <c r="M2163" s="258"/>
      <c r="N2163" s="259"/>
      <c r="O2163" s="259"/>
      <c r="P2163" s="259"/>
      <c r="Q2163" s="259"/>
      <c r="R2163" s="259"/>
      <c r="S2163" s="259"/>
      <c r="T2163" s="260"/>
      <c r="U2163" s="15"/>
      <c r="V2163" s="15"/>
      <c r="W2163" s="15"/>
      <c r="X2163" s="15"/>
      <c r="Y2163" s="15"/>
      <c r="Z2163" s="15"/>
      <c r="AA2163" s="15"/>
      <c r="AB2163" s="15"/>
      <c r="AC2163" s="15"/>
      <c r="AD2163" s="15"/>
      <c r="AE2163" s="15"/>
      <c r="AT2163" s="261" t="s">
        <v>397</v>
      </c>
      <c r="AU2163" s="261" t="s">
        <v>84</v>
      </c>
      <c r="AV2163" s="15" t="s">
        <v>390</v>
      </c>
      <c r="AW2163" s="15" t="s">
        <v>35</v>
      </c>
      <c r="AX2163" s="15" t="s">
        <v>82</v>
      </c>
      <c r="AY2163" s="261" t="s">
        <v>378</v>
      </c>
    </row>
    <row r="2164" s="2" customFormat="1" ht="24.15" customHeight="1">
      <c r="A2164" s="41"/>
      <c r="B2164" s="42"/>
      <c r="C2164" s="211" t="s">
        <v>2479</v>
      </c>
      <c r="D2164" s="211" t="s">
        <v>385</v>
      </c>
      <c r="E2164" s="212" t="s">
        <v>2480</v>
      </c>
      <c r="F2164" s="213" t="s">
        <v>2481</v>
      </c>
      <c r="G2164" s="214" t="s">
        <v>572</v>
      </c>
      <c r="H2164" s="215">
        <v>166.66999999999999</v>
      </c>
      <c r="I2164" s="216"/>
      <c r="J2164" s="217">
        <f>ROUND(I2164*H2164,2)</f>
        <v>0</v>
      </c>
      <c r="K2164" s="213" t="s">
        <v>389</v>
      </c>
      <c r="L2164" s="47"/>
      <c r="M2164" s="218" t="s">
        <v>28</v>
      </c>
      <c r="N2164" s="219" t="s">
        <v>45</v>
      </c>
      <c r="O2164" s="87"/>
      <c r="P2164" s="220">
        <f>O2164*H2164</f>
        <v>0</v>
      </c>
      <c r="Q2164" s="220">
        <v>0</v>
      </c>
      <c r="R2164" s="220">
        <f>Q2164*H2164</f>
        <v>0</v>
      </c>
      <c r="S2164" s="220">
        <v>0</v>
      </c>
      <c r="T2164" s="221">
        <f>S2164*H2164</f>
        <v>0</v>
      </c>
      <c r="U2164" s="41"/>
      <c r="V2164" s="41"/>
      <c r="W2164" s="41"/>
      <c r="X2164" s="41"/>
      <c r="Y2164" s="41"/>
      <c r="Z2164" s="41"/>
      <c r="AA2164" s="41"/>
      <c r="AB2164" s="41"/>
      <c r="AC2164" s="41"/>
      <c r="AD2164" s="41"/>
      <c r="AE2164" s="41"/>
      <c r="AR2164" s="222" t="s">
        <v>598</v>
      </c>
      <c r="AT2164" s="222" t="s">
        <v>385</v>
      </c>
      <c r="AU2164" s="222" t="s">
        <v>84</v>
      </c>
      <c r="AY2164" s="20" t="s">
        <v>378</v>
      </c>
      <c r="BE2164" s="223">
        <f>IF(N2164="základní",J2164,0)</f>
        <v>0</v>
      </c>
      <c r="BF2164" s="223">
        <f>IF(N2164="snížená",J2164,0)</f>
        <v>0</v>
      </c>
      <c r="BG2164" s="223">
        <f>IF(N2164="zákl. přenesená",J2164,0)</f>
        <v>0</v>
      </c>
      <c r="BH2164" s="223">
        <f>IF(N2164="sníž. přenesená",J2164,0)</f>
        <v>0</v>
      </c>
      <c r="BI2164" s="223">
        <f>IF(N2164="nulová",J2164,0)</f>
        <v>0</v>
      </c>
      <c r="BJ2164" s="20" t="s">
        <v>82</v>
      </c>
      <c r="BK2164" s="223">
        <f>ROUND(I2164*H2164,2)</f>
        <v>0</v>
      </c>
      <c r="BL2164" s="20" t="s">
        <v>598</v>
      </c>
      <c r="BM2164" s="222" t="s">
        <v>2482</v>
      </c>
    </row>
    <row r="2165" s="2" customFormat="1">
      <c r="A2165" s="41"/>
      <c r="B2165" s="42"/>
      <c r="C2165" s="43"/>
      <c r="D2165" s="224" t="s">
        <v>394</v>
      </c>
      <c r="E2165" s="43"/>
      <c r="F2165" s="225" t="s">
        <v>2483</v>
      </c>
      <c r="G2165" s="43"/>
      <c r="H2165" s="43"/>
      <c r="I2165" s="226"/>
      <c r="J2165" s="43"/>
      <c r="K2165" s="43"/>
      <c r="L2165" s="47"/>
      <c r="M2165" s="227"/>
      <c r="N2165" s="228"/>
      <c r="O2165" s="87"/>
      <c r="P2165" s="87"/>
      <c r="Q2165" s="87"/>
      <c r="R2165" s="87"/>
      <c r="S2165" s="87"/>
      <c r="T2165" s="88"/>
      <c r="U2165" s="41"/>
      <c r="V2165" s="41"/>
      <c r="W2165" s="41"/>
      <c r="X2165" s="41"/>
      <c r="Y2165" s="41"/>
      <c r="Z2165" s="41"/>
      <c r="AA2165" s="41"/>
      <c r="AB2165" s="41"/>
      <c r="AC2165" s="41"/>
      <c r="AD2165" s="41"/>
      <c r="AE2165" s="41"/>
      <c r="AT2165" s="20" t="s">
        <v>394</v>
      </c>
      <c r="AU2165" s="20" t="s">
        <v>84</v>
      </c>
    </row>
    <row r="2166" s="14" customFormat="1">
      <c r="A2166" s="14"/>
      <c r="B2166" s="240"/>
      <c r="C2166" s="241"/>
      <c r="D2166" s="231" t="s">
        <v>397</v>
      </c>
      <c r="E2166" s="242" t="s">
        <v>28</v>
      </c>
      <c r="F2166" s="243" t="s">
        <v>139</v>
      </c>
      <c r="G2166" s="241"/>
      <c r="H2166" s="244">
        <v>15.300000000000001</v>
      </c>
      <c r="I2166" s="245"/>
      <c r="J2166" s="241"/>
      <c r="K2166" s="241"/>
      <c r="L2166" s="246"/>
      <c r="M2166" s="247"/>
      <c r="N2166" s="248"/>
      <c r="O2166" s="248"/>
      <c r="P2166" s="248"/>
      <c r="Q2166" s="248"/>
      <c r="R2166" s="248"/>
      <c r="S2166" s="248"/>
      <c r="T2166" s="249"/>
      <c r="U2166" s="14"/>
      <c r="V2166" s="14"/>
      <c r="W2166" s="14"/>
      <c r="X2166" s="14"/>
      <c r="Y2166" s="14"/>
      <c r="Z2166" s="14"/>
      <c r="AA2166" s="14"/>
      <c r="AB2166" s="14"/>
      <c r="AC2166" s="14"/>
      <c r="AD2166" s="14"/>
      <c r="AE2166" s="14"/>
      <c r="AT2166" s="250" t="s">
        <v>397</v>
      </c>
      <c r="AU2166" s="250" t="s">
        <v>84</v>
      </c>
      <c r="AV2166" s="14" t="s">
        <v>84</v>
      </c>
      <c r="AW2166" s="14" t="s">
        <v>35</v>
      </c>
      <c r="AX2166" s="14" t="s">
        <v>74</v>
      </c>
      <c r="AY2166" s="250" t="s">
        <v>378</v>
      </c>
    </row>
    <row r="2167" s="14" customFormat="1">
      <c r="A2167" s="14"/>
      <c r="B2167" s="240"/>
      <c r="C2167" s="241"/>
      <c r="D2167" s="231" t="s">
        <v>397</v>
      </c>
      <c r="E2167" s="242" t="s">
        <v>28</v>
      </c>
      <c r="F2167" s="243" t="s">
        <v>141</v>
      </c>
      <c r="G2167" s="241"/>
      <c r="H2167" s="244">
        <v>93.799999999999997</v>
      </c>
      <c r="I2167" s="245"/>
      <c r="J2167" s="241"/>
      <c r="K2167" s="241"/>
      <c r="L2167" s="246"/>
      <c r="M2167" s="247"/>
      <c r="N2167" s="248"/>
      <c r="O2167" s="248"/>
      <c r="P2167" s="248"/>
      <c r="Q2167" s="248"/>
      <c r="R2167" s="248"/>
      <c r="S2167" s="248"/>
      <c r="T2167" s="249"/>
      <c r="U2167" s="14"/>
      <c r="V2167" s="14"/>
      <c r="W2167" s="14"/>
      <c r="X2167" s="14"/>
      <c r="Y2167" s="14"/>
      <c r="Z2167" s="14"/>
      <c r="AA2167" s="14"/>
      <c r="AB2167" s="14"/>
      <c r="AC2167" s="14"/>
      <c r="AD2167" s="14"/>
      <c r="AE2167" s="14"/>
      <c r="AT2167" s="250" t="s">
        <v>397</v>
      </c>
      <c r="AU2167" s="250" t="s">
        <v>84</v>
      </c>
      <c r="AV2167" s="14" t="s">
        <v>84</v>
      </c>
      <c r="AW2167" s="14" t="s">
        <v>35</v>
      </c>
      <c r="AX2167" s="14" t="s">
        <v>74</v>
      </c>
      <c r="AY2167" s="250" t="s">
        <v>378</v>
      </c>
    </row>
    <row r="2168" s="14" customFormat="1">
      <c r="A2168" s="14"/>
      <c r="B2168" s="240"/>
      <c r="C2168" s="241"/>
      <c r="D2168" s="231" t="s">
        <v>397</v>
      </c>
      <c r="E2168" s="242" t="s">
        <v>28</v>
      </c>
      <c r="F2168" s="243" t="s">
        <v>330</v>
      </c>
      <c r="G2168" s="241"/>
      <c r="H2168" s="244">
        <v>38.350000000000001</v>
      </c>
      <c r="I2168" s="245"/>
      <c r="J2168" s="241"/>
      <c r="K2168" s="241"/>
      <c r="L2168" s="246"/>
      <c r="M2168" s="247"/>
      <c r="N2168" s="248"/>
      <c r="O2168" s="248"/>
      <c r="P2168" s="248"/>
      <c r="Q2168" s="248"/>
      <c r="R2168" s="248"/>
      <c r="S2168" s="248"/>
      <c r="T2168" s="249"/>
      <c r="U2168" s="14"/>
      <c r="V2168" s="14"/>
      <c r="W2168" s="14"/>
      <c r="X2168" s="14"/>
      <c r="Y2168" s="14"/>
      <c r="Z2168" s="14"/>
      <c r="AA2168" s="14"/>
      <c r="AB2168" s="14"/>
      <c r="AC2168" s="14"/>
      <c r="AD2168" s="14"/>
      <c r="AE2168" s="14"/>
      <c r="AT2168" s="250" t="s">
        <v>397</v>
      </c>
      <c r="AU2168" s="250" t="s">
        <v>84</v>
      </c>
      <c r="AV2168" s="14" t="s">
        <v>84</v>
      </c>
      <c r="AW2168" s="14" t="s">
        <v>35</v>
      </c>
      <c r="AX2168" s="14" t="s">
        <v>74</v>
      </c>
      <c r="AY2168" s="250" t="s">
        <v>378</v>
      </c>
    </row>
    <row r="2169" s="14" customFormat="1">
      <c r="A2169" s="14"/>
      <c r="B2169" s="240"/>
      <c r="C2169" s="241"/>
      <c r="D2169" s="231" t="s">
        <v>397</v>
      </c>
      <c r="E2169" s="242" t="s">
        <v>28</v>
      </c>
      <c r="F2169" s="243" t="s">
        <v>334</v>
      </c>
      <c r="G2169" s="241"/>
      <c r="H2169" s="244">
        <v>19.219999999999999</v>
      </c>
      <c r="I2169" s="245"/>
      <c r="J2169" s="241"/>
      <c r="K2169" s="241"/>
      <c r="L2169" s="246"/>
      <c r="M2169" s="247"/>
      <c r="N2169" s="248"/>
      <c r="O2169" s="248"/>
      <c r="P2169" s="248"/>
      <c r="Q2169" s="248"/>
      <c r="R2169" s="248"/>
      <c r="S2169" s="248"/>
      <c r="T2169" s="249"/>
      <c r="U2169" s="14"/>
      <c r="V2169" s="14"/>
      <c r="W2169" s="14"/>
      <c r="X2169" s="14"/>
      <c r="Y2169" s="14"/>
      <c r="Z2169" s="14"/>
      <c r="AA2169" s="14"/>
      <c r="AB2169" s="14"/>
      <c r="AC2169" s="14"/>
      <c r="AD2169" s="14"/>
      <c r="AE2169" s="14"/>
      <c r="AT2169" s="250" t="s">
        <v>397</v>
      </c>
      <c r="AU2169" s="250" t="s">
        <v>84</v>
      </c>
      <c r="AV2169" s="14" t="s">
        <v>84</v>
      </c>
      <c r="AW2169" s="14" t="s">
        <v>35</v>
      </c>
      <c r="AX2169" s="14" t="s">
        <v>74</v>
      </c>
      <c r="AY2169" s="250" t="s">
        <v>378</v>
      </c>
    </row>
    <row r="2170" s="15" customFormat="1">
      <c r="A2170" s="15"/>
      <c r="B2170" s="251"/>
      <c r="C2170" s="252"/>
      <c r="D2170" s="231" t="s">
        <v>397</v>
      </c>
      <c r="E2170" s="253" t="s">
        <v>159</v>
      </c>
      <c r="F2170" s="254" t="s">
        <v>416</v>
      </c>
      <c r="G2170" s="252"/>
      <c r="H2170" s="255">
        <v>166.66999999999999</v>
      </c>
      <c r="I2170" s="256"/>
      <c r="J2170" s="252"/>
      <c r="K2170" s="252"/>
      <c r="L2170" s="257"/>
      <c r="M2170" s="258"/>
      <c r="N2170" s="259"/>
      <c r="O2170" s="259"/>
      <c r="P2170" s="259"/>
      <c r="Q2170" s="259"/>
      <c r="R2170" s="259"/>
      <c r="S2170" s="259"/>
      <c r="T2170" s="260"/>
      <c r="U2170" s="15"/>
      <c r="V2170" s="15"/>
      <c r="W2170" s="15"/>
      <c r="X2170" s="15"/>
      <c r="Y2170" s="15"/>
      <c r="Z2170" s="15"/>
      <c r="AA2170" s="15"/>
      <c r="AB2170" s="15"/>
      <c r="AC2170" s="15"/>
      <c r="AD2170" s="15"/>
      <c r="AE2170" s="15"/>
      <c r="AT2170" s="261" t="s">
        <v>397</v>
      </c>
      <c r="AU2170" s="261" t="s">
        <v>84</v>
      </c>
      <c r="AV2170" s="15" t="s">
        <v>390</v>
      </c>
      <c r="AW2170" s="15" t="s">
        <v>35</v>
      </c>
      <c r="AX2170" s="15" t="s">
        <v>82</v>
      </c>
      <c r="AY2170" s="261" t="s">
        <v>378</v>
      </c>
    </row>
    <row r="2171" s="2" customFormat="1" ht="16.5" customHeight="1">
      <c r="A2171" s="41"/>
      <c r="B2171" s="42"/>
      <c r="C2171" s="273" t="s">
        <v>2484</v>
      </c>
      <c r="D2171" s="273" t="s">
        <v>875</v>
      </c>
      <c r="E2171" s="274" t="s">
        <v>2485</v>
      </c>
      <c r="F2171" s="275" t="s">
        <v>2486</v>
      </c>
      <c r="G2171" s="276" t="s">
        <v>572</v>
      </c>
      <c r="H2171" s="277">
        <v>200.00399999999999</v>
      </c>
      <c r="I2171" s="278"/>
      <c r="J2171" s="279">
        <f>ROUND(I2171*H2171,2)</f>
        <v>0</v>
      </c>
      <c r="K2171" s="275" t="s">
        <v>389</v>
      </c>
      <c r="L2171" s="280"/>
      <c r="M2171" s="281" t="s">
        <v>28</v>
      </c>
      <c r="N2171" s="282" t="s">
        <v>45</v>
      </c>
      <c r="O2171" s="87"/>
      <c r="P2171" s="220">
        <f>O2171*H2171</f>
        <v>0</v>
      </c>
      <c r="Q2171" s="220">
        <v>0.00050000000000000001</v>
      </c>
      <c r="R2171" s="220">
        <f>Q2171*H2171</f>
        <v>0.10000199999999999</v>
      </c>
      <c r="S2171" s="220">
        <v>0</v>
      </c>
      <c r="T2171" s="221">
        <f>S2171*H2171</f>
        <v>0</v>
      </c>
      <c r="U2171" s="41"/>
      <c r="V2171" s="41"/>
      <c r="W2171" s="41"/>
      <c r="X2171" s="41"/>
      <c r="Y2171" s="41"/>
      <c r="Z2171" s="41"/>
      <c r="AA2171" s="41"/>
      <c r="AB2171" s="41"/>
      <c r="AC2171" s="41"/>
      <c r="AD2171" s="41"/>
      <c r="AE2171" s="41"/>
      <c r="AR2171" s="222" t="s">
        <v>706</v>
      </c>
      <c r="AT2171" s="222" t="s">
        <v>875</v>
      </c>
      <c r="AU2171" s="222" t="s">
        <v>84</v>
      </c>
      <c r="AY2171" s="20" t="s">
        <v>378</v>
      </c>
      <c r="BE2171" s="223">
        <f>IF(N2171="základní",J2171,0)</f>
        <v>0</v>
      </c>
      <c r="BF2171" s="223">
        <f>IF(N2171="snížená",J2171,0)</f>
        <v>0</v>
      </c>
      <c r="BG2171" s="223">
        <f>IF(N2171="zákl. přenesená",J2171,0)</f>
        <v>0</v>
      </c>
      <c r="BH2171" s="223">
        <f>IF(N2171="sníž. přenesená",J2171,0)</f>
        <v>0</v>
      </c>
      <c r="BI2171" s="223">
        <f>IF(N2171="nulová",J2171,0)</f>
        <v>0</v>
      </c>
      <c r="BJ2171" s="20" t="s">
        <v>82</v>
      </c>
      <c r="BK2171" s="223">
        <f>ROUND(I2171*H2171,2)</f>
        <v>0</v>
      </c>
      <c r="BL2171" s="20" t="s">
        <v>598</v>
      </c>
      <c r="BM2171" s="222" t="s">
        <v>2487</v>
      </c>
    </row>
    <row r="2172" s="14" customFormat="1">
      <c r="A2172" s="14"/>
      <c r="B2172" s="240"/>
      <c r="C2172" s="241"/>
      <c r="D2172" s="231" t="s">
        <v>397</v>
      </c>
      <c r="E2172" s="242" t="s">
        <v>28</v>
      </c>
      <c r="F2172" s="243" t="s">
        <v>2488</v>
      </c>
      <c r="G2172" s="241"/>
      <c r="H2172" s="244">
        <v>200.00399999999999</v>
      </c>
      <c r="I2172" s="245"/>
      <c r="J2172" s="241"/>
      <c r="K2172" s="241"/>
      <c r="L2172" s="246"/>
      <c r="M2172" s="247"/>
      <c r="N2172" s="248"/>
      <c r="O2172" s="248"/>
      <c r="P2172" s="248"/>
      <c r="Q2172" s="248"/>
      <c r="R2172" s="248"/>
      <c r="S2172" s="248"/>
      <c r="T2172" s="249"/>
      <c r="U2172" s="14"/>
      <c r="V2172" s="14"/>
      <c r="W2172" s="14"/>
      <c r="X2172" s="14"/>
      <c r="Y2172" s="14"/>
      <c r="Z2172" s="14"/>
      <c r="AA2172" s="14"/>
      <c r="AB2172" s="14"/>
      <c r="AC2172" s="14"/>
      <c r="AD2172" s="14"/>
      <c r="AE2172" s="14"/>
      <c r="AT2172" s="250" t="s">
        <v>397</v>
      </c>
      <c r="AU2172" s="250" t="s">
        <v>84</v>
      </c>
      <c r="AV2172" s="14" t="s">
        <v>84</v>
      </c>
      <c r="AW2172" s="14" t="s">
        <v>35</v>
      </c>
      <c r="AX2172" s="14" t="s">
        <v>82</v>
      </c>
      <c r="AY2172" s="250" t="s">
        <v>378</v>
      </c>
    </row>
    <row r="2173" s="2" customFormat="1" ht="33" customHeight="1">
      <c r="A2173" s="41"/>
      <c r="B2173" s="42"/>
      <c r="C2173" s="211" t="s">
        <v>2489</v>
      </c>
      <c r="D2173" s="211" t="s">
        <v>385</v>
      </c>
      <c r="E2173" s="212" t="s">
        <v>2490</v>
      </c>
      <c r="F2173" s="213" t="s">
        <v>2491</v>
      </c>
      <c r="G2173" s="214" t="s">
        <v>572</v>
      </c>
      <c r="H2173" s="215">
        <v>80.510000000000005</v>
      </c>
      <c r="I2173" s="216"/>
      <c r="J2173" s="217">
        <f>ROUND(I2173*H2173,2)</f>
        <v>0</v>
      </c>
      <c r="K2173" s="213" t="s">
        <v>389</v>
      </c>
      <c r="L2173" s="47"/>
      <c r="M2173" s="218" t="s">
        <v>28</v>
      </c>
      <c r="N2173" s="219" t="s">
        <v>45</v>
      </c>
      <c r="O2173" s="87"/>
      <c r="P2173" s="220">
        <f>O2173*H2173</f>
        <v>0</v>
      </c>
      <c r="Q2173" s="220">
        <v>0.00023000000000000001</v>
      </c>
      <c r="R2173" s="220">
        <f>Q2173*H2173</f>
        <v>0.0185173</v>
      </c>
      <c r="S2173" s="220">
        <v>0</v>
      </c>
      <c r="T2173" s="221">
        <f>S2173*H2173</f>
        <v>0</v>
      </c>
      <c r="U2173" s="41"/>
      <c r="V2173" s="41"/>
      <c r="W2173" s="41"/>
      <c r="X2173" s="41"/>
      <c r="Y2173" s="41"/>
      <c r="Z2173" s="41"/>
      <c r="AA2173" s="41"/>
      <c r="AB2173" s="41"/>
      <c r="AC2173" s="41"/>
      <c r="AD2173" s="41"/>
      <c r="AE2173" s="41"/>
      <c r="AR2173" s="222" t="s">
        <v>598</v>
      </c>
      <c r="AT2173" s="222" t="s">
        <v>385</v>
      </c>
      <c r="AU2173" s="222" t="s">
        <v>84</v>
      </c>
      <c r="AY2173" s="20" t="s">
        <v>378</v>
      </c>
      <c r="BE2173" s="223">
        <f>IF(N2173="základní",J2173,0)</f>
        <v>0</v>
      </c>
      <c r="BF2173" s="223">
        <f>IF(N2173="snížená",J2173,0)</f>
        <v>0</v>
      </c>
      <c r="BG2173" s="223">
        <f>IF(N2173="zákl. přenesená",J2173,0)</f>
        <v>0</v>
      </c>
      <c r="BH2173" s="223">
        <f>IF(N2173="sníž. přenesená",J2173,0)</f>
        <v>0</v>
      </c>
      <c r="BI2173" s="223">
        <f>IF(N2173="nulová",J2173,0)</f>
        <v>0</v>
      </c>
      <c r="BJ2173" s="20" t="s">
        <v>82</v>
      </c>
      <c r="BK2173" s="223">
        <f>ROUND(I2173*H2173,2)</f>
        <v>0</v>
      </c>
      <c r="BL2173" s="20" t="s">
        <v>598</v>
      </c>
      <c r="BM2173" s="222" t="s">
        <v>2492</v>
      </c>
    </row>
    <row r="2174" s="2" customFormat="1">
      <c r="A2174" s="41"/>
      <c r="B2174" s="42"/>
      <c r="C2174" s="43"/>
      <c r="D2174" s="224" t="s">
        <v>394</v>
      </c>
      <c r="E2174" s="43"/>
      <c r="F2174" s="225" t="s">
        <v>2493</v>
      </c>
      <c r="G2174" s="43"/>
      <c r="H2174" s="43"/>
      <c r="I2174" s="226"/>
      <c r="J2174" s="43"/>
      <c r="K2174" s="43"/>
      <c r="L2174" s="47"/>
      <c r="M2174" s="227"/>
      <c r="N2174" s="228"/>
      <c r="O2174" s="87"/>
      <c r="P2174" s="87"/>
      <c r="Q2174" s="87"/>
      <c r="R2174" s="87"/>
      <c r="S2174" s="87"/>
      <c r="T2174" s="88"/>
      <c r="U2174" s="41"/>
      <c r="V2174" s="41"/>
      <c r="W2174" s="41"/>
      <c r="X2174" s="41"/>
      <c r="Y2174" s="41"/>
      <c r="Z2174" s="41"/>
      <c r="AA2174" s="41"/>
      <c r="AB2174" s="41"/>
      <c r="AC2174" s="41"/>
      <c r="AD2174" s="41"/>
      <c r="AE2174" s="41"/>
      <c r="AT2174" s="20" t="s">
        <v>394</v>
      </c>
      <c r="AU2174" s="20" t="s">
        <v>84</v>
      </c>
    </row>
    <row r="2175" s="14" customFormat="1">
      <c r="A2175" s="14"/>
      <c r="B2175" s="240"/>
      <c r="C2175" s="241"/>
      <c r="D2175" s="231" t="s">
        <v>397</v>
      </c>
      <c r="E2175" s="242" t="s">
        <v>28</v>
      </c>
      <c r="F2175" s="243" t="s">
        <v>497</v>
      </c>
      <c r="G2175" s="241"/>
      <c r="H2175" s="244">
        <v>80.510000000000005</v>
      </c>
      <c r="I2175" s="245"/>
      <c r="J2175" s="241"/>
      <c r="K2175" s="241"/>
      <c r="L2175" s="246"/>
      <c r="M2175" s="247"/>
      <c r="N2175" s="248"/>
      <c r="O2175" s="248"/>
      <c r="P2175" s="248"/>
      <c r="Q2175" s="248"/>
      <c r="R2175" s="248"/>
      <c r="S2175" s="248"/>
      <c r="T2175" s="249"/>
      <c r="U2175" s="14"/>
      <c r="V2175" s="14"/>
      <c r="W2175" s="14"/>
      <c r="X2175" s="14"/>
      <c r="Y2175" s="14"/>
      <c r="Z2175" s="14"/>
      <c r="AA2175" s="14"/>
      <c r="AB2175" s="14"/>
      <c r="AC2175" s="14"/>
      <c r="AD2175" s="14"/>
      <c r="AE2175" s="14"/>
      <c r="AT2175" s="250" t="s">
        <v>397</v>
      </c>
      <c r="AU2175" s="250" t="s">
        <v>84</v>
      </c>
      <c r="AV2175" s="14" t="s">
        <v>84</v>
      </c>
      <c r="AW2175" s="14" t="s">
        <v>35</v>
      </c>
      <c r="AX2175" s="14" t="s">
        <v>82</v>
      </c>
      <c r="AY2175" s="250" t="s">
        <v>378</v>
      </c>
    </row>
    <row r="2176" s="2" customFormat="1" ht="33" customHeight="1">
      <c r="A2176" s="41"/>
      <c r="B2176" s="42"/>
      <c r="C2176" s="273" t="s">
        <v>2494</v>
      </c>
      <c r="D2176" s="273" t="s">
        <v>875</v>
      </c>
      <c r="E2176" s="274" t="s">
        <v>2495</v>
      </c>
      <c r="F2176" s="275" t="s">
        <v>2496</v>
      </c>
      <c r="G2176" s="276" t="s">
        <v>572</v>
      </c>
      <c r="H2176" s="277">
        <v>96.611999999999995</v>
      </c>
      <c r="I2176" s="278"/>
      <c r="J2176" s="279">
        <f>ROUND(I2176*H2176,2)</f>
        <v>0</v>
      </c>
      <c r="K2176" s="275" t="s">
        <v>389</v>
      </c>
      <c r="L2176" s="280"/>
      <c r="M2176" s="281" t="s">
        <v>28</v>
      </c>
      <c r="N2176" s="282" t="s">
        <v>45</v>
      </c>
      <c r="O2176" s="87"/>
      <c r="P2176" s="220">
        <f>O2176*H2176</f>
        <v>0</v>
      </c>
      <c r="Q2176" s="220">
        <v>0.00050000000000000001</v>
      </c>
      <c r="R2176" s="220">
        <f>Q2176*H2176</f>
        <v>0.048306000000000002</v>
      </c>
      <c r="S2176" s="220">
        <v>0</v>
      </c>
      <c r="T2176" s="221">
        <f>S2176*H2176</f>
        <v>0</v>
      </c>
      <c r="U2176" s="41"/>
      <c r="V2176" s="41"/>
      <c r="W2176" s="41"/>
      <c r="X2176" s="41"/>
      <c r="Y2176" s="41"/>
      <c r="Z2176" s="41"/>
      <c r="AA2176" s="41"/>
      <c r="AB2176" s="41"/>
      <c r="AC2176" s="41"/>
      <c r="AD2176" s="41"/>
      <c r="AE2176" s="41"/>
      <c r="AR2176" s="222" t="s">
        <v>706</v>
      </c>
      <c r="AT2176" s="222" t="s">
        <v>875</v>
      </c>
      <c r="AU2176" s="222" t="s">
        <v>84</v>
      </c>
      <c r="AY2176" s="20" t="s">
        <v>378</v>
      </c>
      <c r="BE2176" s="223">
        <f>IF(N2176="základní",J2176,0)</f>
        <v>0</v>
      </c>
      <c r="BF2176" s="223">
        <f>IF(N2176="snížená",J2176,0)</f>
        <v>0</v>
      </c>
      <c r="BG2176" s="223">
        <f>IF(N2176="zákl. přenesená",J2176,0)</f>
        <v>0</v>
      </c>
      <c r="BH2176" s="223">
        <f>IF(N2176="sníž. přenesená",J2176,0)</f>
        <v>0</v>
      </c>
      <c r="BI2176" s="223">
        <f>IF(N2176="nulová",J2176,0)</f>
        <v>0</v>
      </c>
      <c r="BJ2176" s="20" t="s">
        <v>82</v>
      </c>
      <c r="BK2176" s="223">
        <f>ROUND(I2176*H2176,2)</f>
        <v>0</v>
      </c>
      <c r="BL2176" s="20" t="s">
        <v>598</v>
      </c>
      <c r="BM2176" s="222" t="s">
        <v>2497</v>
      </c>
    </row>
    <row r="2177" s="14" customFormat="1">
      <c r="A2177" s="14"/>
      <c r="B2177" s="240"/>
      <c r="C2177" s="241"/>
      <c r="D2177" s="231" t="s">
        <v>397</v>
      </c>
      <c r="E2177" s="242" t="s">
        <v>28</v>
      </c>
      <c r="F2177" s="243" t="s">
        <v>2498</v>
      </c>
      <c r="G2177" s="241"/>
      <c r="H2177" s="244">
        <v>96.611999999999995</v>
      </c>
      <c r="I2177" s="245"/>
      <c r="J2177" s="241"/>
      <c r="K2177" s="241"/>
      <c r="L2177" s="246"/>
      <c r="M2177" s="247"/>
      <c r="N2177" s="248"/>
      <c r="O2177" s="248"/>
      <c r="P2177" s="248"/>
      <c r="Q2177" s="248"/>
      <c r="R2177" s="248"/>
      <c r="S2177" s="248"/>
      <c r="T2177" s="249"/>
      <c r="U2177" s="14"/>
      <c r="V2177" s="14"/>
      <c r="W2177" s="14"/>
      <c r="X2177" s="14"/>
      <c r="Y2177" s="14"/>
      <c r="Z2177" s="14"/>
      <c r="AA2177" s="14"/>
      <c r="AB2177" s="14"/>
      <c r="AC2177" s="14"/>
      <c r="AD2177" s="14"/>
      <c r="AE2177" s="14"/>
      <c r="AT2177" s="250" t="s">
        <v>397</v>
      </c>
      <c r="AU2177" s="250" t="s">
        <v>84</v>
      </c>
      <c r="AV2177" s="14" t="s">
        <v>84</v>
      </c>
      <c r="AW2177" s="14" t="s">
        <v>35</v>
      </c>
      <c r="AX2177" s="14" t="s">
        <v>74</v>
      </c>
      <c r="AY2177" s="250" t="s">
        <v>378</v>
      </c>
    </row>
    <row r="2178" s="15" customFormat="1">
      <c r="A2178" s="15"/>
      <c r="B2178" s="251"/>
      <c r="C2178" s="252"/>
      <c r="D2178" s="231" t="s">
        <v>397</v>
      </c>
      <c r="E2178" s="253" t="s">
        <v>28</v>
      </c>
      <c r="F2178" s="254" t="s">
        <v>416</v>
      </c>
      <c r="G2178" s="252"/>
      <c r="H2178" s="255">
        <v>96.611999999999995</v>
      </c>
      <c r="I2178" s="256"/>
      <c r="J2178" s="252"/>
      <c r="K2178" s="252"/>
      <c r="L2178" s="257"/>
      <c r="M2178" s="258"/>
      <c r="N2178" s="259"/>
      <c r="O2178" s="259"/>
      <c r="P2178" s="259"/>
      <c r="Q2178" s="259"/>
      <c r="R2178" s="259"/>
      <c r="S2178" s="259"/>
      <c r="T2178" s="260"/>
      <c r="U2178" s="15"/>
      <c r="V2178" s="15"/>
      <c r="W2178" s="15"/>
      <c r="X2178" s="15"/>
      <c r="Y2178" s="15"/>
      <c r="Z2178" s="15"/>
      <c r="AA2178" s="15"/>
      <c r="AB2178" s="15"/>
      <c r="AC2178" s="15"/>
      <c r="AD2178" s="15"/>
      <c r="AE2178" s="15"/>
      <c r="AT2178" s="261" t="s">
        <v>397</v>
      </c>
      <c r="AU2178" s="261" t="s">
        <v>84</v>
      </c>
      <c r="AV2178" s="15" t="s">
        <v>390</v>
      </c>
      <c r="AW2178" s="15" t="s">
        <v>35</v>
      </c>
      <c r="AX2178" s="15" t="s">
        <v>82</v>
      </c>
      <c r="AY2178" s="261" t="s">
        <v>378</v>
      </c>
    </row>
    <row r="2179" s="2" customFormat="1" ht="55.5" customHeight="1">
      <c r="A2179" s="41"/>
      <c r="B2179" s="42"/>
      <c r="C2179" s="211" t="s">
        <v>2499</v>
      </c>
      <c r="D2179" s="211" t="s">
        <v>385</v>
      </c>
      <c r="E2179" s="212" t="s">
        <v>2500</v>
      </c>
      <c r="F2179" s="213" t="s">
        <v>2501</v>
      </c>
      <c r="G2179" s="214" t="s">
        <v>634</v>
      </c>
      <c r="H2179" s="215">
        <v>6.7290000000000001</v>
      </c>
      <c r="I2179" s="216"/>
      <c r="J2179" s="217">
        <f>ROUND(I2179*H2179,2)</f>
        <v>0</v>
      </c>
      <c r="K2179" s="213" t="s">
        <v>389</v>
      </c>
      <c r="L2179" s="47"/>
      <c r="M2179" s="218" t="s">
        <v>28</v>
      </c>
      <c r="N2179" s="219" t="s">
        <v>45</v>
      </c>
      <c r="O2179" s="87"/>
      <c r="P2179" s="220">
        <f>O2179*H2179</f>
        <v>0</v>
      </c>
      <c r="Q2179" s="220">
        <v>0</v>
      </c>
      <c r="R2179" s="220">
        <f>Q2179*H2179</f>
        <v>0</v>
      </c>
      <c r="S2179" s="220">
        <v>0</v>
      </c>
      <c r="T2179" s="221">
        <f>S2179*H2179</f>
        <v>0</v>
      </c>
      <c r="U2179" s="41"/>
      <c r="V2179" s="41"/>
      <c r="W2179" s="41"/>
      <c r="X2179" s="41"/>
      <c r="Y2179" s="41"/>
      <c r="Z2179" s="41"/>
      <c r="AA2179" s="41"/>
      <c r="AB2179" s="41"/>
      <c r="AC2179" s="41"/>
      <c r="AD2179" s="41"/>
      <c r="AE2179" s="41"/>
      <c r="AR2179" s="222" t="s">
        <v>598</v>
      </c>
      <c r="AT2179" s="222" t="s">
        <v>385</v>
      </c>
      <c r="AU2179" s="222" t="s">
        <v>84</v>
      </c>
      <c r="AY2179" s="20" t="s">
        <v>378</v>
      </c>
      <c r="BE2179" s="223">
        <f>IF(N2179="základní",J2179,0)</f>
        <v>0</v>
      </c>
      <c r="BF2179" s="223">
        <f>IF(N2179="snížená",J2179,0)</f>
        <v>0</v>
      </c>
      <c r="BG2179" s="223">
        <f>IF(N2179="zákl. přenesená",J2179,0)</f>
        <v>0</v>
      </c>
      <c r="BH2179" s="223">
        <f>IF(N2179="sníž. přenesená",J2179,0)</f>
        <v>0</v>
      </c>
      <c r="BI2179" s="223">
        <f>IF(N2179="nulová",J2179,0)</f>
        <v>0</v>
      </c>
      <c r="BJ2179" s="20" t="s">
        <v>82</v>
      </c>
      <c r="BK2179" s="223">
        <f>ROUND(I2179*H2179,2)</f>
        <v>0</v>
      </c>
      <c r="BL2179" s="20" t="s">
        <v>598</v>
      </c>
      <c r="BM2179" s="222" t="s">
        <v>2502</v>
      </c>
    </row>
    <row r="2180" s="2" customFormat="1">
      <c r="A2180" s="41"/>
      <c r="B2180" s="42"/>
      <c r="C2180" s="43"/>
      <c r="D2180" s="224" t="s">
        <v>394</v>
      </c>
      <c r="E2180" s="43"/>
      <c r="F2180" s="225" t="s">
        <v>2503</v>
      </c>
      <c r="G2180" s="43"/>
      <c r="H2180" s="43"/>
      <c r="I2180" s="226"/>
      <c r="J2180" s="43"/>
      <c r="K2180" s="43"/>
      <c r="L2180" s="47"/>
      <c r="M2180" s="227"/>
      <c r="N2180" s="228"/>
      <c r="O2180" s="87"/>
      <c r="P2180" s="87"/>
      <c r="Q2180" s="87"/>
      <c r="R2180" s="87"/>
      <c r="S2180" s="87"/>
      <c r="T2180" s="88"/>
      <c r="U2180" s="41"/>
      <c r="V2180" s="41"/>
      <c r="W2180" s="41"/>
      <c r="X2180" s="41"/>
      <c r="Y2180" s="41"/>
      <c r="Z2180" s="41"/>
      <c r="AA2180" s="41"/>
      <c r="AB2180" s="41"/>
      <c r="AC2180" s="41"/>
      <c r="AD2180" s="41"/>
      <c r="AE2180" s="41"/>
      <c r="AT2180" s="20" t="s">
        <v>394</v>
      </c>
      <c r="AU2180" s="20" t="s">
        <v>84</v>
      </c>
    </row>
    <row r="2181" s="12" customFormat="1" ht="22.8" customHeight="1">
      <c r="A2181" s="12"/>
      <c r="B2181" s="195"/>
      <c r="C2181" s="196"/>
      <c r="D2181" s="197" t="s">
        <v>73</v>
      </c>
      <c r="E2181" s="209" t="s">
        <v>2504</v>
      </c>
      <c r="F2181" s="209" t="s">
        <v>2505</v>
      </c>
      <c r="G2181" s="196"/>
      <c r="H2181" s="196"/>
      <c r="I2181" s="199"/>
      <c r="J2181" s="210">
        <f>BK2181</f>
        <v>0</v>
      </c>
      <c r="K2181" s="196"/>
      <c r="L2181" s="201"/>
      <c r="M2181" s="202"/>
      <c r="N2181" s="203"/>
      <c r="O2181" s="203"/>
      <c r="P2181" s="204">
        <f>SUM(P2182:P2276)</f>
        <v>0</v>
      </c>
      <c r="Q2181" s="203"/>
      <c r="R2181" s="204">
        <f>SUM(R2182:R2276)</f>
        <v>7.4738537599999999</v>
      </c>
      <c r="S2181" s="203"/>
      <c r="T2181" s="205">
        <f>SUM(T2182:T2276)</f>
        <v>13.733425999999998</v>
      </c>
      <c r="U2181" s="12"/>
      <c r="V2181" s="12"/>
      <c r="W2181" s="12"/>
      <c r="X2181" s="12"/>
      <c r="Y2181" s="12"/>
      <c r="Z2181" s="12"/>
      <c r="AA2181" s="12"/>
      <c r="AB2181" s="12"/>
      <c r="AC2181" s="12"/>
      <c r="AD2181" s="12"/>
      <c r="AE2181" s="12"/>
      <c r="AR2181" s="206" t="s">
        <v>84</v>
      </c>
      <c r="AT2181" s="207" t="s">
        <v>73</v>
      </c>
      <c r="AU2181" s="207" t="s">
        <v>82</v>
      </c>
      <c r="AY2181" s="206" t="s">
        <v>378</v>
      </c>
      <c r="BK2181" s="208">
        <f>SUM(BK2182:BK2276)</f>
        <v>0</v>
      </c>
    </row>
    <row r="2182" s="2" customFormat="1" ht="33" customHeight="1">
      <c r="A2182" s="41"/>
      <c r="B2182" s="42"/>
      <c r="C2182" s="211" t="s">
        <v>2506</v>
      </c>
      <c r="D2182" s="211" t="s">
        <v>385</v>
      </c>
      <c r="E2182" s="212" t="s">
        <v>2507</v>
      </c>
      <c r="F2182" s="213" t="s">
        <v>2508</v>
      </c>
      <c r="G2182" s="214" t="s">
        <v>764</v>
      </c>
      <c r="H2182" s="215">
        <v>1</v>
      </c>
      <c r="I2182" s="216"/>
      <c r="J2182" s="217">
        <f>ROUND(I2182*H2182,2)</f>
        <v>0</v>
      </c>
      <c r="K2182" s="213" t="s">
        <v>389</v>
      </c>
      <c r="L2182" s="47"/>
      <c r="M2182" s="218" t="s">
        <v>28</v>
      </c>
      <c r="N2182" s="219" t="s">
        <v>45</v>
      </c>
      <c r="O2182" s="87"/>
      <c r="P2182" s="220">
        <f>O2182*H2182</f>
        <v>0</v>
      </c>
      <c r="Q2182" s="220">
        <v>0</v>
      </c>
      <c r="R2182" s="220">
        <f>Q2182*H2182</f>
        <v>0</v>
      </c>
      <c r="S2182" s="220">
        <v>0.00029999999999999997</v>
      </c>
      <c r="T2182" s="221">
        <f>S2182*H2182</f>
        <v>0.00029999999999999997</v>
      </c>
      <c r="U2182" s="41"/>
      <c r="V2182" s="41"/>
      <c r="W2182" s="41"/>
      <c r="X2182" s="41"/>
      <c r="Y2182" s="41"/>
      <c r="Z2182" s="41"/>
      <c r="AA2182" s="41"/>
      <c r="AB2182" s="41"/>
      <c r="AC2182" s="41"/>
      <c r="AD2182" s="41"/>
      <c r="AE2182" s="41"/>
      <c r="AR2182" s="222" t="s">
        <v>598</v>
      </c>
      <c r="AT2182" s="222" t="s">
        <v>385</v>
      </c>
      <c r="AU2182" s="222" t="s">
        <v>84</v>
      </c>
      <c r="AY2182" s="20" t="s">
        <v>378</v>
      </c>
      <c r="BE2182" s="223">
        <f>IF(N2182="základní",J2182,0)</f>
        <v>0</v>
      </c>
      <c r="BF2182" s="223">
        <f>IF(N2182="snížená",J2182,0)</f>
        <v>0</v>
      </c>
      <c r="BG2182" s="223">
        <f>IF(N2182="zákl. přenesená",J2182,0)</f>
        <v>0</v>
      </c>
      <c r="BH2182" s="223">
        <f>IF(N2182="sníž. přenesená",J2182,0)</f>
        <v>0</v>
      </c>
      <c r="BI2182" s="223">
        <f>IF(N2182="nulová",J2182,0)</f>
        <v>0</v>
      </c>
      <c r="BJ2182" s="20" t="s">
        <v>82</v>
      </c>
      <c r="BK2182" s="223">
        <f>ROUND(I2182*H2182,2)</f>
        <v>0</v>
      </c>
      <c r="BL2182" s="20" t="s">
        <v>598</v>
      </c>
      <c r="BM2182" s="222" t="s">
        <v>2509</v>
      </c>
    </row>
    <row r="2183" s="2" customFormat="1">
      <c r="A2183" s="41"/>
      <c r="B2183" s="42"/>
      <c r="C2183" s="43"/>
      <c r="D2183" s="224" t="s">
        <v>394</v>
      </c>
      <c r="E2183" s="43"/>
      <c r="F2183" s="225" t="s">
        <v>2510</v>
      </c>
      <c r="G2183" s="43"/>
      <c r="H2183" s="43"/>
      <c r="I2183" s="226"/>
      <c r="J2183" s="43"/>
      <c r="K2183" s="43"/>
      <c r="L2183" s="47"/>
      <c r="M2183" s="227"/>
      <c r="N2183" s="228"/>
      <c r="O2183" s="87"/>
      <c r="P2183" s="87"/>
      <c r="Q2183" s="87"/>
      <c r="R2183" s="87"/>
      <c r="S2183" s="87"/>
      <c r="T2183" s="88"/>
      <c r="U2183" s="41"/>
      <c r="V2183" s="41"/>
      <c r="W2183" s="41"/>
      <c r="X2183" s="41"/>
      <c r="Y2183" s="41"/>
      <c r="Z2183" s="41"/>
      <c r="AA2183" s="41"/>
      <c r="AB2183" s="41"/>
      <c r="AC2183" s="41"/>
      <c r="AD2183" s="41"/>
      <c r="AE2183" s="41"/>
      <c r="AT2183" s="20" t="s">
        <v>394</v>
      </c>
      <c r="AU2183" s="20" t="s">
        <v>84</v>
      </c>
    </row>
    <row r="2184" s="13" customFormat="1">
      <c r="A2184" s="13"/>
      <c r="B2184" s="229"/>
      <c r="C2184" s="230"/>
      <c r="D2184" s="231" t="s">
        <v>397</v>
      </c>
      <c r="E2184" s="232" t="s">
        <v>28</v>
      </c>
      <c r="F2184" s="233" t="s">
        <v>802</v>
      </c>
      <c r="G2184" s="230"/>
      <c r="H2184" s="232" t="s">
        <v>28</v>
      </c>
      <c r="I2184" s="234"/>
      <c r="J2184" s="230"/>
      <c r="K2184" s="230"/>
      <c r="L2184" s="235"/>
      <c r="M2184" s="236"/>
      <c r="N2184" s="237"/>
      <c r="O2184" s="237"/>
      <c r="P2184" s="237"/>
      <c r="Q2184" s="237"/>
      <c r="R2184" s="237"/>
      <c r="S2184" s="237"/>
      <c r="T2184" s="238"/>
      <c r="U2184" s="13"/>
      <c r="V2184" s="13"/>
      <c r="W2184" s="13"/>
      <c r="X2184" s="13"/>
      <c r="Y2184" s="13"/>
      <c r="Z2184" s="13"/>
      <c r="AA2184" s="13"/>
      <c r="AB2184" s="13"/>
      <c r="AC2184" s="13"/>
      <c r="AD2184" s="13"/>
      <c r="AE2184" s="13"/>
      <c r="AT2184" s="239" t="s">
        <v>397</v>
      </c>
      <c r="AU2184" s="239" t="s">
        <v>84</v>
      </c>
      <c r="AV2184" s="13" t="s">
        <v>82</v>
      </c>
      <c r="AW2184" s="13" t="s">
        <v>35</v>
      </c>
      <c r="AX2184" s="13" t="s">
        <v>74</v>
      </c>
      <c r="AY2184" s="239" t="s">
        <v>378</v>
      </c>
    </row>
    <row r="2185" s="14" customFormat="1">
      <c r="A2185" s="14"/>
      <c r="B2185" s="240"/>
      <c r="C2185" s="241"/>
      <c r="D2185" s="231" t="s">
        <v>397</v>
      </c>
      <c r="E2185" s="242" t="s">
        <v>28</v>
      </c>
      <c r="F2185" s="243" t="s">
        <v>82</v>
      </c>
      <c r="G2185" s="241"/>
      <c r="H2185" s="244">
        <v>1</v>
      </c>
      <c r="I2185" s="245"/>
      <c r="J2185" s="241"/>
      <c r="K2185" s="241"/>
      <c r="L2185" s="246"/>
      <c r="M2185" s="247"/>
      <c r="N2185" s="248"/>
      <c r="O2185" s="248"/>
      <c r="P2185" s="248"/>
      <c r="Q2185" s="248"/>
      <c r="R2185" s="248"/>
      <c r="S2185" s="248"/>
      <c r="T2185" s="249"/>
      <c r="U2185" s="14"/>
      <c r="V2185" s="14"/>
      <c r="W2185" s="14"/>
      <c r="X2185" s="14"/>
      <c r="Y2185" s="14"/>
      <c r="Z2185" s="14"/>
      <c r="AA2185" s="14"/>
      <c r="AB2185" s="14"/>
      <c r="AC2185" s="14"/>
      <c r="AD2185" s="14"/>
      <c r="AE2185" s="14"/>
      <c r="AT2185" s="250" t="s">
        <v>397</v>
      </c>
      <c r="AU2185" s="250" t="s">
        <v>84</v>
      </c>
      <c r="AV2185" s="14" t="s">
        <v>84</v>
      </c>
      <c r="AW2185" s="14" t="s">
        <v>35</v>
      </c>
      <c r="AX2185" s="14" t="s">
        <v>82</v>
      </c>
      <c r="AY2185" s="250" t="s">
        <v>378</v>
      </c>
    </row>
    <row r="2186" s="2" customFormat="1" ht="37.8" customHeight="1">
      <c r="A2186" s="41"/>
      <c r="B2186" s="42"/>
      <c r="C2186" s="211" t="s">
        <v>2511</v>
      </c>
      <c r="D2186" s="211" t="s">
        <v>385</v>
      </c>
      <c r="E2186" s="212" t="s">
        <v>2512</v>
      </c>
      <c r="F2186" s="213" t="s">
        <v>2513</v>
      </c>
      <c r="G2186" s="214" t="s">
        <v>572</v>
      </c>
      <c r="H2186" s="215">
        <v>613.87</v>
      </c>
      <c r="I2186" s="216"/>
      <c r="J2186" s="217">
        <f>ROUND(I2186*H2186,2)</f>
        <v>0</v>
      </c>
      <c r="K2186" s="213" t="s">
        <v>389</v>
      </c>
      <c r="L2186" s="47"/>
      <c r="M2186" s="218" t="s">
        <v>28</v>
      </c>
      <c r="N2186" s="219" t="s">
        <v>45</v>
      </c>
      <c r="O2186" s="87"/>
      <c r="P2186" s="220">
        <f>O2186*H2186</f>
        <v>0</v>
      </c>
      <c r="Q2186" s="220">
        <v>0</v>
      </c>
      <c r="R2186" s="220">
        <f>Q2186*H2186</f>
        <v>0</v>
      </c>
      <c r="S2186" s="220">
        <v>0</v>
      </c>
      <c r="T2186" s="221">
        <f>S2186*H2186</f>
        <v>0</v>
      </c>
      <c r="U2186" s="41"/>
      <c r="V2186" s="41"/>
      <c r="W2186" s="41"/>
      <c r="X2186" s="41"/>
      <c r="Y2186" s="41"/>
      <c r="Z2186" s="41"/>
      <c r="AA2186" s="41"/>
      <c r="AB2186" s="41"/>
      <c r="AC2186" s="41"/>
      <c r="AD2186" s="41"/>
      <c r="AE2186" s="41"/>
      <c r="AR2186" s="222" t="s">
        <v>390</v>
      </c>
      <c r="AT2186" s="222" t="s">
        <v>385</v>
      </c>
      <c r="AU2186" s="222" t="s">
        <v>84</v>
      </c>
      <c r="AY2186" s="20" t="s">
        <v>378</v>
      </c>
      <c r="BE2186" s="223">
        <f>IF(N2186="základní",J2186,0)</f>
        <v>0</v>
      </c>
      <c r="BF2186" s="223">
        <f>IF(N2186="snížená",J2186,0)</f>
        <v>0</v>
      </c>
      <c r="BG2186" s="223">
        <f>IF(N2186="zákl. přenesená",J2186,0)</f>
        <v>0</v>
      </c>
      <c r="BH2186" s="223">
        <f>IF(N2186="sníž. přenesená",J2186,0)</f>
        <v>0</v>
      </c>
      <c r="BI2186" s="223">
        <f>IF(N2186="nulová",J2186,0)</f>
        <v>0</v>
      </c>
      <c r="BJ2186" s="20" t="s">
        <v>82</v>
      </c>
      <c r="BK2186" s="223">
        <f>ROUND(I2186*H2186,2)</f>
        <v>0</v>
      </c>
      <c r="BL2186" s="20" t="s">
        <v>390</v>
      </c>
      <c r="BM2186" s="222" t="s">
        <v>2514</v>
      </c>
    </row>
    <row r="2187" s="2" customFormat="1">
      <c r="A2187" s="41"/>
      <c r="B2187" s="42"/>
      <c r="C2187" s="43"/>
      <c r="D2187" s="224" t="s">
        <v>394</v>
      </c>
      <c r="E2187" s="43"/>
      <c r="F2187" s="225" t="s">
        <v>2515</v>
      </c>
      <c r="G2187" s="43"/>
      <c r="H2187" s="43"/>
      <c r="I2187" s="226"/>
      <c r="J2187" s="43"/>
      <c r="K2187" s="43"/>
      <c r="L2187" s="47"/>
      <c r="M2187" s="227"/>
      <c r="N2187" s="228"/>
      <c r="O2187" s="87"/>
      <c r="P2187" s="87"/>
      <c r="Q2187" s="87"/>
      <c r="R2187" s="87"/>
      <c r="S2187" s="87"/>
      <c r="T2187" s="88"/>
      <c r="U2187" s="41"/>
      <c r="V2187" s="41"/>
      <c r="W2187" s="41"/>
      <c r="X2187" s="41"/>
      <c r="Y2187" s="41"/>
      <c r="Z2187" s="41"/>
      <c r="AA2187" s="41"/>
      <c r="AB2187" s="41"/>
      <c r="AC2187" s="41"/>
      <c r="AD2187" s="41"/>
      <c r="AE2187" s="41"/>
      <c r="AT2187" s="20" t="s">
        <v>394</v>
      </c>
      <c r="AU2187" s="20" t="s">
        <v>84</v>
      </c>
    </row>
    <row r="2188" s="13" customFormat="1">
      <c r="A2188" s="13"/>
      <c r="B2188" s="229"/>
      <c r="C2188" s="230"/>
      <c r="D2188" s="231" t="s">
        <v>397</v>
      </c>
      <c r="E2188" s="232" t="s">
        <v>28</v>
      </c>
      <c r="F2188" s="233" t="s">
        <v>828</v>
      </c>
      <c r="G2188" s="230"/>
      <c r="H2188" s="232" t="s">
        <v>28</v>
      </c>
      <c r="I2188" s="234"/>
      <c r="J2188" s="230"/>
      <c r="K2188" s="230"/>
      <c r="L2188" s="235"/>
      <c r="M2188" s="236"/>
      <c r="N2188" s="237"/>
      <c r="O2188" s="237"/>
      <c r="P2188" s="237"/>
      <c r="Q2188" s="237"/>
      <c r="R2188" s="237"/>
      <c r="S2188" s="237"/>
      <c r="T2188" s="238"/>
      <c r="U2188" s="13"/>
      <c r="V2188" s="13"/>
      <c r="W2188" s="13"/>
      <c r="X2188" s="13"/>
      <c r="Y2188" s="13"/>
      <c r="Z2188" s="13"/>
      <c r="AA2188" s="13"/>
      <c r="AB2188" s="13"/>
      <c r="AC2188" s="13"/>
      <c r="AD2188" s="13"/>
      <c r="AE2188" s="13"/>
      <c r="AT2188" s="239" t="s">
        <v>397</v>
      </c>
      <c r="AU2188" s="239" t="s">
        <v>84</v>
      </c>
      <c r="AV2188" s="13" t="s">
        <v>82</v>
      </c>
      <c r="AW2188" s="13" t="s">
        <v>35</v>
      </c>
      <c r="AX2188" s="13" t="s">
        <v>74</v>
      </c>
      <c r="AY2188" s="239" t="s">
        <v>378</v>
      </c>
    </row>
    <row r="2189" s="14" customFormat="1">
      <c r="A2189" s="14"/>
      <c r="B2189" s="240"/>
      <c r="C2189" s="241"/>
      <c r="D2189" s="231" t="s">
        <v>397</v>
      </c>
      <c r="E2189" s="242" t="s">
        <v>28</v>
      </c>
      <c r="F2189" s="243" t="s">
        <v>442</v>
      </c>
      <c r="G2189" s="241"/>
      <c r="H2189" s="244">
        <v>488.30000000000001</v>
      </c>
      <c r="I2189" s="245"/>
      <c r="J2189" s="241"/>
      <c r="K2189" s="241"/>
      <c r="L2189" s="246"/>
      <c r="M2189" s="247"/>
      <c r="N2189" s="248"/>
      <c r="O2189" s="248"/>
      <c r="P2189" s="248"/>
      <c r="Q2189" s="248"/>
      <c r="R2189" s="248"/>
      <c r="S2189" s="248"/>
      <c r="T2189" s="249"/>
      <c r="U2189" s="14"/>
      <c r="V2189" s="14"/>
      <c r="W2189" s="14"/>
      <c r="X2189" s="14"/>
      <c r="Y2189" s="14"/>
      <c r="Z2189" s="14"/>
      <c r="AA2189" s="14"/>
      <c r="AB2189" s="14"/>
      <c r="AC2189" s="14"/>
      <c r="AD2189" s="14"/>
      <c r="AE2189" s="14"/>
      <c r="AT2189" s="250" t="s">
        <v>397</v>
      </c>
      <c r="AU2189" s="250" t="s">
        <v>84</v>
      </c>
      <c r="AV2189" s="14" t="s">
        <v>84</v>
      </c>
      <c r="AW2189" s="14" t="s">
        <v>35</v>
      </c>
      <c r="AX2189" s="14" t="s">
        <v>74</v>
      </c>
      <c r="AY2189" s="250" t="s">
        <v>378</v>
      </c>
    </row>
    <row r="2190" s="16" customFormat="1">
      <c r="A2190" s="16"/>
      <c r="B2190" s="262"/>
      <c r="C2190" s="263"/>
      <c r="D2190" s="231" t="s">
        <v>397</v>
      </c>
      <c r="E2190" s="264" t="s">
        <v>441</v>
      </c>
      <c r="F2190" s="265" t="s">
        <v>618</v>
      </c>
      <c r="G2190" s="263"/>
      <c r="H2190" s="266">
        <v>488.30000000000001</v>
      </c>
      <c r="I2190" s="267"/>
      <c r="J2190" s="263"/>
      <c r="K2190" s="263"/>
      <c r="L2190" s="268"/>
      <c r="M2190" s="269"/>
      <c r="N2190" s="270"/>
      <c r="O2190" s="270"/>
      <c r="P2190" s="270"/>
      <c r="Q2190" s="270"/>
      <c r="R2190" s="270"/>
      <c r="S2190" s="270"/>
      <c r="T2190" s="271"/>
      <c r="U2190" s="16"/>
      <c r="V2190" s="16"/>
      <c r="W2190" s="16"/>
      <c r="X2190" s="16"/>
      <c r="Y2190" s="16"/>
      <c r="Z2190" s="16"/>
      <c r="AA2190" s="16"/>
      <c r="AB2190" s="16"/>
      <c r="AC2190" s="16"/>
      <c r="AD2190" s="16"/>
      <c r="AE2190" s="16"/>
      <c r="AT2190" s="272" t="s">
        <v>397</v>
      </c>
      <c r="AU2190" s="272" t="s">
        <v>84</v>
      </c>
      <c r="AV2190" s="16" t="s">
        <v>432</v>
      </c>
      <c r="AW2190" s="16" t="s">
        <v>35</v>
      </c>
      <c r="AX2190" s="16" t="s">
        <v>74</v>
      </c>
      <c r="AY2190" s="272" t="s">
        <v>378</v>
      </c>
    </row>
    <row r="2191" s="14" customFormat="1">
      <c r="A2191" s="14"/>
      <c r="B2191" s="240"/>
      <c r="C2191" s="241"/>
      <c r="D2191" s="231" t="s">
        <v>397</v>
      </c>
      <c r="E2191" s="242" t="s">
        <v>28</v>
      </c>
      <c r="F2191" s="243" t="s">
        <v>2516</v>
      </c>
      <c r="G2191" s="241"/>
      <c r="H2191" s="244">
        <v>94.859999999999999</v>
      </c>
      <c r="I2191" s="245"/>
      <c r="J2191" s="241"/>
      <c r="K2191" s="241"/>
      <c r="L2191" s="246"/>
      <c r="M2191" s="247"/>
      <c r="N2191" s="248"/>
      <c r="O2191" s="248"/>
      <c r="P2191" s="248"/>
      <c r="Q2191" s="248"/>
      <c r="R2191" s="248"/>
      <c r="S2191" s="248"/>
      <c r="T2191" s="249"/>
      <c r="U2191" s="14"/>
      <c r="V2191" s="14"/>
      <c r="W2191" s="14"/>
      <c r="X2191" s="14"/>
      <c r="Y2191" s="14"/>
      <c r="Z2191" s="14"/>
      <c r="AA2191" s="14"/>
      <c r="AB2191" s="14"/>
      <c r="AC2191" s="14"/>
      <c r="AD2191" s="14"/>
      <c r="AE2191" s="14"/>
      <c r="AT2191" s="250" t="s">
        <v>397</v>
      </c>
      <c r="AU2191" s="250" t="s">
        <v>84</v>
      </c>
      <c r="AV2191" s="14" t="s">
        <v>84</v>
      </c>
      <c r="AW2191" s="14" t="s">
        <v>35</v>
      </c>
      <c r="AX2191" s="14" t="s">
        <v>74</v>
      </c>
      <c r="AY2191" s="250" t="s">
        <v>378</v>
      </c>
    </row>
    <row r="2192" s="14" customFormat="1">
      <c r="A2192" s="14"/>
      <c r="B2192" s="240"/>
      <c r="C2192" s="241"/>
      <c r="D2192" s="231" t="s">
        <v>397</v>
      </c>
      <c r="E2192" s="242" t="s">
        <v>28</v>
      </c>
      <c r="F2192" s="243" t="s">
        <v>2517</v>
      </c>
      <c r="G2192" s="241"/>
      <c r="H2192" s="244">
        <v>30.710000000000001</v>
      </c>
      <c r="I2192" s="245"/>
      <c r="J2192" s="241"/>
      <c r="K2192" s="241"/>
      <c r="L2192" s="246"/>
      <c r="M2192" s="247"/>
      <c r="N2192" s="248"/>
      <c r="O2192" s="248"/>
      <c r="P2192" s="248"/>
      <c r="Q2192" s="248"/>
      <c r="R2192" s="248"/>
      <c r="S2192" s="248"/>
      <c r="T2192" s="249"/>
      <c r="U2192" s="14"/>
      <c r="V2192" s="14"/>
      <c r="W2192" s="14"/>
      <c r="X2192" s="14"/>
      <c r="Y2192" s="14"/>
      <c r="Z2192" s="14"/>
      <c r="AA2192" s="14"/>
      <c r="AB2192" s="14"/>
      <c r="AC2192" s="14"/>
      <c r="AD2192" s="14"/>
      <c r="AE2192" s="14"/>
      <c r="AT2192" s="250" t="s">
        <v>397</v>
      </c>
      <c r="AU2192" s="250" t="s">
        <v>84</v>
      </c>
      <c r="AV2192" s="14" t="s">
        <v>84</v>
      </c>
      <c r="AW2192" s="14" t="s">
        <v>35</v>
      </c>
      <c r="AX2192" s="14" t="s">
        <v>74</v>
      </c>
      <c r="AY2192" s="250" t="s">
        <v>378</v>
      </c>
    </row>
    <row r="2193" s="16" customFormat="1">
      <c r="A2193" s="16"/>
      <c r="B2193" s="262"/>
      <c r="C2193" s="263"/>
      <c r="D2193" s="231" t="s">
        <v>397</v>
      </c>
      <c r="E2193" s="264" t="s">
        <v>444</v>
      </c>
      <c r="F2193" s="265" t="s">
        <v>618</v>
      </c>
      <c r="G2193" s="263"/>
      <c r="H2193" s="266">
        <v>125.56999999999999</v>
      </c>
      <c r="I2193" s="267"/>
      <c r="J2193" s="263"/>
      <c r="K2193" s="263"/>
      <c r="L2193" s="268"/>
      <c r="M2193" s="269"/>
      <c r="N2193" s="270"/>
      <c r="O2193" s="270"/>
      <c r="P2193" s="270"/>
      <c r="Q2193" s="270"/>
      <c r="R2193" s="270"/>
      <c r="S2193" s="270"/>
      <c r="T2193" s="271"/>
      <c r="U2193" s="16"/>
      <c r="V2193" s="16"/>
      <c r="W2193" s="16"/>
      <c r="X2193" s="16"/>
      <c r="Y2193" s="16"/>
      <c r="Z2193" s="16"/>
      <c r="AA2193" s="16"/>
      <c r="AB2193" s="16"/>
      <c r="AC2193" s="16"/>
      <c r="AD2193" s="16"/>
      <c r="AE2193" s="16"/>
      <c r="AT2193" s="272" t="s">
        <v>397</v>
      </c>
      <c r="AU2193" s="272" t="s">
        <v>84</v>
      </c>
      <c r="AV2193" s="16" t="s">
        <v>432</v>
      </c>
      <c r="AW2193" s="16" t="s">
        <v>35</v>
      </c>
      <c r="AX2193" s="16" t="s">
        <v>74</v>
      </c>
      <c r="AY2193" s="272" t="s">
        <v>378</v>
      </c>
    </row>
    <row r="2194" s="15" customFormat="1">
      <c r="A2194" s="15"/>
      <c r="B2194" s="251"/>
      <c r="C2194" s="252"/>
      <c r="D2194" s="231" t="s">
        <v>397</v>
      </c>
      <c r="E2194" s="253" t="s">
        <v>439</v>
      </c>
      <c r="F2194" s="254" t="s">
        <v>416</v>
      </c>
      <c r="G2194" s="252"/>
      <c r="H2194" s="255">
        <v>613.87</v>
      </c>
      <c r="I2194" s="256"/>
      <c r="J2194" s="252"/>
      <c r="K2194" s="252"/>
      <c r="L2194" s="257"/>
      <c r="M2194" s="258"/>
      <c r="N2194" s="259"/>
      <c r="O2194" s="259"/>
      <c r="P2194" s="259"/>
      <c r="Q2194" s="259"/>
      <c r="R2194" s="259"/>
      <c r="S2194" s="259"/>
      <c r="T2194" s="260"/>
      <c r="U2194" s="15"/>
      <c r="V2194" s="15"/>
      <c r="W2194" s="15"/>
      <c r="X2194" s="15"/>
      <c r="Y2194" s="15"/>
      <c r="Z2194" s="15"/>
      <c r="AA2194" s="15"/>
      <c r="AB2194" s="15"/>
      <c r="AC2194" s="15"/>
      <c r="AD2194" s="15"/>
      <c r="AE2194" s="15"/>
      <c r="AT2194" s="261" t="s">
        <v>397</v>
      </c>
      <c r="AU2194" s="261" t="s">
        <v>84</v>
      </c>
      <c r="AV2194" s="15" t="s">
        <v>390</v>
      </c>
      <c r="AW2194" s="15" t="s">
        <v>35</v>
      </c>
      <c r="AX2194" s="15" t="s">
        <v>82</v>
      </c>
      <c r="AY2194" s="261" t="s">
        <v>378</v>
      </c>
    </row>
    <row r="2195" s="2" customFormat="1" ht="16.5" customHeight="1">
      <c r="A2195" s="41"/>
      <c r="B2195" s="42"/>
      <c r="C2195" s="273" t="s">
        <v>2518</v>
      </c>
      <c r="D2195" s="273" t="s">
        <v>875</v>
      </c>
      <c r="E2195" s="274" t="s">
        <v>2421</v>
      </c>
      <c r="F2195" s="275" t="s">
        <v>2422</v>
      </c>
      <c r="G2195" s="276" t="s">
        <v>2423</v>
      </c>
      <c r="H2195" s="277">
        <v>258.10500000000002</v>
      </c>
      <c r="I2195" s="278"/>
      <c r="J2195" s="279">
        <f>ROUND(I2195*H2195,2)</f>
        <v>0</v>
      </c>
      <c r="K2195" s="275" t="s">
        <v>389</v>
      </c>
      <c r="L2195" s="280"/>
      <c r="M2195" s="281" t="s">
        <v>28</v>
      </c>
      <c r="N2195" s="282" t="s">
        <v>45</v>
      </c>
      <c r="O2195" s="87"/>
      <c r="P2195" s="220">
        <f>O2195*H2195</f>
        <v>0</v>
      </c>
      <c r="Q2195" s="220">
        <v>0.001</v>
      </c>
      <c r="R2195" s="220">
        <f>Q2195*H2195</f>
        <v>0.25810500000000003</v>
      </c>
      <c r="S2195" s="220">
        <v>0</v>
      </c>
      <c r="T2195" s="221">
        <f>S2195*H2195</f>
        <v>0</v>
      </c>
      <c r="U2195" s="41"/>
      <c r="V2195" s="41"/>
      <c r="W2195" s="41"/>
      <c r="X2195" s="41"/>
      <c r="Y2195" s="41"/>
      <c r="Z2195" s="41"/>
      <c r="AA2195" s="41"/>
      <c r="AB2195" s="41"/>
      <c r="AC2195" s="41"/>
      <c r="AD2195" s="41"/>
      <c r="AE2195" s="41"/>
      <c r="AR2195" s="222" t="s">
        <v>540</v>
      </c>
      <c r="AT2195" s="222" t="s">
        <v>875</v>
      </c>
      <c r="AU2195" s="222" t="s">
        <v>84</v>
      </c>
      <c r="AY2195" s="20" t="s">
        <v>378</v>
      </c>
      <c r="BE2195" s="223">
        <f>IF(N2195="základní",J2195,0)</f>
        <v>0</v>
      </c>
      <c r="BF2195" s="223">
        <f>IF(N2195="snížená",J2195,0)</f>
        <v>0</v>
      </c>
      <c r="BG2195" s="223">
        <f>IF(N2195="zákl. přenesená",J2195,0)</f>
        <v>0</v>
      </c>
      <c r="BH2195" s="223">
        <f>IF(N2195="sníž. přenesená",J2195,0)</f>
        <v>0</v>
      </c>
      <c r="BI2195" s="223">
        <f>IF(N2195="nulová",J2195,0)</f>
        <v>0</v>
      </c>
      <c r="BJ2195" s="20" t="s">
        <v>82</v>
      </c>
      <c r="BK2195" s="223">
        <f>ROUND(I2195*H2195,2)</f>
        <v>0</v>
      </c>
      <c r="BL2195" s="20" t="s">
        <v>390</v>
      </c>
      <c r="BM2195" s="222" t="s">
        <v>2519</v>
      </c>
    </row>
    <row r="2196" s="14" customFormat="1">
      <c r="A2196" s="14"/>
      <c r="B2196" s="240"/>
      <c r="C2196" s="241"/>
      <c r="D2196" s="231" t="s">
        <v>397</v>
      </c>
      <c r="E2196" s="242" t="s">
        <v>28</v>
      </c>
      <c r="F2196" s="243" t="s">
        <v>2520</v>
      </c>
      <c r="G2196" s="241"/>
      <c r="H2196" s="244">
        <v>195.31999999999999</v>
      </c>
      <c r="I2196" s="245"/>
      <c r="J2196" s="241"/>
      <c r="K2196" s="241"/>
      <c r="L2196" s="246"/>
      <c r="M2196" s="247"/>
      <c r="N2196" s="248"/>
      <c r="O2196" s="248"/>
      <c r="P2196" s="248"/>
      <c r="Q2196" s="248"/>
      <c r="R2196" s="248"/>
      <c r="S2196" s="248"/>
      <c r="T2196" s="249"/>
      <c r="U2196" s="14"/>
      <c r="V2196" s="14"/>
      <c r="W2196" s="14"/>
      <c r="X2196" s="14"/>
      <c r="Y2196" s="14"/>
      <c r="Z2196" s="14"/>
      <c r="AA2196" s="14"/>
      <c r="AB2196" s="14"/>
      <c r="AC2196" s="14"/>
      <c r="AD2196" s="14"/>
      <c r="AE2196" s="14"/>
      <c r="AT2196" s="250" t="s">
        <v>397</v>
      </c>
      <c r="AU2196" s="250" t="s">
        <v>84</v>
      </c>
      <c r="AV2196" s="14" t="s">
        <v>84</v>
      </c>
      <c r="AW2196" s="14" t="s">
        <v>35</v>
      </c>
      <c r="AX2196" s="14" t="s">
        <v>74</v>
      </c>
      <c r="AY2196" s="250" t="s">
        <v>378</v>
      </c>
    </row>
    <row r="2197" s="14" customFormat="1">
      <c r="A2197" s="14"/>
      <c r="B2197" s="240"/>
      <c r="C2197" s="241"/>
      <c r="D2197" s="231" t="s">
        <v>397</v>
      </c>
      <c r="E2197" s="242" t="s">
        <v>28</v>
      </c>
      <c r="F2197" s="243" t="s">
        <v>2521</v>
      </c>
      <c r="G2197" s="241"/>
      <c r="H2197" s="244">
        <v>62.784999999999997</v>
      </c>
      <c r="I2197" s="245"/>
      <c r="J2197" s="241"/>
      <c r="K2197" s="241"/>
      <c r="L2197" s="246"/>
      <c r="M2197" s="247"/>
      <c r="N2197" s="248"/>
      <c r="O2197" s="248"/>
      <c r="P2197" s="248"/>
      <c r="Q2197" s="248"/>
      <c r="R2197" s="248"/>
      <c r="S2197" s="248"/>
      <c r="T2197" s="249"/>
      <c r="U2197" s="14"/>
      <c r="V2197" s="14"/>
      <c r="W2197" s="14"/>
      <c r="X2197" s="14"/>
      <c r="Y2197" s="14"/>
      <c r="Z2197" s="14"/>
      <c r="AA2197" s="14"/>
      <c r="AB2197" s="14"/>
      <c r="AC2197" s="14"/>
      <c r="AD2197" s="14"/>
      <c r="AE2197" s="14"/>
      <c r="AT2197" s="250" t="s">
        <v>397</v>
      </c>
      <c r="AU2197" s="250" t="s">
        <v>84</v>
      </c>
      <c r="AV2197" s="14" t="s">
        <v>84</v>
      </c>
      <c r="AW2197" s="14" t="s">
        <v>35</v>
      </c>
      <c r="AX2197" s="14" t="s">
        <v>74</v>
      </c>
      <c r="AY2197" s="250" t="s">
        <v>378</v>
      </c>
    </row>
    <row r="2198" s="15" customFormat="1">
      <c r="A2198" s="15"/>
      <c r="B2198" s="251"/>
      <c r="C2198" s="252"/>
      <c r="D2198" s="231" t="s">
        <v>397</v>
      </c>
      <c r="E2198" s="253" t="s">
        <v>28</v>
      </c>
      <c r="F2198" s="254" t="s">
        <v>416</v>
      </c>
      <c r="G2198" s="252"/>
      <c r="H2198" s="255">
        <v>258.10500000000002</v>
      </c>
      <c r="I2198" s="256"/>
      <c r="J2198" s="252"/>
      <c r="K2198" s="252"/>
      <c r="L2198" s="257"/>
      <c r="M2198" s="258"/>
      <c r="N2198" s="259"/>
      <c r="O2198" s="259"/>
      <c r="P2198" s="259"/>
      <c r="Q2198" s="259"/>
      <c r="R2198" s="259"/>
      <c r="S2198" s="259"/>
      <c r="T2198" s="260"/>
      <c r="U2198" s="15"/>
      <c r="V2198" s="15"/>
      <c r="W2198" s="15"/>
      <c r="X2198" s="15"/>
      <c r="Y2198" s="15"/>
      <c r="Z2198" s="15"/>
      <c r="AA2198" s="15"/>
      <c r="AB2198" s="15"/>
      <c r="AC2198" s="15"/>
      <c r="AD2198" s="15"/>
      <c r="AE2198" s="15"/>
      <c r="AT2198" s="261" t="s">
        <v>397</v>
      </c>
      <c r="AU2198" s="261" t="s">
        <v>84</v>
      </c>
      <c r="AV2198" s="15" t="s">
        <v>390</v>
      </c>
      <c r="AW2198" s="15" t="s">
        <v>35</v>
      </c>
      <c r="AX2198" s="15" t="s">
        <v>82</v>
      </c>
      <c r="AY2198" s="261" t="s">
        <v>378</v>
      </c>
    </row>
    <row r="2199" s="2" customFormat="1" ht="37.8" customHeight="1">
      <c r="A2199" s="41"/>
      <c r="B2199" s="42"/>
      <c r="C2199" s="211" t="s">
        <v>2522</v>
      </c>
      <c r="D2199" s="211" t="s">
        <v>385</v>
      </c>
      <c r="E2199" s="212" t="s">
        <v>2523</v>
      </c>
      <c r="F2199" s="213" t="s">
        <v>2524</v>
      </c>
      <c r="G2199" s="214" t="s">
        <v>572</v>
      </c>
      <c r="H2199" s="215">
        <v>40.119999999999997</v>
      </c>
      <c r="I2199" s="216"/>
      <c r="J2199" s="217">
        <f>ROUND(I2199*H2199,2)</f>
        <v>0</v>
      </c>
      <c r="K2199" s="213" t="s">
        <v>389</v>
      </c>
      <c r="L2199" s="47"/>
      <c r="M2199" s="218" t="s">
        <v>28</v>
      </c>
      <c r="N2199" s="219" t="s">
        <v>45</v>
      </c>
      <c r="O2199" s="87"/>
      <c r="P2199" s="220">
        <f>O2199*H2199</f>
        <v>0</v>
      </c>
      <c r="Q2199" s="220">
        <v>0</v>
      </c>
      <c r="R2199" s="220">
        <f>Q2199*H2199</f>
        <v>0</v>
      </c>
      <c r="S2199" s="220">
        <v>0</v>
      </c>
      <c r="T2199" s="221">
        <f>S2199*H2199</f>
        <v>0</v>
      </c>
      <c r="U2199" s="41"/>
      <c r="V2199" s="41"/>
      <c r="W2199" s="41"/>
      <c r="X2199" s="41"/>
      <c r="Y2199" s="41"/>
      <c r="Z2199" s="41"/>
      <c r="AA2199" s="41"/>
      <c r="AB2199" s="41"/>
      <c r="AC2199" s="41"/>
      <c r="AD2199" s="41"/>
      <c r="AE2199" s="41"/>
      <c r="AR2199" s="222" t="s">
        <v>598</v>
      </c>
      <c r="AT2199" s="222" t="s">
        <v>385</v>
      </c>
      <c r="AU2199" s="222" t="s">
        <v>84</v>
      </c>
      <c r="AY2199" s="20" t="s">
        <v>378</v>
      </c>
      <c r="BE2199" s="223">
        <f>IF(N2199="základní",J2199,0)</f>
        <v>0</v>
      </c>
      <c r="BF2199" s="223">
        <f>IF(N2199="snížená",J2199,0)</f>
        <v>0</v>
      </c>
      <c r="BG2199" s="223">
        <f>IF(N2199="zákl. přenesená",J2199,0)</f>
        <v>0</v>
      </c>
      <c r="BH2199" s="223">
        <f>IF(N2199="sníž. přenesená",J2199,0)</f>
        <v>0</v>
      </c>
      <c r="BI2199" s="223">
        <f>IF(N2199="nulová",J2199,0)</f>
        <v>0</v>
      </c>
      <c r="BJ2199" s="20" t="s">
        <v>82</v>
      </c>
      <c r="BK2199" s="223">
        <f>ROUND(I2199*H2199,2)</f>
        <v>0</v>
      </c>
      <c r="BL2199" s="20" t="s">
        <v>598</v>
      </c>
      <c r="BM2199" s="222" t="s">
        <v>2525</v>
      </c>
    </row>
    <row r="2200" s="2" customFormat="1">
      <c r="A2200" s="41"/>
      <c r="B2200" s="42"/>
      <c r="C2200" s="43"/>
      <c r="D2200" s="224" t="s">
        <v>394</v>
      </c>
      <c r="E2200" s="43"/>
      <c r="F2200" s="225" t="s">
        <v>2526</v>
      </c>
      <c r="G2200" s="43"/>
      <c r="H2200" s="43"/>
      <c r="I2200" s="226"/>
      <c r="J2200" s="43"/>
      <c r="K2200" s="43"/>
      <c r="L2200" s="47"/>
      <c r="M2200" s="227"/>
      <c r="N2200" s="228"/>
      <c r="O2200" s="87"/>
      <c r="P2200" s="87"/>
      <c r="Q2200" s="87"/>
      <c r="R2200" s="87"/>
      <c r="S2200" s="87"/>
      <c r="T2200" s="88"/>
      <c r="U2200" s="41"/>
      <c r="V2200" s="41"/>
      <c r="W2200" s="41"/>
      <c r="X2200" s="41"/>
      <c r="Y2200" s="41"/>
      <c r="Z2200" s="41"/>
      <c r="AA2200" s="41"/>
      <c r="AB2200" s="41"/>
      <c r="AC2200" s="41"/>
      <c r="AD2200" s="41"/>
      <c r="AE2200" s="41"/>
      <c r="AT2200" s="20" t="s">
        <v>394</v>
      </c>
      <c r="AU2200" s="20" t="s">
        <v>84</v>
      </c>
    </row>
    <row r="2201" s="14" customFormat="1">
      <c r="A2201" s="14"/>
      <c r="B2201" s="240"/>
      <c r="C2201" s="241"/>
      <c r="D2201" s="231" t="s">
        <v>397</v>
      </c>
      <c r="E2201" s="242" t="s">
        <v>28</v>
      </c>
      <c r="F2201" s="243" t="s">
        <v>451</v>
      </c>
      <c r="G2201" s="241"/>
      <c r="H2201" s="244">
        <v>40.119999999999997</v>
      </c>
      <c r="I2201" s="245"/>
      <c r="J2201" s="241"/>
      <c r="K2201" s="241"/>
      <c r="L2201" s="246"/>
      <c r="M2201" s="247"/>
      <c r="N2201" s="248"/>
      <c r="O2201" s="248"/>
      <c r="P2201" s="248"/>
      <c r="Q2201" s="248"/>
      <c r="R2201" s="248"/>
      <c r="S2201" s="248"/>
      <c r="T2201" s="249"/>
      <c r="U2201" s="14"/>
      <c r="V2201" s="14"/>
      <c r="W2201" s="14"/>
      <c r="X2201" s="14"/>
      <c r="Y2201" s="14"/>
      <c r="Z2201" s="14"/>
      <c r="AA2201" s="14"/>
      <c r="AB2201" s="14"/>
      <c r="AC2201" s="14"/>
      <c r="AD2201" s="14"/>
      <c r="AE2201" s="14"/>
      <c r="AT2201" s="250" t="s">
        <v>397</v>
      </c>
      <c r="AU2201" s="250" t="s">
        <v>84</v>
      </c>
      <c r="AV2201" s="14" t="s">
        <v>84</v>
      </c>
      <c r="AW2201" s="14" t="s">
        <v>35</v>
      </c>
      <c r="AX2201" s="14" t="s">
        <v>82</v>
      </c>
      <c r="AY2201" s="250" t="s">
        <v>378</v>
      </c>
    </row>
    <row r="2202" s="2" customFormat="1" ht="16.5" customHeight="1">
      <c r="A2202" s="41"/>
      <c r="B2202" s="42"/>
      <c r="C2202" s="273" t="s">
        <v>2527</v>
      </c>
      <c r="D2202" s="273" t="s">
        <v>875</v>
      </c>
      <c r="E2202" s="274" t="s">
        <v>2528</v>
      </c>
      <c r="F2202" s="275" t="s">
        <v>2529</v>
      </c>
      <c r="G2202" s="276" t="s">
        <v>2453</v>
      </c>
      <c r="H2202" s="277">
        <v>100.3</v>
      </c>
      <c r="I2202" s="278"/>
      <c r="J2202" s="279">
        <f>ROUND(I2202*H2202,2)</f>
        <v>0</v>
      </c>
      <c r="K2202" s="275" t="s">
        <v>28</v>
      </c>
      <c r="L2202" s="280"/>
      <c r="M2202" s="281" t="s">
        <v>28</v>
      </c>
      <c r="N2202" s="282" t="s">
        <v>45</v>
      </c>
      <c r="O2202" s="87"/>
      <c r="P2202" s="220">
        <f>O2202*H2202</f>
        <v>0</v>
      </c>
      <c r="Q2202" s="220">
        <v>0.001</v>
      </c>
      <c r="R2202" s="220">
        <f>Q2202*H2202</f>
        <v>0.1003</v>
      </c>
      <c r="S2202" s="220">
        <v>0</v>
      </c>
      <c r="T2202" s="221">
        <f>S2202*H2202</f>
        <v>0</v>
      </c>
      <c r="U2202" s="41"/>
      <c r="V2202" s="41"/>
      <c r="W2202" s="41"/>
      <c r="X2202" s="41"/>
      <c r="Y2202" s="41"/>
      <c r="Z2202" s="41"/>
      <c r="AA2202" s="41"/>
      <c r="AB2202" s="41"/>
      <c r="AC2202" s="41"/>
      <c r="AD2202" s="41"/>
      <c r="AE2202" s="41"/>
      <c r="AR2202" s="222" t="s">
        <v>540</v>
      </c>
      <c r="AT2202" s="222" t="s">
        <v>875</v>
      </c>
      <c r="AU2202" s="222" t="s">
        <v>84</v>
      </c>
      <c r="AY2202" s="20" t="s">
        <v>378</v>
      </c>
      <c r="BE2202" s="223">
        <f>IF(N2202="základní",J2202,0)</f>
        <v>0</v>
      </c>
      <c r="BF2202" s="223">
        <f>IF(N2202="snížená",J2202,0)</f>
        <v>0</v>
      </c>
      <c r="BG2202" s="223">
        <f>IF(N2202="zákl. přenesená",J2202,0)</f>
        <v>0</v>
      </c>
      <c r="BH2202" s="223">
        <f>IF(N2202="sníž. přenesená",J2202,0)</f>
        <v>0</v>
      </c>
      <c r="BI2202" s="223">
        <f>IF(N2202="nulová",J2202,0)</f>
        <v>0</v>
      </c>
      <c r="BJ2202" s="20" t="s">
        <v>82</v>
      </c>
      <c r="BK2202" s="223">
        <f>ROUND(I2202*H2202,2)</f>
        <v>0</v>
      </c>
      <c r="BL2202" s="20" t="s">
        <v>390</v>
      </c>
      <c r="BM2202" s="222" t="s">
        <v>2530</v>
      </c>
    </row>
    <row r="2203" s="14" customFormat="1">
      <c r="A2203" s="14"/>
      <c r="B2203" s="240"/>
      <c r="C2203" s="241"/>
      <c r="D2203" s="231" t="s">
        <v>397</v>
      </c>
      <c r="E2203" s="242" t="s">
        <v>28</v>
      </c>
      <c r="F2203" s="243" t="s">
        <v>2531</v>
      </c>
      <c r="G2203" s="241"/>
      <c r="H2203" s="244">
        <v>100.3</v>
      </c>
      <c r="I2203" s="245"/>
      <c r="J2203" s="241"/>
      <c r="K2203" s="241"/>
      <c r="L2203" s="246"/>
      <c r="M2203" s="247"/>
      <c r="N2203" s="248"/>
      <c r="O2203" s="248"/>
      <c r="P2203" s="248"/>
      <c r="Q2203" s="248"/>
      <c r="R2203" s="248"/>
      <c r="S2203" s="248"/>
      <c r="T2203" s="249"/>
      <c r="U2203" s="14"/>
      <c r="V2203" s="14"/>
      <c r="W2203" s="14"/>
      <c r="X2203" s="14"/>
      <c r="Y2203" s="14"/>
      <c r="Z2203" s="14"/>
      <c r="AA2203" s="14"/>
      <c r="AB2203" s="14"/>
      <c r="AC2203" s="14"/>
      <c r="AD2203" s="14"/>
      <c r="AE2203" s="14"/>
      <c r="AT2203" s="250" t="s">
        <v>397</v>
      </c>
      <c r="AU2203" s="250" t="s">
        <v>84</v>
      </c>
      <c r="AV2203" s="14" t="s">
        <v>84</v>
      </c>
      <c r="AW2203" s="14" t="s">
        <v>35</v>
      </c>
      <c r="AX2203" s="14" t="s">
        <v>82</v>
      </c>
      <c r="AY2203" s="250" t="s">
        <v>378</v>
      </c>
    </row>
    <row r="2204" s="2" customFormat="1" ht="33" customHeight="1">
      <c r="A2204" s="41"/>
      <c r="B2204" s="42"/>
      <c r="C2204" s="211" t="s">
        <v>2532</v>
      </c>
      <c r="D2204" s="211" t="s">
        <v>385</v>
      </c>
      <c r="E2204" s="212" t="s">
        <v>2533</v>
      </c>
      <c r="F2204" s="213" t="s">
        <v>2534</v>
      </c>
      <c r="G2204" s="214" t="s">
        <v>572</v>
      </c>
      <c r="H2204" s="215">
        <v>40.119999999999997</v>
      </c>
      <c r="I2204" s="216"/>
      <c r="J2204" s="217">
        <f>ROUND(I2204*H2204,2)</f>
        <v>0</v>
      </c>
      <c r="K2204" s="213" t="s">
        <v>28</v>
      </c>
      <c r="L2204" s="47"/>
      <c r="M2204" s="218" t="s">
        <v>28</v>
      </c>
      <c r="N2204" s="219" t="s">
        <v>45</v>
      </c>
      <c r="O2204" s="87"/>
      <c r="P2204" s="220">
        <f>O2204*H2204</f>
        <v>0</v>
      </c>
      <c r="Q2204" s="220">
        <v>0</v>
      </c>
      <c r="R2204" s="220">
        <f>Q2204*H2204</f>
        <v>0</v>
      </c>
      <c r="S2204" s="220">
        <v>0</v>
      </c>
      <c r="T2204" s="221">
        <f>S2204*H2204</f>
        <v>0</v>
      </c>
      <c r="U2204" s="41"/>
      <c r="V2204" s="41"/>
      <c r="W2204" s="41"/>
      <c r="X2204" s="41"/>
      <c r="Y2204" s="41"/>
      <c r="Z2204" s="41"/>
      <c r="AA2204" s="41"/>
      <c r="AB2204" s="41"/>
      <c r="AC2204" s="41"/>
      <c r="AD2204" s="41"/>
      <c r="AE2204" s="41"/>
      <c r="AR2204" s="222" t="s">
        <v>598</v>
      </c>
      <c r="AT2204" s="222" t="s">
        <v>385</v>
      </c>
      <c r="AU2204" s="222" t="s">
        <v>84</v>
      </c>
      <c r="AY2204" s="20" t="s">
        <v>378</v>
      </c>
      <c r="BE2204" s="223">
        <f>IF(N2204="základní",J2204,0)</f>
        <v>0</v>
      </c>
      <c r="BF2204" s="223">
        <f>IF(N2204="snížená",J2204,0)</f>
        <v>0</v>
      </c>
      <c r="BG2204" s="223">
        <f>IF(N2204="zákl. přenesená",J2204,0)</f>
        <v>0</v>
      </c>
      <c r="BH2204" s="223">
        <f>IF(N2204="sníž. přenesená",J2204,0)</f>
        <v>0</v>
      </c>
      <c r="BI2204" s="223">
        <f>IF(N2204="nulová",J2204,0)</f>
        <v>0</v>
      </c>
      <c r="BJ2204" s="20" t="s">
        <v>82</v>
      </c>
      <c r="BK2204" s="223">
        <f>ROUND(I2204*H2204,2)</f>
        <v>0</v>
      </c>
      <c r="BL2204" s="20" t="s">
        <v>598</v>
      </c>
      <c r="BM2204" s="222" t="s">
        <v>2535</v>
      </c>
    </row>
    <row r="2205" s="14" customFormat="1">
      <c r="A2205" s="14"/>
      <c r="B2205" s="240"/>
      <c r="C2205" s="241"/>
      <c r="D2205" s="231" t="s">
        <v>397</v>
      </c>
      <c r="E2205" s="242" t="s">
        <v>28</v>
      </c>
      <c r="F2205" s="243" t="s">
        <v>451</v>
      </c>
      <c r="G2205" s="241"/>
      <c r="H2205" s="244">
        <v>40.119999999999997</v>
      </c>
      <c r="I2205" s="245"/>
      <c r="J2205" s="241"/>
      <c r="K2205" s="241"/>
      <c r="L2205" s="246"/>
      <c r="M2205" s="247"/>
      <c r="N2205" s="248"/>
      <c r="O2205" s="248"/>
      <c r="P2205" s="248"/>
      <c r="Q2205" s="248"/>
      <c r="R2205" s="248"/>
      <c r="S2205" s="248"/>
      <c r="T2205" s="249"/>
      <c r="U2205" s="14"/>
      <c r="V2205" s="14"/>
      <c r="W2205" s="14"/>
      <c r="X2205" s="14"/>
      <c r="Y2205" s="14"/>
      <c r="Z2205" s="14"/>
      <c r="AA2205" s="14"/>
      <c r="AB2205" s="14"/>
      <c r="AC2205" s="14"/>
      <c r="AD2205" s="14"/>
      <c r="AE2205" s="14"/>
      <c r="AT2205" s="250" t="s">
        <v>397</v>
      </c>
      <c r="AU2205" s="250" t="s">
        <v>84</v>
      </c>
      <c r="AV2205" s="14" t="s">
        <v>84</v>
      </c>
      <c r="AW2205" s="14" t="s">
        <v>35</v>
      </c>
      <c r="AX2205" s="14" t="s">
        <v>82</v>
      </c>
      <c r="AY2205" s="250" t="s">
        <v>378</v>
      </c>
    </row>
    <row r="2206" s="2" customFormat="1" ht="16.5" customHeight="1">
      <c r="A2206" s="41"/>
      <c r="B2206" s="42"/>
      <c r="C2206" s="273" t="s">
        <v>2536</v>
      </c>
      <c r="D2206" s="273" t="s">
        <v>875</v>
      </c>
      <c r="E2206" s="274" t="s">
        <v>2537</v>
      </c>
      <c r="F2206" s="275" t="s">
        <v>2538</v>
      </c>
      <c r="G2206" s="276" t="s">
        <v>2423</v>
      </c>
      <c r="H2206" s="277">
        <v>16.047999999999998</v>
      </c>
      <c r="I2206" s="278"/>
      <c r="J2206" s="279">
        <f>ROUND(I2206*H2206,2)</f>
        <v>0</v>
      </c>
      <c r="K2206" s="275" t="s">
        <v>28</v>
      </c>
      <c r="L2206" s="280"/>
      <c r="M2206" s="281" t="s">
        <v>28</v>
      </c>
      <c r="N2206" s="282" t="s">
        <v>45</v>
      </c>
      <c r="O2206" s="87"/>
      <c r="P2206" s="220">
        <f>O2206*H2206</f>
        <v>0</v>
      </c>
      <c r="Q2206" s="220">
        <v>0.001</v>
      </c>
      <c r="R2206" s="220">
        <f>Q2206*H2206</f>
        <v>0.016048</v>
      </c>
      <c r="S2206" s="220">
        <v>0</v>
      </c>
      <c r="T2206" s="221">
        <f>S2206*H2206</f>
        <v>0</v>
      </c>
      <c r="U2206" s="41"/>
      <c r="V2206" s="41"/>
      <c r="W2206" s="41"/>
      <c r="X2206" s="41"/>
      <c r="Y2206" s="41"/>
      <c r="Z2206" s="41"/>
      <c r="AA2206" s="41"/>
      <c r="AB2206" s="41"/>
      <c r="AC2206" s="41"/>
      <c r="AD2206" s="41"/>
      <c r="AE2206" s="41"/>
      <c r="AR2206" s="222" t="s">
        <v>706</v>
      </c>
      <c r="AT2206" s="222" t="s">
        <v>875</v>
      </c>
      <c r="AU2206" s="222" t="s">
        <v>84</v>
      </c>
      <c r="AY2206" s="20" t="s">
        <v>378</v>
      </c>
      <c r="BE2206" s="223">
        <f>IF(N2206="základní",J2206,0)</f>
        <v>0</v>
      </c>
      <c r="BF2206" s="223">
        <f>IF(N2206="snížená",J2206,0)</f>
        <v>0</v>
      </c>
      <c r="BG2206" s="223">
        <f>IF(N2206="zákl. přenesená",J2206,0)</f>
        <v>0</v>
      </c>
      <c r="BH2206" s="223">
        <f>IF(N2206="sníž. přenesená",J2206,0)</f>
        <v>0</v>
      </c>
      <c r="BI2206" s="223">
        <f>IF(N2206="nulová",J2206,0)</f>
        <v>0</v>
      </c>
      <c r="BJ2206" s="20" t="s">
        <v>82</v>
      </c>
      <c r="BK2206" s="223">
        <f>ROUND(I2206*H2206,2)</f>
        <v>0</v>
      </c>
      <c r="BL2206" s="20" t="s">
        <v>598</v>
      </c>
      <c r="BM2206" s="222" t="s">
        <v>2539</v>
      </c>
    </row>
    <row r="2207" s="14" customFormat="1">
      <c r="A2207" s="14"/>
      <c r="B2207" s="240"/>
      <c r="C2207" s="241"/>
      <c r="D2207" s="231" t="s">
        <v>397</v>
      </c>
      <c r="E2207" s="242" t="s">
        <v>28</v>
      </c>
      <c r="F2207" s="243" t="s">
        <v>2540</v>
      </c>
      <c r="G2207" s="241"/>
      <c r="H2207" s="244">
        <v>16.047999999999998</v>
      </c>
      <c r="I2207" s="245"/>
      <c r="J2207" s="241"/>
      <c r="K2207" s="241"/>
      <c r="L2207" s="246"/>
      <c r="M2207" s="247"/>
      <c r="N2207" s="248"/>
      <c r="O2207" s="248"/>
      <c r="P2207" s="248"/>
      <c r="Q2207" s="248"/>
      <c r="R2207" s="248"/>
      <c r="S2207" s="248"/>
      <c r="T2207" s="249"/>
      <c r="U2207" s="14"/>
      <c r="V2207" s="14"/>
      <c r="W2207" s="14"/>
      <c r="X2207" s="14"/>
      <c r="Y2207" s="14"/>
      <c r="Z2207" s="14"/>
      <c r="AA2207" s="14"/>
      <c r="AB2207" s="14"/>
      <c r="AC2207" s="14"/>
      <c r="AD2207" s="14"/>
      <c r="AE2207" s="14"/>
      <c r="AT2207" s="250" t="s">
        <v>397</v>
      </c>
      <c r="AU2207" s="250" t="s">
        <v>84</v>
      </c>
      <c r="AV2207" s="14" t="s">
        <v>84</v>
      </c>
      <c r="AW2207" s="14" t="s">
        <v>35</v>
      </c>
      <c r="AX2207" s="14" t="s">
        <v>82</v>
      </c>
      <c r="AY2207" s="250" t="s">
        <v>378</v>
      </c>
    </row>
    <row r="2208" s="2" customFormat="1" ht="33" customHeight="1">
      <c r="A2208" s="41"/>
      <c r="B2208" s="42"/>
      <c r="C2208" s="211" t="s">
        <v>2541</v>
      </c>
      <c r="D2208" s="211" t="s">
        <v>385</v>
      </c>
      <c r="E2208" s="212" t="s">
        <v>2542</v>
      </c>
      <c r="F2208" s="213" t="s">
        <v>2543</v>
      </c>
      <c r="G2208" s="214" t="s">
        <v>572</v>
      </c>
      <c r="H2208" s="215">
        <v>624.23299999999995</v>
      </c>
      <c r="I2208" s="216"/>
      <c r="J2208" s="217">
        <f>ROUND(I2208*H2208,2)</f>
        <v>0</v>
      </c>
      <c r="K2208" s="213" t="s">
        <v>389</v>
      </c>
      <c r="L2208" s="47"/>
      <c r="M2208" s="218" t="s">
        <v>28</v>
      </c>
      <c r="N2208" s="219" t="s">
        <v>45</v>
      </c>
      <c r="O2208" s="87"/>
      <c r="P2208" s="220">
        <f>O2208*H2208</f>
        <v>0</v>
      </c>
      <c r="Q2208" s="220">
        <v>0</v>
      </c>
      <c r="R2208" s="220">
        <f>Q2208*H2208</f>
        <v>0</v>
      </c>
      <c r="S2208" s="220">
        <v>0.0054999999999999997</v>
      </c>
      <c r="T2208" s="221">
        <f>S2208*H2208</f>
        <v>3.4332814999999997</v>
      </c>
      <c r="U2208" s="41"/>
      <c r="V2208" s="41"/>
      <c r="W2208" s="41"/>
      <c r="X2208" s="41"/>
      <c r="Y2208" s="41"/>
      <c r="Z2208" s="41"/>
      <c r="AA2208" s="41"/>
      <c r="AB2208" s="41"/>
      <c r="AC2208" s="41"/>
      <c r="AD2208" s="41"/>
      <c r="AE2208" s="41"/>
      <c r="AR2208" s="222" t="s">
        <v>598</v>
      </c>
      <c r="AT2208" s="222" t="s">
        <v>385</v>
      </c>
      <c r="AU2208" s="222" t="s">
        <v>84</v>
      </c>
      <c r="AY2208" s="20" t="s">
        <v>378</v>
      </c>
      <c r="BE2208" s="223">
        <f>IF(N2208="základní",J2208,0)</f>
        <v>0</v>
      </c>
      <c r="BF2208" s="223">
        <f>IF(N2208="snížená",J2208,0)</f>
        <v>0</v>
      </c>
      <c r="BG2208" s="223">
        <f>IF(N2208="zákl. přenesená",J2208,0)</f>
        <v>0</v>
      </c>
      <c r="BH2208" s="223">
        <f>IF(N2208="sníž. přenesená",J2208,0)</f>
        <v>0</v>
      </c>
      <c r="BI2208" s="223">
        <f>IF(N2208="nulová",J2208,0)</f>
        <v>0</v>
      </c>
      <c r="BJ2208" s="20" t="s">
        <v>82</v>
      </c>
      <c r="BK2208" s="223">
        <f>ROUND(I2208*H2208,2)</f>
        <v>0</v>
      </c>
      <c r="BL2208" s="20" t="s">
        <v>598</v>
      </c>
      <c r="BM2208" s="222" t="s">
        <v>2544</v>
      </c>
    </row>
    <row r="2209" s="2" customFormat="1">
      <c r="A2209" s="41"/>
      <c r="B2209" s="42"/>
      <c r="C2209" s="43"/>
      <c r="D2209" s="224" t="s">
        <v>394</v>
      </c>
      <c r="E2209" s="43"/>
      <c r="F2209" s="225" t="s">
        <v>2545</v>
      </c>
      <c r="G2209" s="43"/>
      <c r="H2209" s="43"/>
      <c r="I2209" s="226"/>
      <c r="J2209" s="43"/>
      <c r="K2209" s="43"/>
      <c r="L2209" s="47"/>
      <c r="M2209" s="227"/>
      <c r="N2209" s="228"/>
      <c r="O2209" s="87"/>
      <c r="P2209" s="87"/>
      <c r="Q2209" s="87"/>
      <c r="R2209" s="87"/>
      <c r="S2209" s="87"/>
      <c r="T2209" s="88"/>
      <c r="U2209" s="41"/>
      <c r="V2209" s="41"/>
      <c r="W2209" s="41"/>
      <c r="X2209" s="41"/>
      <c r="Y2209" s="41"/>
      <c r="Z2209" s="41"/>
      <c r="AA2209" s="41"/>
      <c r="AB2209" s="41"/>
      <c r="AC2209" s="41"/>
      <c r="AD2209" s="41"/>
      <c r="AE2209" s="41"/>
      <c r="AT2209" s="20" t="s">
        <v>394</v>
      </c>
      <c r="AU2209" s="20" t="s">
        <v>84</v>
      </c>
    </row>
    <row r="2210" s="13" customFormat="1">
      <c r="A2210" s="13"/>
      <c r="B2210" s="229"/>
      <c r="C2210" s="230"/>
      <c r="D2210" s="231" t="s">
        <v>397</v>
      </c>
      <c r="E2210" s="232" t="s">
        <v>28</v>
      </c>
      <c r="F2210" s="233" t="s">
        <v>802</v>
      </c>
      <c r="G2210" s="230"/>
      <c r="H2210" s="232" t="s">
        <v>28</v>
      </c>
      <c r="I2210" s="234"/>
      <c r="J2210" s="230"/>
      <c r="K2210" s="230"/>
      <c r="L2210" s="235"/>
      <c r="M2210" s="236"/>
      <c r="N2210" s="237"/>
      <c r="O2210" s="237"/>
      <c r="P2210" s="237"/>
      <c r="Q2210" s="237"/>
      <c r="R2210" s="237"/>
      <c r="S2210" s="237"/>
      <c r="T2210" s="238"/>
      <c r="U2210" s="13"/>
      <c r="V2210" s="13"/>
      <c r="W2210" s="13"/>
      <c r="X2210" s="13"/>
      <c r="Y2210" s="13"/>
      <c r="Z2210" s="13"/>
      <c r="AA2210" s="13"/>
      <c r="AB2210" s="13"/>
      <c r="AC2210" s="13"/>
      <c r="AD2210" s="13"/>
      <c r="AE2210" s="13"/>
      <c r="AT2210" s="239" t="s">
        <v>397</v>
      </c>
      <c r="AU2210" s="239" t="s">
        <v>84</v>
      </c>
      <c r="AV2210" s="13" t="s">
        <v>82</v>
      </c>
      <c r="AW2210" s="13" t="s">
        <v>35</v>
      </c>
      <c r="AX2210" s="13" t="s">
        <v>74</v>
      </c>
      <c r="AY2210" s="239" t="s">
        <v>378</v>
      </c>
    </row>
    <row r="2211" s="14" customFormat="1">
      <c r="A2211" s="14"/>
      <c r="B2211" s="240"/>
      <c r="C2211" s="241"/>
      <c r="D2211" s="231" t="s">
        <v>397</v>
      </c>
      <c r="E2211" s="242" t="s">
        <v>28</v>
      </c>
      <c r="F2211" s="243" t="s">
        <v>2546</v>
      </c>
      <c r="G2211" s="241"/>
      <c r="H2211" s="244">
        <v>401.54199999999997</v>
      </c>
      <c r="I2211" s="245"/>
      <c r="J2211" s="241"/>
      <c r="K2211" s="241"/>
      <c r="L2211" s="246"/>
      <c r="M2211" s="247"/>
      <c r="N2211" s="248"/>
      <c r="O2211" s="248"/>
      <c r="P2211" s="248"/>
      <c r="Q2211" s="248"/>
      <c r="R2211" s="248"/>
      <c r="S2211" s="248"/>
      <c r="T2211" s="249"/>
      <c r="U2211" s="14"/>
      <c r="V2211" s="14"/>
      <c r="W2211" s="14"/>
      <c r="X2211" s="14"/>
      <c r="Y2211" s="14"/>
      <c r="Z2211" s="14"/>
      <c r="AA2211" s="14"/>
      <c r="AB2211" s="14"/>
      <c r="AC2211" s="14"/>
      <c r="AD2211" s="14"/>
      <c r="AE2211" s="14"/>
      <c r="AT2211" s="250" t="s">
        <v>397</v>
      </c>
      <c r="AU2211" s="250" t="s">
        <v>84</v>
      </c>
      <c r="AV2211" s="14" t="s">
        <v>84</v>
      </c>
      <c r="AW2211" s="14" t="s">
        <v>35</v>
      </c>
      <c r="AX2211" s="14" t="s">
        <v>74</v>
      </c>
      <c r="AY2211" s="250" t="s">
        <v>378</v>
      </c>
    </row>
    <row r="2212" s="14" customFormat="1">
      <c r="A2212" s="14"/>
      <c r="B2212" s="240"/>
      <c r="C2212" s="241"/>
      <c r="D2212" s="231" t="s">
        <v>397</v>
      </c>
      <c r="E2212" s="242" t="s">
        <v>28</v>
      </c>
      <c r="F2212" s="243" t="s">
        <v>2547</v>
      </c>
      <c r="G2212" s="241"/>
      <c r="H2212" s="244">
        <v>222.691</v>
      </c>
      <c r="I2212" s="245"/>
      <c r="J2212" s="241"/>
      <c r="K2212" s="241"/>
      <c r="L2212" s="246"/>
      <c r="M2212" s="247"/>
      <c r="N2212" s="248"/>
      <c r="O2212" s="248"/>
      <c r="P2212" s="248"/>
      <c r="Q2212" s="248"/>
      <c r="R2212" s="248"/>
      <c r="S2212" s="248"/>
      <c r="T2212" s="249"/>
      <c r="U2212" s="14"/>
      <c r="V2212" s="14"/>
      <c r="W2212" s="14"/>
      <c r="X2212" s="14"/>
      <c r="Y2212" s="14"/>
      <c r="Z2212" s="14"/>
      <c r="AA2212" s="14"/>
      <c r="AB2212" s="14"/>
      <c r="AC2212" s="14"/>
      <c r="AD2212" s="14"/>
      <c r="AE2212" s="14"/>
      <c r="AT2212" s="250" t="s">
        <v>397</v>
      </c>
      <c r="AU2212" s="250" t="s">
        <v>84</v>
      </c>
      <c r="AV2212" s="14" t="s">
        <v>84</v>
      </c>
      <c r="AW2212" s="14" t="s">
        <v>35</v>
      </c>
      <c r="AX2212" s="14" t="s">
        <v>74</v>
      </c>
      <c r="AY2212" s="250" t="s">
        <v>378</v>
      </c>
    </row>
    <row r="2213" s="15" customFormat="1">
      <c r="A2213" s="15"/>
      <c r="B2213" s="251"/>
      <c r="C2213" s="252"/>
      <c r="D2213" s="231" t="s">
        <v>397</v>
      </c>
      <c r="E2213" s="253" t="s">
        <v>133</v>
      </c>
      <c r="F2213" s="254" t="s">
        <v>416</v>
      </c>
      <c r="G2213" s="252"/>
      <c r="H2213" s="255">
        <v>624.23299999999995</v>
      </c>
      <c r="I2213" s="256"/>
      <c r="J2213" s="252"/>
      <c r="K2213" s="252"/>
      <c r="L2213" s="257"/>
      <c r="M2213" s="258"/>
      <c r="N2213" s="259"/>
      <c r="O2213" s="259"/>
      <c r="P2213" s="259"/>
      <c r="Q2213" s="259"/>
      <c r="R2213" s="259"/>
      <c r="S2213" s="259"/>
      <c r="T2213" s="260"/>
      <c r="U2213" s="15"/>
      <c r="V2213" s="15"/>
      <c r="W2213" s="15"/>
      <c r="X2213" s="15"/>
      <c r="Y2213" s="15"/>
      <c r="Z2213" s="15"/>
      <c r="AA2213" s="15"/>
      <c r="AB2213" s="15"/>
      <c r="AC2213" s="15"/>
      <c r="AD2213" s="15"/>
      <c r="AE2213" s="15"/>
      <c r="AT2213" s="261" t="s">
        <v>397</v>
      </c>
      <c r="AU2213" s="261" t="s">
        <v>84</v>
      </c>
      <c r="AV2213" s="15" t="s">
        <v>390</v>
      </c>
      <c r="AW2213" s="15" t="s">
        <v>35</v>
      </c>
      <c r="AX2213" s="15" t="s">
        <v>82</v>
      </c>
      <c r="AY2213" s="261" t="s">
        <v>378</v>
      </c>
    </row>
    <row r="2214" s="2" customFormat="1" ht="33" customHeight="1">
      <c r="A2214" s="41"/>
      <c r="B2214" s="42"/>
      <c r="C2214" s="211" t="s">
        <v>2548</v>
      </c>
      <c r="D2214" s="211" t="s">
        <v>385</v>
      </c>
      <c r="E2214" s="212" t="s">
        <v>2549</v>
      </c>
      <c r="F2214" s="213" t="s">
        <v>2550</v>
      </c>
      <c r="G2214" s="214" t="s">
        <v>572</v>
      </c>
      <c r="H2214" s="215">
        <v>624.23299999999995</v>
      </c>
      <c r="I2214" s="216"/>
      <c r="J2214" s="217">
        <f>ROUND(I2214*H2214,2)</f>
        <v>0</v>
      </c>
      <c r="K2214" s="213" t="s">
        <v>389</v>
      </c>
      <c r="L2214" s="47"/>
      <c r="M2214" s="218" t="s">
        <v>28</v>
      </c>
      <c r="N2214" s="219" t="s">
        <v>45</v>
      </c>
      <c r="O2214" s="87"/>
      <c r="P2214" s="220">
        <f>O2214*H2214</f>
        <v>0</v>
      </c>
      <c r="Q2214" s="220">
        <v>0</v>
      </c>
      <c r="R2214" s="220">
        <f>Q2214*H2214</f>
        <v>0</v>
      </c>
      <c r="S2214" s="220">
        <v>0.016500000000000001</v>
      </c>
      <c r="T2214" s="221">
        <f>S2214*H2214</f>
        <v>10.299844499999999</v>
      </c>
      <c r="U2214" s="41"/>
      <c r="V2214" s="41"/>
      <c r="W2214" s="41"/>
      <c r="X2214" s="41"/>
      <c r="Y2214" s="41"/>
      <c r="Z2214" s="41"/>
      <c r="AA2214" s="41"/>
      <c r="AB2214" s="41"/>
      <c r="AC2214" s="41"/>
      <c r="AD2214" s="41"/>
      <c r="AE2214" s="41"/>
      <c r="AR2214" s="222" t="s">
        <v>598</v>
      </c>
      <c r="AT2214" s="222" t="s">
        <v>385</v>
      </c>
      <c r="AU2214" s="222" t="s">
        <v>84</v>
      </c>
      <c r="AY2214" s="20" t="s">
        <v>378</v>
      </c>
      <c r="BE2214" s="223">
        <f>IF(N2214="základní",J2214,0)</f>
        <v>0</v>
      </c>
      <c r="BF2214" s="223">
        <f>IF(N2214="snížená",J2214,0)</f>
        <v>0</v>
      </c>
      <c r="BG2214" s="223">
        <f>IF(N2214="zákl. přenesená",J2214,0)</f>
        <v>0</v>
      </c>
      <c r="BH2214" s="223">
        <f>IF(N2214="sníž. přenesená",J2214,0)</f>
        <v>0</v>
      </c>
      <c r="BI2214" s="223">
        <f>IF(N2214="nulová",J2214,0)</f>
        <v>0</v>
      </c>
      <c r="BJ2214" s="20" t="s">
        <v>82</v>
      </c>
      <c r="BK2214" s="223">
        <f>ROUND(I2214*H2214,2)</f>
        <v>0</v>
      </c>
      <c r="BL2214" s="20" t="s">
        <v>598</v>
      </c>
      <c r="BM2214" s="222" t="s">
        <v>2551</v>
      </c>
    </row>
    <row r="2215" s="2" customFormat="1">
      <c r="A2215" s="41"/>
      <c r="B2215" s="42"/>
      <c r="C2215" s="43"/>
      <c r="D2215" s="224" t="s">
        <v>394</v>
      </c>
      <c r="E2215" s="43"/>
      <c r="F2215" s="225" t="s">
        <v>2552</v>
      </c>
      <c r="G2215" s="43"/>
      <c r="H2215" s="43"/>
      <c r="I2215" s="226"/>
      <c r="J2215" s="43"/>
      <c r="K2215" s="43"/>
      <c r="L2215" s="47"/>
      <c r="M2215" s="227"/>
      <c r="N2215" s="228"/>
      <c r="O2215" s="87"/>
      <c r="P2215" s="87"/>
      <c r="Q2215" s="87"/>
      <c r="R2215" s="87"/>
      <c r="S2215" s="87"/>
      <c r="T2215" s="88"/>
      <c r="U2215" s="41"/>
      <c r="V2215" s="41"/>
      <c r="W2215" s="41"/>
      <c r="X2215" s="41"/>
      <c r="Y2215" s="41"/>
      <c r="Z2215" s="41"/>
      <c r="AA2215" s="41"/>
      <c r="AB2215" s="41"/>
      <c r="AC2215" s="41"/>
      <c r="AD2215" s="41"/>
      <c r="AE2215" s="41"/>
      <c r="AT2215" s="20" t="s">
        <v>394</v>
      </c>
      <c r="AU2215" s="20" t="s">
        <v>84</v>
      </c>
    </row>
    <row r="2216" s="14" customFormat="1">
      <c r="A2216" s="14"/>
      <c r="B2216" s="240"/>
      <c r="C2216" s="241"/>
      <c r="D2216" s="231" t="s">
        <v>397</v>
      </c>
      <c r="E2216" s="242" t="s">
        <v>28</v>
      </c>
      <c r="F2216" s="243" t="s">
        <v>133</v>
      </c>
      <c r="G2216" s="241"/>
      <c r="H2216" s="244">
        <v>624.23299999999995</v>
      </c>
      <c r="I2216" s="245"/>
      <c r="J2216" s="241"/>
      <c r="K2216" s="241"/>
      <c r="L2216" s="246"/>
      <c r="M2216" s="247"/>
      <c r="N2216" s="248"/>
      <c r="O2216" s="248"/>
      <c r="P2216" s="248"/>
      <c r="Q2216" s="248"/>
      <c r="R2216" s="248"/>
      <c r="S2216" s="248"/>
      <c r="T2216" s="249"/>
      <c r="U2216" s="14"/>
      <c r="V2216" s="14"/>
      <c r="W2216" s="14"/>
      <c r="X2216" s="14"/>
      <c r="Y2216" s="14"/>
      <c r="Z2216" s="14"/>
      <c r="AA2216" s="14"/>
      <c r="AB2216" s="14"/>
      <c r="AC2216" s="14"/>
      <c r="AD2216" s="14"/>
      <c r="AE2216" s="14"/>
      <c r="AT2216" s="250" t="s">
        <v>397</v>
      </c>
      <c r="AU2216" s="250" t="s">
        <v>84</v>
      </c>
      <c r="AV2216" s="14" t="s">
        <v>84</v>
      </c>
      <c r="AW2216" s="14" t="s">
        <v>35</v>
      </c>
      <c r="AX2216" s="14" t="s">
        <v>82</v>
      </c>
      <c r="AY2216" s="250" t="s">
        <v>378</v>
      </c>
    </row>
    <row r="2217" s="2" customFormat="1" ht="24.15" customHeight="1">
      <c r="A2217" s="41"/>
      <c r="B2217" s="42"/>
      <c r="C2217" s="211" t="s">
        <v>2553</v>
      </c>
      <c r="D2217" s="211" t="s">
        <v>385</v>
      </c>
      <c r="E2217" s="212" t="s">
        <v>2554</v>
      </c>
      <c r="F2217" s="213" t="s">
        <v>2555</v>
      </c>
      <c r="G2217" s="214" t="s">
        <v>572</v>
      </c>
      <c r="H2217" s="215">
        <v>653.99000000000001</v>
      </c>
      <c r="I2217" s="216"/>
      <c r="J2217" s="217">
        <f>ROUND(I2217*H2217,2)</f>
        <v>0</v>
      </c>
      <c r="K2217" s="213" t="s">
        <v>389</v>
      </c>
      <c r="L2217" s="47"/>
      <c r="M2217" s="218" t="s">
        <v>28</v>
      </c>
      <c r="N2217" s="219" t="s">
        <v>45</v>
      </c>
      <c r="O2217" s="87"/>
      <c r="P2217" s="220">
        <f>O2217*H2217</f>
        <v>0</v>
      </c>
      <c r="Q2217" s="220">
        <v>0.00088000000000000003</v>
      </c>
      <c r="R2217" s="220">
        <f>Q2217*H2217</f>
        <v>0.5755112</v>
      </c>
      <c r="S2217" s="220">
        <v>0</v>
      </c>
      <c r="T2217" s="221">
        <f>S2217*H2217</f>
        <v>0</v>
      </c>
      <c r="U2217" s="41"/>
      <c r="V2217" s="41"/>
      <c r="W2217" s="41"/>
      <c r="X2217" s="41"/>
      <c r="Y2217" s="41"/>
      <c r="Z2217" s="41"/>
      <c r="AA2217" s="41"/>
      <c r="AB2217" s="41"/>
      <c r="AC2217" s="41"/>
      <c r="AD2217" s="41"/>
      <c r="AE2217" s="41"/>
      <c r="AR2217" s="222" t="s">
        <v>598</v>
      </c>
      <c r="AT2217" s="222" t="s">
        <v>385</v>
      </c>
      <c r="AU2217" s="222" t="s">
        <v>84</v>
      </c>
      <c r="AY2217" s="20" t="s">
        <v>378</v>
      </c>
      <c r="BE2217" s="223">
        <f>IF(N2217="základní",J2217,0)</f>
        <v>0</v>
      </c>
      <c r="BF2217" s="223">
        <f>IF(N2217="snížená",J2217,0)</f>
        <v>0</v>
      </c>
      <c r="BG2217" s="223">
        <f>IF(N2217="zákl. přenesená",J2217,0)</f>
        <v>0</v>
      </c>
      <c r="BH2217" s="223">
        <f>IF(N2217="sníž. přenesená",J2217,0)</f>
        <v>0</v>
      </c>
      <c r="BI2217" s="223">
        <f>IF(N2217="nulová",J2217,0)</f>
        <v>0</v>
      </c>
      <c r="BJ2217" s="20" t="s">
        <v>82</v>
      </c>
      <c r="BK2217" s="223">
        <f>ROUND(I2217*H2217,2)</f>
        <v>0</v>
      </c>
      <c r="BL2217" s="20" t="s">
        <v>598</v>
      </c>
      <c r="BM2217" s="222" t="s">
        <v>2556</v>
      </c>
    </row>
    <row r="2218" s="2" customFormat="1">
      <c r="A2218" s="41"/>
      <c r="B2218" s="42"/>
      <c r="C2218" s="43"/>
      <c r="D2218" s="224" t="s">
        <v>394</v>
      </c>
      <c r="E2218" s="43"/>
      <c r="F2218" s="225" t="s">
        <v>2557</v>
      </c>
      <c r="G2218" s="43"/>
      <c r="H2218" s="43"/>
      <c r="I2218" s="226"/>
      <c r="J2218" s="43"/>
      <c r="K2218" s="43"/>
      <c r="L2218" s="47"/>
      <c r="M2218" s="227"/>
      <c r="N2218" s="228"/>
      <c r="O2218" s="87"/>
      <c r="P2218" s="87"/>
      <c r="Q2218" s="87"/>
      <c r="R2218" s="87"/>
      <c r="S2218" s="87"/>
      <c r="T2218" s="88"/>
      <c r="U2218" s="41"/>
      <c r="V2218" s="41"/>
      <c r="W2218" s="41"/>
      <c r="X2218" s="41"/>
      <c r="Y2218" s="41"/>
      <c r="Z2218" s="41"/>
      <c r="AA2218" s="41"/>
      <c r="AB2218" s="41"/>
      <c r="AC2218" s="41"/>
      <c r="AD2218" s="41"/>
      <c r="AE2218" s="41"/>
      <c r="AT2218" s="20" t="s">
        <v>394</v>
      </c>
      <c r="AU2218" s="20" t="s">
        <v>84</v>
      </c>
    </row>
    <row r="2219" s="14" customFormat="1">
      <c r="A2219" s="14"/>
      <c r="B2219" s="240"/>
      <c r="C2219" s="241"/>
      <c r="D2219" s="231" t="s">
        <v>397</v>
      </c>
      <c r="E2219" s="242" t="s">
        <v>28</v>
      </c>
      <c r="F2219" s="243" t="s">
        <v>439</v>
      </c>
      <c r="G2219" s="241"/>
      <c r="H2219" s="244">
        <v>613.87</v>
      </c>
      <c r="I2219" s="245"/>
      <c r="J2219" s="241"/>
      <c r="K2219" s="241"/>
      <c r="L2219" s="246"/>
      <c r="M2219" s="247"/>
      <c r="N2219" s="248"/>
      <c r="O2219" s="248"/>
      <c r="P2219" s="248"/>
      <c r="Q2219" s="248"/>
      <c r="R2219" s="248"/>
      <c r="S2219" s="248"/>
      <c r="T2219" s="249"/>
      <c r="U2219" s="14"/>
      <c r="V2219" s="14"/>
      <c r="W2219" s="14"/>
      <c r="X2219" s="14"/>
      <c r="Y2219" s="14"/>
      <c r="Z2219" s="14"/>
      <c r="AA2219" s="14"/>
      <c r="AB2219" s="14"/>
      <c r="AC2219" s="14"/>
      <c r="AD2219" s="14"/>
      <c r="AE2219" s="14"/>
      <c r="AT2219" s="250" t="s">
        <v>397</v>
      </c>
      <c r="AU2219" s="250" t="s">
        <v>84</v>
      </c>
      <c r="AV2219" s="14" t="s">
        <v>84</v>
      </c>
      <c r="AW2219" s="14" t="s">
        <v>35</v>
      </c>
      <c r="AX2219" s="14" t="s">
        <v>74</v>
      </c>
      <c r="AY2219" s="250" t="s">
        <v>378</v>
      </c>
    </row>
    <row r="2220" s="14" customFormat="1">
      <c r="A2220" s="14"/>
      <c r="B2220" s="240"/>
      <c r="C2220" s="241"/>
      <c r="D2220" s="231" t="s">
        <v>397</v>
      </c>
      <c r="E2220" s="242" t="s">
        <v>28</v>
      </c>
      <c r="F2220" s="243" t="s">
        <v>451</v>
      </c>
      <c r="G2220" s="241"/>
      <c r="H2220" s="244">
        <v>40.119999999999997</v>
      </c>
      <c r="I2220" s="245"/>
      <c r="J2220" s="241"/>
      <c r="K2220" s="241"/>
      <c r="L2220" s="246"/>
      <c r="M2220" s="247"/>
      <c r="N2220" s="248"/>
      <c r="O2220" s="248"/>
      <c r="P2220" s="248"/>
      <c r="Q2220" s="248"/>
      <c r="R2220" s="248"/>
      <c r="S2220" s="248"/>
      <c r="T2220" s="249"/>
      <c r="U2220" s="14"/>
      <c r="V2220" s="14"/>
      <c r="W2220" s="14"/>
      <c r="X2220" s="14"/>
      <c r="Y2220" s="14"/>
      <c r="Z2220" s="14"/>
      <c r="AA2220" s="14"/>
      <c r="AB2220" s="14"/>
      <c r="AC2220" s="14"/>
      <c r="AD2220" s="14"/>
      <c r="AE2220" s="14"/>
      <c r="AT2220" s="250" t="s">
        <v>397</v>
      </c>
      <c r="AU2220" s="250" t="s">
        <v>84</v>
      </c>
      <c r="AV2220" s="14" t="s">
        <v>84</v>
      </c>
      <c r="AW2220" s="14" t="s">
        <v>35</v>
      </c>
      <c r="AX2220" s="14" t="s">
        <v>74</v>
      </c>
      <c r="AY2220" s="250" t="s">
        <v>378</v>
      </c>
    </row>
    <row r="2221" s="15" customFormat="1">
      <c r="A2221" s="15"/>
      <c r="B2221" s="251"/>
      <c r="C2221" s="252"/>
      <c r="D2221" s="231" t="s">
        <v>397</v>
      </c>
      <c r="E2221" s="253" t="s">
        <v>448</v>
      </c>
      <c r="F2221" s="254" t="s">
        <v>416</v>
      </c>
      <c r="G2221" s="252"/>
      <c r="H2221" s="255">
        <v>653.99000000000001</v>
      </c>
      <c r="I2221" s="256"/>
      <c r="J2221" s="252"/>
      <c r="K2221" s="252"/>
      <c r="L2221" s="257"/>
      <c r="M2221" s="258"/>
      <c r="N2221" s="259"/>
      <c r="O2221" s="259"/>
      <c r="P2221" s="259"/>
      <c r="Q2221" s="259"/>
      <c r="R2221" s="259"/>
      <c r="S2221" s="259"/>
      <c r="T2221" s="260"/>
      <c r="U2221" s="15"/>
      <c r="V2221" s="15"/>
      <c r="W2221" s="15"/>
      <c r="X2221" s="15"/>
      <c r="Y2221" s="15"/>
      <c r="Z2221" s="15"/>
      <c r="AA2221" s="15"/>
      <c r="AB2221" s="15"/>
      <c r="AC2221" s="15"/>
      <c r="AD2221" s="15"/>
      <c r="AE2221" s="15"/>
      <c r="AT2221" s="261" t="s">
        <v>397</v>
      </c>
      <c r="AU2221" s="261" t="s">
        <v>84</v>
      </c>
      <c r="AV2221" s="15" t="s">
        <v>390</v>
      </c>
      <c r="AW2221" s="15" t="s">
        <v>35</v>
      </c>
      <c r="AX2221" s="15" t="s">
        <v>82</v>
      </c>
      <c r="AY2221" s="261" t="s">
        <v>378</v>
      </c>
    </row>
    <row r="2222" s="2" customFormat="1" ht="49.05" customHeight="1">
      <c r="A2222" s="41"/>
      <c r="B2222" s="42"/>
      <c r="C2222" s="273" t="s">
        <v>2558</v>
      </c>
      <c r="D2222" s="273" t="s">
        <v>875</v>
      </c>
      <c r="E2222" s="274" t="s">
        <v>2476</v>
      </c>
      <c r="F2222" s="275" t="s">
        <v>2477</v>
      </c>
      <c r="G2222" s="276" t="s">
        <v>572</v>
      </c>
      <c r="H2222" s="277">
        <v>784.78800000000001</v>
      </c>
      <c r="I2222" s="278"/>
      <c r="J2222" s="279">
        <f>ROUND(I2222*H2222,2)</f>
        <v>0</v>
      </c>
      <c r="K2222" s="275" t="s">
        <v>389</v>
      </c>
      <c r="L2222" s="280"/>
      <c r="M2222" s="281" t="s">
        <v>28</v>
      </c>
      <c r="N2222" s="282" t="s">
        <v>45</v>
      </c>
      <c r="O2222" s="87"/>
      <c r="P2222" s="220">
        <f>O2222*H2222</f>
        <v>0</v>
      </c>
      <c r="Q2222" s="220">
        <v>0.0054000000000000003</v>
      </c>
      <c r="R2222" s="220">
        <f>Q2222*H2222</f>
        <v>4.2378552000000003</v>
      </c>
      <c r="S2222" s="220">
        <v>0</v>
      </c>
      <c r="T2222" s="221">
        <f>S2222*H2222</f>
        <v>0</v>
      </c>
      <c r="U2222" s="41"/>
      <c r="V2222" s="41"/>
      <c r="W2222" s="41"/>
      <c r="X2222" s="41"/>
      <c r="Y2222" s="41"/>
      <c r="Z2222" s="41"/>
      <c r="AA2222" s="41"/>
      <c r="AB2222" s="41"/>
      <c r="AC2222" s="41"/>
      <c r="AD2222" s="41"/>
      <c r="AE2222" s="41"/>
      <c r="AR2222" s="222" t="s">
        <v>706</v>
      </c>
      <c r="AT2222" s="222" t="s">
        <v>875</v>
      </c>
      <c r="AU2222" s="222" t="s">
        <v>84</v>
      </c>
      <c r="AY2222" s="20" t="s">
        <v>378</v>
      </c>
      <c r="BE2222" s="223">
        <f>IF(N2222="základní",J2222,0)</f>
        <v>0</v>
      </c>
      <c r="BF2222" s="223">
        <f>IF(N2222="snížená",J2222,0)</f>
        <v>0</v>
      </c>
      <c r="BG2222" s="223">
        <f>IF(N2222="zákl. přenesená",J2222,0)</f>
        <v>0</v>
      </c>
      <c r="BH2222" s="223">
        <f>IF(N2222="sníž. přenesená",J2222,0)</f>
        <v>0</v>
      </c>
      <c r="BI2222" s="223">
        <f>IF(N2222="nulová",J2222,0)</f>
        <v>0</v>
      </c>
      <c r="BJ2222" s="20" t="s">
        <v>82</v>
      </c>
      <c r="BK2222" s="223">
        <f>ROUND(I2222*H2222,2)</f>
        <v>0</v>
      </c>
      <c r="BL2222" s="20" t="s">
        <v>598</v>
      </c>
      <c r="BM2222" s="222" t="s">
        <v>2559</v>
      </c>
    </row>
    <row r="2223" s="14" customFormat="1">
      <c r="A2223" s="14"/>
      <c r="B2223" s="240"/>
      <c r="C2223" s="241"/>
      <c r="D2223" s="231" t="s">
        <v>397</v>
      </c>
      <c r="E2223" s="242" t="s">
        <v>28</v>
      </c>
      <c r="F2223" s="243" t="s">
        <v>2560</v>
      </c>
      <c r="G2223" s="241"/>
      <c r="H2223" s="244">
        <v>784.78800000000001</v>
      </c>
      <c r="I2223" s="245"/>
      <c r="J2223" s="241"/>
      <c r="K2223" s="241"/>
      <c r="L2223" s="246"/>
      <c r="M2223" s="247"/>
      <c r="N2223" s="248"/>
      <c r="O2223" s="248"/>
      <c r="P2223" s="248"/>
      <c r="Q2223" s="248"/>
      <c r="R2223" s="248"/>
      <c r="S2223" s="248"/>
      <c r="T2223" s="249"/>
      <c r="U2223" s="14"/>
      <c r="V2223" s="14"/>
      <c r="W2223" s="14"/>
      <c r="X2223" s="14"/>
      <c r="Y2223" s="14"/>
      <c r="Z2223" s="14"/>
      <c r="AA2223" s="14"/>
      <c r="AB2223" s="14"/>
      <c r="AC2223" s="14"/>
      <c r="AD2223" s="14"/>
      <c r="AE2223" s="14"/>
      <c r="AT2223" s="250" t="s">
        <v>397</v>
      </c>
      <c r="AU2223" s="250" t="s">
        <v>84</v>
      </c>
      <c r="AV2223" s="14" t="s">
        <v>84</v>
      </c>
      <c r="AW2223" s="14" t="s">
        <v>35</v>
      </c>
      <c r="AX2223" s="14" t="s">
        <v>82</v>
      </c>
      <c r="AY2223" s="250" t="s">
        <v>378</v>
      </c>
    </row>
    <row r="2224" s="2" customFormat="1" ht="24.15" customHeight="1">
      <c r="A2224" s="41"/>
      <c r="B2224" s="42"/>
      <c r="C2224" s="211" t="s">
        <v>2561</v>
      </c>
      <c r="D2224" s="211" t="s">
        <v>385</v>
      </c>
      <c r="E2224" s="212" t="s">
        <v>2562</v>
      </c>
      <c r="F2224" s="213" t="s">
        <v>2563</v>
      </c>
      <c r="G2224" s="214" t="s">
        <v>572</v>
      </c>
      <c r="H2224" s="215">
        <v>41.942999999999998</v>
      </c>
      <c r="I2224" s="216"/>
      <c r="J2224" s="217">
        <f>ROUND(I2224*H2224,2)</f>
        <v>0</v>
      </c>
      <c r="K2224" s="213" t="s">
        <v>389</v>
      </c>
      <c r="L2224" s="47"/>
      <c r="M2224" s="218" t="s">
        <v>28</v>
      </c>
      <c r="N2224" s="219" t="s">
        <v>45</v>
      </c>
      <c r="O2224" s="87"/>
      <c r="P2224" s="220">
        <f>O2224*H2224</f>
        <v>0</v>
      </c>
      <c r="Q2224" s="220">
        <v>0.00072000000000000005</v>
      </c>
      <c r="R2224" s="220">
        <f>Q2224*H2224</f>
        <v>0.03019896</v>
      </c>
      <c r="S2224" s="220">
        <v>0</v>
      </c>
      <c r="T2224" s="221">
        <f>S2224*H2224</f>
        <v>0</v>
      </c>
      <c r="U2224" s="41"/>
      <c r="V2224" s="41"/>
      <c r="W2224" s="41"/>
      <c r="X2224" s="41"/>
      <c r="Y2224" s="41"/>
      <c r="Z2224" s="41"/>
      <c r="AA2224" s="41"/>
      <c r="AB2224" s="41"/>
      <c r="AC2224" s="41"/>
      <c r="AD2224" s="41"/>
      <c r="AE2224" s="41"/>
      <c r="AR2224" s="222" t="s">
        <v>598</v>
      </c>
      <c r="AT2224" s="222" t="s">
        <v>385</v>
      </c>
      <c r="AU2224" s="222" t="s">
        <v>84</v>
      </c>
      <c r="AY2224" s="20" t="s">
        <v>378</v>
      </c>
      <c r="BE2224" s="223">
        <f>IF(N2224="základní",J2224,0)</f>
        <v>0</v>
      </c>
      <c r="BF2224" s="223">
        <f>IF(N2224="snížená",J2224,0)</f>
        <v>0</v>
      </c>
      <c r="BG2224" s="223">
        <f>IF(N2224="zákl. přenesená",J2224,0)</f>
        <v>0</v>
      </c>
      <c r="BH2224" s="223">
        <f>IF(N2224="sníž. přenesená",J2224,0)</f>
        <v>0</v>
      </c>
      <c r="BI2224" s="223">
        <f>IF(N2224="nulová",J2224,0)</f>
        <v>0</v>
      </c>
      <c r="BJ2224" s="20" t="s">
        <v>82</v>
      </c>
      <c r="BK2224" s="223">
        <f>ROUND(I2224*H2224,2)</f>
        <v>0</v>
      </c>
      <c r="BL2224" s="20" t="s">
        <v>598</v>
      </c>
      <c r="BM2224" s="222" t="s">
        <v>2564</v>
      </c>
    </row>
    <row r="2225" s="2" customFormat="1">
      <c r="A2225" s="41"/>
      <c r="B2225" s="42"/>
      <c r="C2225" s="43"/>
      <c r="D2225" s="224" t="s">
        <v>394</v>
      </c>
      <c r="E2225" s="43"/>
      <c r="F2225" s="225" t="s">
        <v>2565</v>
      </c>
      <c r="G2225" s="43"/>
      <c r="H2225" s="43"/>
      <c r="I2225" s="226"/>
      <c r="J2225" s="43"/>
      <c r="K2225" s="43"/>
      <c r="L2225" s="47"/>
      <c r="M2225" s="227"/>
      <c r="N2225" s="228"/>
      <c r="O2225" s="87"/>
      <c r="P2225" s="87"/>
      <c r="Q2225" s="87"/>
      <c r="R2225" s="87"/>
      <c r="S2225" s="87"/>
      <c r="T2225" s="88"/>
      <c r="U2225" s="41"/>
      <c r="V2225" s="41"/>
      <c r="W2225" s="41"/>
      <c r="X2225" s="41"/>
      <c r="Y2225" s="41"/>
      <c r="Z2225" s="41"/>
      <c r="AA2225" s="41"/>
      <c r="AB2225" s="41"/>
      <c r="AC2225" s="41"/>
      <c r="AD2225" s="41"/>
      <c r="AE2225" s="41"/>
      <c r="AT2225" s="20" t="s">
        <v>394</v>
      </c>
      <c r="AU2225" s="20" t="s">
        <v>84</v>
      </c>
    </row>
    <row r="2226" s="13" customFormat="1">
      <c r="A2226" s="13"/>
      <c r="B2226" s="229"/>
      <c r="C2226" s="230"/>
      <c r="D2226" s="231" t="s">
        <v>397</v>
      </c>
      <c r="E2226" s="232" t="s">
        <v>28</v>
      </c>
      <c r="F2226" s="233" t="s">
        <v>410</v>
      </c>
      <c r="G2226" s="230"/>
      <c r="H2226" s="232" t="s">
        <v>28</v>
      </c>
      <c r="I2226" s="234"/>
      <c r="J2226" s="230"/>
      <c r="K2226" s="230"/>
      <c r="L2226" s="235"/>
      <c r="M2226" s="236"/>
      <c r="N2226" s="237"/>
      <c r="O2226" s="237"/>
      <c r="P2226" s="237"/>
      <c r="Q2226" s="237"/>
      <c r="R2226" s="237"/>
      <c r="S2226" s="237"/>
      <c r="T2226" s="238"/>
      <c r="U2226" s="13"/>
      <c r="V2226" s="13"/>
      <c r="W2226" s="13"/>
      <c r="X2226" s="13"/>
      <c r="Y2226" s="13"/>
      <c r="Z2226" s="13"/>
      <c r="AA2226" s="13"/>
      <c r="AB2226" s="13"/>
      <c r="AC2226" s="13"/>
      <c r="AD2226" s="13"/>
      <c r="AE2226" s="13"/>
      <c r="AT2226" s="239" t="s">
        <v>397</v>
      </c>
      <c r="AU2226" s="239" t="s">
        <v>84</v>
      </c>
      <c r="AV2226" s="13" t="s">
        <v>82</v>
      </c>
      <c r="AW2226" s="13" t="s">
        <v>35</v>
      </c>
      <c r="AX2226" s="13" t="s">
        <v>74</v>
      </c>
      <c r="AY2226" s="239" t="s">
        <v>378</v>
      </c>
    </row>
    <row r="2227" s="14" customFormat="1">
      <c r="A2227" s="14"/>
      <c r="B2227" s="240"/>
      <c r="C2227" s="241"/>
      <c r="D2227" s="231" t="s">
        <v>397</v>
      </c>
      <c r="E2227" s="242" t="s">
        <v>28</v>
      </c>
      <c r="F2227" s="243" t="s">
        <v>2566</v>
      </c>
      <c r="G2227" s="241"/>
      <c r="H2227" s="244">
        <v>1.823</v>
      </c>
      <c r="I2227" s="245"/>
      <c r="J2227" s="241"/>
      <c r="K2227" s="241"/>
      <c r="L2227" s="246"/>
      <c r="M2227" s="247"/>
      <c r="N2227" s="248"/>
      <c r="O2227" s="248"/>
      <c r="P2227" s="248"/>
      <c r="Q2227" s="248"/>
      <c r="R2227" s="248"/>
      <c r="S2227" s="248"/>
      <c r="T2227" s="249"/>
      <c r="U2227" s="14"/>
      <c r="V2227" s="14"/>
      <c r="W2227" s="14"/>
      <c r="X2227" s="14"/>
      <c r="Y2227" s="14"/>
      <c r="Z2227" s="14"/>
      <c r="AA2227" s="14"/>
      <c r="AB2227" s="14"/>
      <c r="AC2227" s="14"/>
      <c r="AD2227" s="14"/>
      <c r="AE2227" s="14"/>
      <c r="AT2227" s="250" t="s">
        <v>397</v>
      </c>
      <c r="AU2227" s="250" t="s">
        <v>84</v>
      </c>
      <c r="AV2227" s="14" t="s">
        <v>84</v>
      </c>
      <c r="AW2227" s="14" t="s">
        <v>35</v>
      </c>
      <c r="AX2227" s="14" t="s">
        <v>74</v>
      </c>
      <c r="AY2227" s="250" t="s">
        <v>378</v>
      </c>
    </row>
    <row r="2228" s="13" customFormat="1">
      <c r="A2228" s="13"/>
      <c r="B2228" s="229"/>
      <c r="C2228" s="230"/>
      <c r="D2228" s="231" t="s">
        <v>397</v>
      </c>
      <c r="E2228" s="232" t="s">
        <v>28</v>
      </c>
      <c r="F2228" s="233" t="s">
        <v>1178</v>
      </c>
      <c r="G2228" s="230"/>
      <c r="H2228" s="232" t="s">
        <v>28</v>
      </c>
      <c r="I2228" s="234"/>
      <c r="J2228" s="230"/>
      <c r="K2228" s="230"/>
      <c r="L2228" s="235"/>
      <c r="M2228" s="236"/>
      <c r="N2228" s="237"/>
      <c r="O2228" s="237"/>
      <c r="P2228" s="237"/>
      <c r="Q2228" s="237"/>
      <c r="R2228" s="237"/>
      <c r="S2228" s="237"/>
      <c r="T2228" s="238"/>
      <c r="U2228" s="13"/>
      <c r="V2228" s="13"/>
      <c r="W2228" s="13"/>
      <c r="X2228" s="13"/>
      <c r="Y2228" s="13"/>
      <c r="Z2228" s="13"/>
      <c r="AA2228" s="13"/>
      <c r="AB2228" s="13"/>
      <c r="AC2228" s="13"/>
      <c r="AD2228" s="13"/>
      <c r="AE2228" s="13"/>
      <c r="AT2228" s="239" t="s">
        <v>397</v>
      </c>
      <c r="AU2228" s="239" t="s">
        <v>84</v>
      </c>
      <c r="AV2228" s="13" t="s">
        <v>82</v>
      </c>
      <c r="AW2228" s="13" t="s">
        <v>35</v>
      </c>
      <c r="AX2228" s="13" t="s">
        <v>74</v>
      </c>
      <c r="AY2228" s="239" t="s">
        <v>378</v>
      </c>
    </row>
    <row r="2229" s="14" customFormat="1">
      <c r="A2229" s="14"/>
      <c r="B2229" s="240"/>
      <c r="C2229" s="241"/>
      <c r="D2229" s="231" t="s">
        <v>397</v>
      </c>
      <c r="E2229" s="242" t="s">
        <v>28</v>
      </c>
      <c r="F2229" s="243" t="s">
        <v>451</v>
      </c>
      <c r="G2229" s="241"/>
      <c r="H2229" s="244">
        <v>40.119999999999997</v>
      </c>
      <c r="I2229" s="245"/>
      <c r="J2229" s="241"/>
      <c r="K2229" s="241"/>
      <c r="L2229" s="246"/>
      <c r="M2229" s="247"/>
      <c r="N2229" s="248"/>
      <c r="O2229" s="248"/>
      <c r="P2229" s="248"/>
      <c r="Q2229" s="248"/>
      <c r="R2229" s="248"/>
      <c r="S2229" s="248"/>
      <c r="T2229" s="249"/>
      <c r="U2229" s="14"/>
      <c r="V2229" s="14"/>
      <c r="W2229" s="14"/>
      <c r="X2229" s="14"/>
      <c r="Y2229" s="14"/>
      <c r="Z2229" s="14"/>
      <c r="AA2229" s="14"/>
      <c r="AB2229" s="14"/>
      <c r="AC2229" s="14"/>
      <c r="AD2229" s="14"/>
      <c r="AE2229" s="14"/>
      <c r="AT2229" s="250" t="s">
        <v>397</v>
      </c>
      <c r="AU2229" s="250" t="s">
        <v>84</v>
      </c>
      <c r="AV2229" s="14" t="s">
        <v>84</v>
      </c>
      <c r="AW2229" s="14" t="s">
        <v>35</v>
      </c>
      <c r="AX2229" s="14" t="s">
        <v>74</v>
      </c>
      <c r="AY2229" s="250" t="s">
        <v>378</v>
      </c>
    </row>
    <row r="2230" s="15" customFormat="1">
      <c r="A2230" s="15"/>
      <c r="B2230" s="251"/>
      <c r="C2230" s="252"/>
      <c r="D2230" s="231" t="s">
        <v>397</v>
      </c>
      <c r="E2230" s="253" t="s">
        <v>454</v>
      </c>
      <c r="F2230" s="254" t="s">
        <v>416</v>
      </c>
      <c r="G2230" s="252"/>
      <c r="H2230" s="255">
        <v>41.942999999999998</v>
      </c>
      <c r="I2230" s="256"/>
      <c r="J2230" s="252"/>
      <c r="K2230" s="252"/>
      <c r="L2230" s="257"/>
      <c r="M2230" s="258"/>
      <c r="N2230" s="259"/>
      <c r="O2230" s="259"/>
      <c r="P2230" s="259"/>
      <c r="Q2230" s="259"/>
      <c r="R2230" s="259"/>
      <c r="S2230" s="259"/>
      <c r="T2230" s="260"/>
      <c r="U2230" s="15"/>
      <c r="V2230" s="15"/>
      <c r="W2230" s="15"/>
      <c r="X2230" s="15"/>
      <c r="Y2230" s="15"/>
      <c r="Z2230" s="15"/>
      <c r="AA2230" s="15"/>
      <c r="AB2230" s="15"/>
      <c r="AC2230" s="15"/>
      <c r="AD2230" s="15"/>
      <c r="AE2230" s="15"/>
      <c r="AT2230" s="261" t="s">
        <v>397</v>
      </c>
      <c r="AU2230" s="261" t="s">
        <v>84</v>
      </c>
      <c r="AV2230" s="15" t="s">
        <v>390</v>
      </c>
      <c r="AW2230" s="15" t="s">
        <v>35</v>
      </c>
      <c r="AX2230" s="15" t="s">
        <v>82</v>
      </c>
      <c r="AY2230" s="261" t="s">
        <v>378</v>
      </c>
    </row>
    <row r="2231" s="2" customFormat="1" ht="33" customHeight="1">
      <c r="A2231" s="41"/>
      <c r="B2231" s="42"/>
      <c r="C2231" s="273" t="s">
        <v>2567</v>
      </c>
      <c r="D2231" s="273" t="s">
        <v>875</v>
      </c>
      <c r="E2231" s="274" t="s">
        <v>2495</v>
      </c>
      <c r="F2231" s="275" t="s">
        <v>2496</v>
      </c>
      <c r="G2231" s="276" t="s">
        <v>572</v>
      </c>
      <c r="H2231" s="277">
        <v>46.137</v>
      </c>
      <c r="I2231" s="278"/>
      <c r="J2231" s="279">
        <f>ROUND(I2231*H2231,2)</f>
        <v>0</v>
      </c>
      <c r="K2231" s="275" t="s">
        <v>389</v>
      </c>
      <c r="L2231" s="280"/>
      <c r="M2231" s="281" t="s">
        <v>28</v>
      </c>
      <c r="N2231" s="282" t="s">
        <v>45</v>
      </c>
      <c r="O2231" s="87"/>
      <c r="P2231" s="220">
        <f>O2231*H2231</f>
        <v>0</v>
      </c>
      <c r="Q2231" s="220">
        <v>0.00050000000000000001</v>
      </c>
      <c r="R2231" s="220">
        <f>Q2231*H2231</f>
        <v>0.023068500000000002</v>
      </c>
      <c r="S2231" s="220">
        <v>0</v>
      </c>
      <c r="T2231" s="221">
        <f>S2231*H2231</f>
        <v>0</v>
      </c>
      <c r="U2231" s="41"/>
      <c r="V2231" s="41"/>
      <c r="W2231" s="41"/>
      <c r="X2231" s="41"/>
      <c r="Y2231" s="41"/>
      <c r="Z2231" s="41"/>
      <c r="AA2231" s="41"/>
      <c r="AB2231" s="41"/>
      <c r="AC2231" s="41"/>
      <c r="AD2231" s="41"/>
      <c r="AE2231" s="41"/>
      <c r="AR2231" s="222" t="s">
        <v>706</v>
      </c>
      <c r="AT2231" s="222" t="s">
        <v>875</v>
      </c>
      <c r="AU2231" s="222" t="s">
        <v>84</v>
      </c>
      <c r="AY2231" s="20" t="s">
        <v>378</v>
      </c>
      <c r="BE2231" s="223">
        <f>IF(N2231="základní",J2231,0)</f>
        <v>0</v>
      </c>
      <c r="BF2231" s="223">
        <f>IF(N2231="snížená",J2231,0)</f>
        <v>0</v>
      </c>
      <c r="BG2231" s="223">
        <f>IF(N2231="zákl. přenesená",J2231,0)</f>
        <v>0</v>
      </c>
      <c r="BH2231" s="223">
        <f>IF(N2231="sníž. přenesená",J2231,0)</f>
        <v>0</v>
      </c>
      <c r="BI2231" s="223">
        <f>IF(N2231="nulová",J2231,0)</f>
        <v>0</v>
      </c>
      <c r="BJ2231" s="20" t="s">
        <v>82</v>
      </c>
      <c r="BK2231" s="223">
        <f>ROUND(I2231*H2231,2)</f>
        <v>0</v>
      </c>
      <c r="BL2231" s="20" t="s">
        <v>598</v>
      </c>
      <c r="BM2231" s="222" t="s">
        <v>2568</v>
      </c>
    </row>
    <row r="2232" s="14" customFormat="1">
      <c r="A2232" s="14"/>
      <c r="B2232" s="240"/>
      <c r="C2232" s="241"/>
      <c r="D2232" s="231" t="s">
        <v>397</v>
      </c>
      <c r="E2232" s="242" t="s">
        <v>28</v>
      </c>
      <c r="F2232" s="243" t="s">
        <v>2569</v>
      </c>
      <c r="G2232" s="241"/>
      <c r="H2232" s="244">
        <v>46.137</v>
      </c>
      <c r="I2232" s="245"/>
      <c r="J2232" s="241"/>
      <c r="K2232" s="241"/>
      <c r="L2232" s="246"/>
      <c r="M2232" s="247"/>
      <c r="N2232" s="248"/>
      <c r="O2232" s="248"/>
      <c r="P2232" s="248"/>
      <c r="Q2232" s="248"/>
      <c r="R2232" s="248"/>
      <c r="S2232" s="248"/>
      <c r="T2232" s="249"/>
      <c r="U2232" s="14"/>
      <c r="V2232" s="14"/>
      <c r="W2232" s="14"/>
      <c r="X2232" s="14"/>
      <c r="Y2232" s="14"/>
      <c r="Z2232" s="14"/>
      <c r="AA2232" s="14"/>
      <c r="AB2232" s="14"/>
      <c r="AC2232" s="14"/>
      <c r="AD2232" s="14"/>
      <c r="AE2232" s="14"/>
      <c r="AT2232" s="250" t="s">
        <v>397</v>
      </c>
      <c r="AU2232" s="250" t="s">
        <v>84</v>
      </c>
      <c r="AV2232" s="14" t="s">
        <v>84</v>
      </c>
      <c r="AW2232" s="14" t="s">
        <v>35</v>
      </c>
      <c r="AX2232" s="14" t="s">
        <v>82</v>
      </c>
      <c r="AY2232" s="250" t="s">
        <v>378</v>
      </c>
    </row>
    <row r="2233" s="2" customFormat="1" ht="49.05" customHeight="1">
      <c r="A2233" s="41"/>
      <c r="B2233" s="42"/>
      <c r="C2233" s="211" t="s">
        <v>2570</v>
      </c>
      <c r="D2233" s="211" t="s">
        <v>385</v>
      </c>
      <c r="E2233" s="212" t="s">
        <v>2571</v>
      </c>
      <c r="F2233" s="213" t="s">
        <v>2572</v>
      </c>
      <c r="G2233" s="214" t="s">
        <v>572</v>
      </c>
      <c r="H2233" s="215">
        <v>21.347000000000001</v>
      </c>
      <c r="I2233" s="216"/>
      <c r="J2233" s="217">
        <f>ROUND(I2233*H2233,2)</f>
        <v>0</v>
      </c>
      <c r="K2233" s="213" t="s">
        <v>389</v>
      </c>
      <c r="L2233" s="47"/>
      <c r="M2233" s="218" t="s">
        <v>28</v>
      </c>
      <c r="N2233" s="219" t="s">
        <v>45</v>
      </c>
      <c r="O2233" s="87"/>
      <c r="P2233" s="220">
        <f>O2233*H2233</f>
        <v>0</v>
      </c>
      <c r="Q2233" s="220">
        <v>0</v>
      </c>
      <c r="R2233" s="220">
        <f>Q2233*H2233</f>
        <v>0</v>
      </c>
      <c r="S2233" s="220">
        <v>0</v>
      </c>
      <c r="T2233" s="221">
        <f>S2233*H2233</f>
        <v>0</v>
      </c>
      <c r="U2233" s="41"/>
      <c r="V2233" s="41"/>
      <c r="W2233" s="41"/>
      <c r="X2233" s="41"/>
      <c r="Y2233" s="41"/>
      <c r="Z2233" s="41"/>
      <c r="AA2233" s="41"/>
      <c r="AB2233" s="41"/>
      <c r="AC2233" s="41"/>
      <c r="AD2233" s="41"/>
      <c r="AE2233" s="41"/>
      <c r="AR2233" s="222" t="s">
        <v>598</v>
      </c>
      <c r="AT2233" s="222" t="s">
        <v>385</v>
      </c>
      <c r="AU2233" s="222" t="s">
        <v>84</v>
      </c>
      <c r="AY2233" s="20" t="s">
        <v>378</v>
      </c>
      <c r="BE2233" s="223">
        <f>IF(N2233="základní",J2233,0)</f>
        <v>0</v>
      </c>
      <c r="BF2233" s="223">
        <f>IF(N2233="snížená",J2233,0)</f>
        <v>0</v>
      </c>
      <c r="BG2233" s="223">
        <f>IF(N2233="zákl. přenesená",J2233,0)</f>
        <v>0</v>
      </c>
      <c r="BH2233" s="223">
        <f>IF(N2233="sníž. přenesená",J2233,0)</f>
        <v>0</v>
      </c>
      <c r="BI2233" s="223">
        <f>IF(N2233="nulová",J2233,0)</f>
        <v>0</v>
      </c>
      <c r="BJ2233" s="20" t="s">
        <v>82</v>
      </c>
      <c r="BK2233" s="223">
        <f>ROUND(I2233*H2233,2)</f>
        <v>0</v>
      </c>
      <c r="BL2233" s="20" t="s">
        <v>598</v>
      </c>
      <c r="BM2233" s="222" t="s">
        <v>2573</v>
      </c>
    </row>
    <row r="2234" s="2" customFormat="1">
      <c r="A2234" s="41"/>
      <c r="B2234" s="42"/>
      <c r="C2234" s="43"/>
      <c r="D2234" s="224" t="s">
        <v>394</v>
      </c>
      <c r="E2234" s="43"/>
      <c r="F2234" s="225" t="s">
        <v>2574</v>
      </c>
      <c r="G2234" s="43"/>
      <c r="H2234" s="43"/>
      <c r="I2234" s="226"/>
      <c r="J2234" s="43"/>
      <c r="K2234" s="43"/>
      <c r="L2234" s="47"/>
      <c r="M2234" s="227"/>
      <c r="N2234" s="228"/>
      <c r="O2234" s="87"/>
      <c r="P2234" s="87"/>
      <c r="Q2234" s="87"/>
      <c r="R2234" s="87"/>
      <c r="S2234" s="87"/>
      <c r="T2234" s="88"/>
      <c r="U2234" s="41"/>
      <c r="V2234" s="41"/>
      <c r="W2234" s="41"/>
      <c r="X2234" s="41"/>
      <c r="Y2234" s="41"/>
      <c r="Z2234" s="41"/>
      <c r="AA2234" s="41"/>
      <c r="AB2234" s="41"/>
      <c r="AC2234" s="41"/>
      <c r="AD2234" s="41"/>
      <c r="AE2234" s="41"/>
      <c r="AT2234" s="20" t="s">
        <v>394</v>
      </c>
      <c r="AU2234" s="20" t="s">
        <v>84</v>
      </c>
    </row>
    <row r="2235" s="14" customFormat="1">
      <c r="A2235" s="14"/>
      <c r="B2235" s="240"/>
      <c r="C2235" s="241"/>
      <c r="D2235" s="231" t="s">
        <v>397</v>
      </c>
      <c r="E2235" s="242" t="s">
        <v>28</v>
      </c>
      <c r="F2235" s="243" t="s">
        <v>2575</v>
      </c>
      <c r="G2235" s="241"/>
      <c r="H2235" s="244">
        <v>12.557</v>
      </c>
      <c r="I2235" s="245"/>
      <c r="J2235" s="241"/>
      <c r="K2235" s="241"/>
      <c r="L2235" s="246"/>
      <c r="M2235" s="247"/>
      <c r="N2235" s="248"/>
      <c r="O2235" s="248"/>
      <c r="P2235" s="248"/>
      <c r="Q2235" s="248"/>
      <c r="R2235" s="248"/>
      <c r="S2235" s="248"/>
      <c r="T2235" s="249"/>
      <c r="U2235" s="14"/>
      <c r="V2235" s="14"/>
      <c r="W2235" s="14"/>
      <c r="X2235" s="14"/>
      <c r="Y2235" s="14"/>
      <c r="Z2235" s="14"/>
      <c r="AA2235" s="14"/>
      <c r="AB2235" s="14"/>
      <c r="AC2235" s="14"/>
      <c r="AD2235" s="14"/>
      <c r="AE2235" s="14"/>
      <c r="AT2235" s="250" t="s">
        <v>397</v>
      </c>
      <c r="AU2235" s="250" t="s">
        <v>84</v>
      </c>
      <c r="AV2235" s="14" t="s">
        <v>84</v>
      </c>
      <c r="AW2235" s="14" t="s">
        <v>35</v>
      </c>
      <c r="AX2235" s="14" t="s">
        <v>74</v>
      </c>
      <c r="AY2235" s="250" t="s">
        <v>378</v>
      </c>
    </row>
    <row r="2236" s="14" customFormat="1">
      <c r="A2236" s="14"/>
      <c r="B2236" s="240"/>
      <c r="C2236" s="241"/>
      <c r="D2236" s="231" t="s">
        <v>397</v>
      </c>
      <c r="E2236" s="242" t="s">
        <v>28</v>
      </c>
      <c r="F2236" s="243" t="s">
        <v>2576</v>
      </c>
      <c r="G2236" s="241"/>
      <c r="H2236" s="244">
        <v>8.7899999999999991</v>
      </c>
      <c r="I2236" s="245"/>
      <c r="J2236" s="241"/>
      <c r="K2236" s="241"/>
      <c r="L2236" s="246"/>
      <c r="M2236" s="247"/>
      <c r="N2236" s="248"/>
      <c r="O2236" s="248"/>
      <c r="P2236" s="248"/>
      <c r="Q2236" s="248"/>
      <c r="R2236" s="248"/>
      <c r="S2236" s="248"/>
      <c r="T2236" s="249"/>
      <c r="U2236" s="14"/>
      <c r="V2236" s="14"/>
      <c r="W2236" s="14"/>
      <c r="X2236" s="14"/>
      <c r="Y2236" s="14"/>
      <c r="Z2236" s="14"/>
      <c r="AA2236" s="14"/>
      <c r="AB2236" s="14"/>
      <c r="AC2236" s="14"/>
      <c r="AD2236" s="14"/>
      <c r="AE2236" s="14"/>
      <c r="AT2236" s="250" t="s">
        <v>397</v>
      </c>
      <c r="AU2236" s="250" t="s">
        <v>84</v>
      </c>
      <c r="AV2236" s="14" t="s">
        <v>84</v>
      </c>
      <c r="AW2236" s="14" t="s">
        <v>35</v>
      </c>
      <c r="AX2236" s="14" t="s">
        <v>74</v>
      </c>
      <c r="AY2236" s="250" t="s">
        <v>378</v>
      </c>
    </row>
    <row r="2237" s="15" customFormat="1">
      <c r="A2237" s="15"/>
      <c r="B2237" s="251"/>
      <c r="C2237" s="252"/>
      <c r="D2237" s="231" t="s">
        <v>397</v>
      </c>
      <c r="E2237" s="253" t="s">
        <v>28</v>
      </c>
      <c r="F2237" s="254" t="s">
        <v>416</v>
      </c>
      <c r="G2237" s="252"/>
      <c r="H2237" s="255">
        <v>21.347000000000001</v>
      </c>
      <c r="I2237" s="256"/>
      <c r="J2237" s="252"/>
      <c r="K2237" s="252"/>
      <c r="L2237" s="257"/>
      <c r="M2237" s="258"/>
      <c r="N2237" s="259"/>
      <c r="O2237" s="259"/>
      <c r="P2237" s="259"/>
      <c r="Q2237" s="259"/>
      <c r="R2237" s="259"/>
      <c r="S2237" s="259"/>
      <c r="T2237" s="260"/>
      <c r="U2237" s="15"/>
      <c r="V2237" s="15"/>
      <c r="W2237" s="15"/>
      <c r="X2237" s="15"/>
      <c r="Y2237" s="15"/>
      <c r="Z2237" s="15"/>
      <c r="AA2237" s="15"/>
      <c r="AB2237" s="15"/>
      <c r="AC2237" s="15"/>
      <c r="AD2237" s="15"/>
      <c r="AE2237" s="15"/>
      <c r="AT2237" s="261" t="s">
        <v>397</v>
      </c>
      <c r="AU2237" s="261" t="s">
        <v>84</v>
      </c>
      <c r="AV2237" s="15" t="s">
        <v>390</v>
      </c>
      <c r="AW2237" s="15" t="s">
        <v>35</v>
      </c>
      <c r="AX2237" s="15" t="s">
        <v>82</v>
      </c>
      <c r="AY2237" s="261" t="s">
        <v>378</v>
      </c>
    </row>
    <row r="2238" s="2" customFormat="1" ht="37.8" customHeight="1">
      <c r="A2238" s="41"/>
      <c r="B2238" s="42"/>
      <c r="C2238" s="211" t="s">
        <v>2577</v>
      </c>
      <c r="D2238" s="211" t="s">
        <v>385</v>
      </c>
      <c r="E2238" s="212" t="s">
        <v>2578</v>
      </c>
      <c r="F2238" s="213" t="s">
        <v>2579</v>
      </c>
      <c r="G2238" s="214" t="s">
        <v>972</v>
      </c>
      <c r="H2238" s="215">
        <v>125.56999999999999</v>
      </c>
      <c r="I2238" s="216"/>
      <c r="J2238" s="217">
        <f>ROUND(I2238*H2238,2)</f>
        <v>0</v>
      </c>
      <c r="K2238" s="213" t="s">
        <v>389</v>
      </c>
      <c r="L2238" s="47"/>
      <c r="M2238" s="218" t="s">
        <v>28</v>
      </c>
      <c r="N2238" s="219" t="s">
        <v>45</v>
      </c>
      <c r="O2238" s="87"/>
      <c r="P2238" s="220">
        <f>O2238*H2238</f>
        <v>0</v>
      </c>
      <c r="Q2238" s="220">
        <v>0.00115</v>
      </c>
      <c r="R2238" s="220">
        <f>Q2238*H2238</f>
        <v>0.14440549999999999</v>
      </c>
      <c r="S2238" s="220">
        <v>0</v>
      </c>
      <c r="T2238" s="221">
        <f>S2238*H2238</f>
        <v>0</v>
      </c>
      <c r="U2238" s="41"/>
      <c r="V2238" s="41"/>
      <c r="W2238" s="41"/>
      <c r="X2238" s="41"/>
      <c r="Y2238" s="41"/>
      <c r="Z2238" s="41"/>
      <c r="AA2238" s="41"/>
      <c r="AB2238" s="41"/>
      <c r="AC2238" s="41"/>
      <c r="AD2238" s="41"/>
      <c r="AE2238" s="41"/>
      <c r="AR2238" s="222" t="s">
        <v>598</v>
      </c>
      <c r="AT2238" s="222" t="s">
        <v>385</v>
      </c>
      <c r="AU2238" s="222" t="s">
        <v>84</v>
      </c>
      <c r="AY2238" s="20" t="s">
        <v>378</v>
      </c>
      <c r="BE2238" s="223">
        <f>IF(N2238="základní",J2238,0)</f>
        <v>0</v>
      </c>
      <c r="BF2238" s="223">
        <f>IF(N2238="snížená",J2238,0)</f>
        <v>0</v>
      </c>
      <c r="BG2238" s="223">
        <f>IF(N2238="zákl. přenesená",J2238,0)</f>
        <v>0</v>
      </c>
      <c r="BH2238" s="223">
        <f>IF(N2238="sníž. přenesená",J2238,0)</f>
        <v>0</v>
      </c>
      <c r="BI2238" s="223">
        <f>IF(N2238="nulová",J2238,0)</f>
        <v>0</v>
      </c>
      <c r="BJ2238" s="20" t="s">
        <v>82</v>
      </c>
      <c r="BK2238" s="223">
        <f>ROUND(I2238*H2238,2)</f>
        <v>0</v>
      </c>
      <c r="BL2238" s="20" t="s">
        <v>598</v>
      </c>
      <c r="BM2238" s="222" t="s">
        <v>2580</v>
      </c>
    </row>
    <row r="2239" s="2" customFormat="1">
      <c r="A2239" s="41"/>
      <c r="B2239" s="42"/>
      <c r="C2239" s="43"/>
      <c r="D2239" s="224" t="s">
        <v>394</v>
      </c>
      <c r="E2239" s="43"/>
      <c r="F2239" s="225" t="s">
        <v>2581</v>
      </c>
      <c r="G2239" s="43"/>
      <c r="H2239" s="43"/>
      <c r="I2239" s="226"/>
      <c r="J2239" s="43"/>
      <c r="K2239" s="43"/>
      <c r="L2239" s="47"/>
      <c r="M2239" s="227"/>
      <c r="N2239" s="228"/>
      <c r="O2239" s="87"/>
      <c r="P2239" s="87"/>
      <c r="Q2239" s="87"/>
      <c r="R2239" s="87"/>
      <c r="S2239" s="87"/>
      <c r="T2239" s="88"/>
      <c r="U2239" s="41"/>
      <c r="V2239" s="41"/>
      <c r="W2239" s="41"/>
      <c r="X2239" s="41"/>
      <c r="Y2239" s="41"/>
      <c r="Z2239" s="41"/>
      <c r="AA2239" s="41"/>
      <c r="AB2239" s="41"/>
      <c r="AC2239" s="41"/>
      <c r="AD2239" s="41"/>
      <c r="AE2239" s="41"/>
      <c r="AT2239" s="20" t="s">
        <v>394</v>
      </c>
      <c r="AU2239" s="20" t="s">
        <v>84</v>
      </c>
    </row>
    <row r="2240" s="13" customFormat="1">
      <c r="A2240" s="13"/>
      <c r="B2240" s="229"/>
      <c r="C2240" s="230"/>
      <c r="D2240" s="231" t="s">
        <v>397</v>
      </c>
      <c r="E2240" s="232" t="s">
        <v>28</v>
      </c>
      <c r="F2240" s="233" t="s">
        <v>828</v>
      </c>
      <c r="G2240" s="230"/>
      <c r="H2240" s="232" t="s">
        <v>28</v>
      </c>
      <c r="I2240" s="234"/>
      <c r="J2240" s="230"/>
      <c r="K2240" s="230"/>
      <c r="L2240" s="235"/>
      <c r="M2240" s="236"/>
      <c r="N2240" s="237"/>
      <c r="O2240" s="237"/>
      <c r="P2240" s="237"/>
      <c r="Q2240" s="237"/>
      <c r="R2240" s="237"/>
      <c r="S2240" s="237"/>
      <c r="T2240" s="238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T2240" s="239" t="s">
        <v>397</v>
      </c>
      <c r="AU2240" s="239" t="s">
        <v>84</v>
      </c>
      <c r="AV2240" s="13" t="s">
        <v>82</v>
      </c>
      <c r="AW2240" s="13" t="s">
        <v>35</v>
      </c>
      <c r="AX2240" s="13" t="s">
        <v>74</v>
      </c>
      <c r="AY2240" s="239" t="s">
        <v>378</v>
      </c>
    </row>
    <row r="2241" s="14" customFormat="1">
      <c r="A2241" s="14"/>
      <c r="B2241" s="240"/>
      <c r="C2241" s="241"/>
      <c r="D2241" s="231" t="s">
        <v>397</v>
      </c>
      <c r="E2241" s="242" t="s">
        <v>28</v>
      </c>
      <c r="F2241" s="243" t="s">
        <v>1688</v>
      </c>
      <c r="G2241" s="241"/>
      <c r="H2241" s="244">
        <v>94.859999999999999</v>
      </c>
      <c r="I2241" s="245"/>
      <c r="J2241" s="241"/>
      <c r="K2241" s="241"/>
      <c r="L2241" s="246"/>
      <c r="M2241" s="247"/>
      <c r="N2241" s="248"/>
      <c r="O2241" s="248"/>
      <c r="P2241" s="248"/>
      <c r="Q2241" s="248"/>
      <c r="R2241" s="248"/>
      <c r="S2241" s="248"/>
      <c r="T2241" s="249"/>
      <c r="U2241" s="14"/>
      <c r="V2241" s="14"/>
      <c r="W2241" s="14"/>
      <c r="X2241" s="14"/>
      <c r="Y2241" s="14"/>
      <c r="Z2241" s="14"/>
      <c r="AA2241" s="14"/>
      <c r="AB2241" s="14"/>
      <c r="AC2241" s="14"/>
      <c r="AD2241" s="14"/>
      <c r="AE2241" s="14"/>
      <c r="AT2241" s="250" t="s">
        <v>397</v>
      </c>
      <c r="AU2241" s="250" t="s">
        <v>84</v>
      </c>
      <c r="AV2241" s="14" t="s">
        <v>84</v>
      </c>
      <c r="AW2241" s="14" t="s">
        <v>35</v>
      </c>
      <c r="AX2241" s="14" t="s">
        <v>74</v>
      </c>
      <c r="AY2241" s="250" t="s">
        <v>378</v>
      </c>
    </row>
    <row r="2242" s="14" customFormat="1">
      <c r="A2242" s="14"/>
      <c r="B2242" s="240"/>
      <c r="C2242" s="241"/>
      <c r="D2242" s="231" t="s">
        <v>397</v>
      </c>
      <c r="E2242" s="242" t="s">
        <v>28</v>
      </c>
      <c r="F2242" s="243" t="s">
        <v>1689</v>
      </c>
      <c r="G2242" s="241"/>
      <c r="H2242" s="244">
        <v>30.710000000000001</v>
      </c>
      <c r="I2242" s="245"/>
      <c r="J2242" s="241"/>
      <c r="K2242" s="241"/>
      <c r="L2242" s="246"/>
      <c r="M2242" s="247"/>
      <c r="N2242" s="248"/>
      <c r="O2242" s="248"/>
      <c r="P2242" s="248"/>
      <c r="Q2242" s="248"/>
      <c r="R2242" s="248"/>
      <c r="S2242" s="248"/>
      <c r="T2242" s="249"/>
      <c r="U2242" s="14"/>
      <c r="V2242" s="14"/>
      <c r="W2242" s="14"/>
      <c r="X2242" s="14"/>
      <c r="Y2242" s="14"/>
      <c r="Z2242" s="14"/>
      <c r="AA2242" s="14"/>
      <c r="AB2242" s="14"/>
      <c r="AC2242" s="14"/>
      <c r="AD2242" s="14"/>
      <c r="AE2242" s="14"/>
      <c r="AT2242" s="250" t="s">
        <v>397</v>
      </c>
      <c r="AU2242" s="250" t="s">
        <v>84</v>
      </c>
      <c r="AV2242" s="14" t="s">
        <v>84</v>
      </c>
      <c r="AW2242" s="14" t="s">
        <v>35</v>
      </c>
      <c r="AX2242" s="14" t="s">
        <v>74</v>
      </c>
      <c r="AY2242" s="250" t="s">
        <v>378</v>
      </c>
    </row>
    <row r="2243" s="15" customFormat="1">
      <c r="A2243" s="15"/>
      <c r="B2243" s="251"/>
      <c r="C2243" s="252"/>
      <c r="D2243" s="231" t="s">
        <v>397</v>
      </c>
      <c r="E2243" s="253" t="s">
        <v>446</v>
      </c>
      <c r="F2243" s="254" t="s">
        <v>416</v>
      </c>
      <c r="G2243" s="252"/>
      <c r="H2243" s="255">
        <v>125.56999999999999</v>
      </c>
      <c r="I2243" s="256"/>
      <c r="J2243" s="252"/>
      <c r="K2243" s="252"/>
      <c r="L2243" s="257"/>
      <c r="M2243" s="258"/>
      <c r="N2243" s="259"/>
      <c r="O2243" s="259"/>
      <c r="P2243" s="259"/>
      <c r="Q2243" s="259"/>
      <c r="R2243" s="259"/>
      <c r="S2243" s="259"/>
      <c r="T2243" s="260"/>
      <c r="U2243" s="15"/>
      <c r="V2243" s="15"/>
      <c r="W2243" s="15"/>
      <c r="X2243" s="15"/>
      <c r="Y2243" s="15"/>
      <c r="Z2243" s="15"/>
      <c r="AA2243" s="15"/>
      <c r="AB2243" s="15"/>
      <c r="AC2243" s="15"/>
      <c r="AD2243" s="15"/>
      <c r="AE2243" s="15"/>
      <c r="AT2243" s="261" t="s">
        <v>397</v>
      </c>
      <c r="AU2243" s="261" t="s">
        <v>84</v>
      </c>
      <c r="AV2243" s="15" t="s">
        <v>390</v>
      </c>
      <c r="AW2243" s="15" t="s">
        <v>35</v>
      </c>
      <c r="AX2243" s="15" t="s">
        <v>82</v>
      </c>
      <c r="AY2243" s="261" t="s">
        <v>378</v>
      </c>
    </row>
    <row r="2244" s="2" customFormat="1" ht="37.8" customHeight="1">
      <c r="A2244" s="41"/>
      <c r="B2244" s="42"/>
      <c r="C2244" s="211" t="s">
        <v>2582</v>
      </c>
      <c r="D2244" s="211" t="s">
        <v>385</v>
      </c>
      <c r="E2244" s="212" t="s">
        <v>2583</v>
      </c>
      <c r="F2244" s="213" t="s">
        <v>2584</v>
      </c>
      <c r="G2244" s="214" t="s">
        <v>972</v>
      </c>
      <c r="H2244" s="215">
        <v>125.56999999999999</v>
      </c>
      <c r="I2244" s="216"/>
      <c r="J2244" s="217">
        <f>ROUND(I2244*H2244,2)</f>
        <v>0</v>
      </c>
      <c r="K2244" s="213" t="s">
        <v>389</v>
      </c>
      <c r="L2244" s="47"/>
      <c r="M2244" s="218" t="s">
        <v>28</v>
      </c>
      <c r="N2244" s="219" t="s">
        <v>45</v>
      </c>
      <c r="O2244" s="87"/>
      <c r="P2244" s="220">
        <f>O2244*H2244</f>
        <v>0</v>
      </c>
      <c r="Q2244" s="220">
        <v>0.00044999999999999999</v>
      </c>
      <c r="R2244" s="220">
        <f>Q2244*H2244</f>
        <v>0.056506499999999994</v>
      </c>
      <c r="S2244" s="220">
        <v>0</v>
      </c>
      <c r="T2244" s="221">
        <f>S2244*H2244</f>
        <v>0</v>
      </c>
      <c r="U2244" s="41"/>
      <c r="V2244" s="41"/>
      <c r="W2244" s="41"/>
      <c r="X2244" s="41"/>
      <c r="Y2244" s="41"/>
      <c r="Z2244" s="41"/>
      <c r="AA2244" s="41"/>
      <c r="AB2244" s="41"/>
      <c r="AC2244" s="41"/>
      <c r="AD2244" s="41"/>
      <c r="AE2244" s="41"/>
      <c r="AR2244" s="222" t="s">
        <v>598</v>
      </c>
      <c r="AT2244" s="222" t="s">
        <v>385</v>
      </c>
      <c r="AU2244" s="222" t="s">
        <v>84</v>
      </c>
      <c r="AY2244" s="20" t="s">
        <v>378</v>
      </c>
      <c r="BE2244" s="223">
        <f>IF(N2244="základní",J2244,0)</f>
        <v>0</v>
      </c>
      <c r="BF2244" s="223">
        <f>IF(N2244="snížená",J2244,0)</f>
        <v>0</v>
      </c>
      <c r="BG2244" s="223">
        <f>IF(N2244="zákl. přenesená",J2244,0)</f>
        <v>0</v>
      </c>
      <c r="BH2244" s="223">
        <f>IF(N2244="sníž. přenesená",J2244,0)</f>
        <v>0</v>
      </c>
      <c r="BI2244" s="223">
        <f>IF(N2244="nulová",J2244,0)</f>
        <v>0</v>
      </c>
      <c r="BJ2244" s="20" t="s">
        <v>82</v>
      </c>
      <c r="BK2244" s="223">
        <f>ROUND(I2244*H2244,2)</f>
        <v>0</v>
      </c>
      <c r="BL2244" s="20" t="s">
        <v>598</v>
      </c>
      <c r="BM2244" s="222" t="s">
        <v>2585</v>
      </c>
    </row>
    <row r="2245" s="2" customFormat="1">
      <c r="A2245" s="41"/>
      <c r="B2245" s="42"/>
      <c r="C2245" s="43"/>
      <c r="D2245" s="224" t="s">
        <v>394</v>
      </c>
      <c r="E2245" s="43"/>
      <c r="F2245" s="225" t="s">
        <v>2586</v>
      </c>
      <c r="G2245" s="43"/>
      <c r="H2245" s="43"/>
      <c r="I2245" s="226"/>
      <c r="J2245" s="43"/>
      <c r="K2245" s="43"/>
      <c r="L2245" s="47"/>
      <c r="M2245" s="227"/>
      <c r="N2245" s="228"/>
      <c r="O2245" s="87"/>
      <c r="P2245" s="87"/>
      <c r="Q2245" s="87"/>
      <c r="R2245" s="87"/>
      <c r="S2245" s="87"/>
      <c r="T2245" s="88"/>
      <c r="U2245" s="41"/>
      <c r="V2245" s="41"/>
      <c r="W2245" s="41"/>
      <c r="X2245" s="41"/>
      <c r="Y2245" s="41"/>
      <c r="Z2245" s="41"/>
      <c r="AA2245" s="41"/>
      <c r="AB2245" s="41"/>
      <c r="AC2245" s="41"/>
      <c r="AD2245" s="41"/>
      <c r="AE2245" s="41"/>
      <c r="AT2245" s="20" t="s">
        <v>394</v>
      </c>
      <c r="AU2245" s="20" t="s">
        <v>84</v>
      </c>
    </row>
    <row r="2246" s="14" customFormat="1">
      <c r="A2246" s="14"/>
      <c r="B2246" s="240"/>
      <c r="C2246" s="241"/>
      <c r="D2246" s="231" t="s">
        <v>397</v>
      </c>
      <c r="E2246" s="242" t="s">
        <v>28</v>
      </c>
      <c r="F2246" s="243" t="s">
        <v>446</v>
      </c>
      <c r="G2246" s="241"/>
      <c r="H2246" s="244">
        <v>125.56999999999999</v>
      </c>
      <c r="I2246" s="245"/>
      <c r="J2246" s="241"/>
      <c r="K2246" s="241"/>
      <c r="L2246" s="246"/>
      <c r="M2246" s="247"/>
      <c r="N2246" s="248"/>
      <c r="O2246" s="248"/>
      <c r="P2246" s="248"/>
      <c r="Q2246" s="248"/>
      <c r="R2246" s="248"/>
      <c r="S2246" s="248"/>
      <c r="T2246" s="249"/>
      <c r="U2246" s="14"/>
      <c r="V2246" s="14"/>
      <c r="W2246" s="14"/>
      <c r="X2246" s="14"/>
      <c r="Y2246" s="14"/>
      <c r="Z2246" s="14"/>
      <c r="AA2246" s="14"/>
      <c r="AB2246" s="14"/>
      <c r="AC2246" s="14"/>
      <c r="AD2246" s="14"/>
      <c r="AE2246" s="14"/>
      <c r="AT2246" s="250" t="s">
        <v>397</v>
      </c>
      <c r="AU2246" s="250" t="s">
        <v>84</v>
      </c>
      <c r="AV2246" s="14" t="s">
        <v>84</v>
      </c>
      <c r="AW2246" s="14" t="s">
        <v>35</v>
      </c>
      <c r="AX2246" s="14" t="s">
        <v>82</v>
      </c>
      <c r="AY2246" s="250" t="s">
        <v>378</v>
      </c>
    </row>
    <row r="2247" s="2" customFormat="1" ht="62.7" customHeight="1">
      <c r="A2247" s="41"/>
      <c r="B2247" s="42"/>
      <c r="C2247" s="211" t="s">
        <v>2587</v>
      </c>
      <c r="D2247" s="211" t="s">
        <v>385</v>
      </c>
      <c r="E2247" s="212" t="s">
        <v>2588</v>
      </c>
      <c r="F2247" s="213" t="s">
        <v>2589</v>
      </c>
      <c r="G2247" s="214" t="s">
        <v>572</v>
      </c>
      <c r="H2247" s="215">
        <v>613.87</v>
      </c>
      <c r="I2247" s="216"/>
      <c r="J2247" s="217">
        <f>ROUND(I2247*H2247,2)</f>
        <v>0</v>
      </c>
      <c r="K2247" s="213" t="s">
        <v>28</v>
      </c>
      <c r="L2247" s="47"/>
      <c r="M2247" s="218" t="s">
        <v>28</v>
      </c>
      <c r="N2247" s="219" t="s">
        <v>45</v>
      </c>
      <c r="O2247" s="87"/>
      <c r="P2247" s="220">
        <f>O2247*H2247</f>
        <v>0</v>
      </c>
      <c r="Q2247" s="220">
        <v>0.00013999999999999999</v>
      </c>
      <c r="R2247" s="220">
        <f>Q2247*H2247</f>
        <v>0.085941799999999999</v>
      </c>
      <c r="S2247" s="220">
        <v>0</v>
      </c>
      <c r="T2247" s="221">
        <f>S2247*H2247</f>
        <v>0</v>
      </c>
      <c r="U2247" s="41"/>
      <c r="V2247" s="41"/>
      <c r="W2247" s="41"/>
      <c r="X2247" s="41"/>
      <c r="Y2247" s="41"/>
      <c r="Z2247" s="41"/>
      <c r="AA2247" s="41"/>
      <c r="AB2247" s="41"/>
      <c r="AC2247" s="41"/>
      <c r="AD2247" s="41"/>
      <c r="AE2247" s="41"/>
      <c r="AR2247" s="222" t="s">
        <v>598</v>
      </c>
      <c r="AT2247" s="222" t="s">
        <v>385</v>
      </c>
      <c r="AU2247" s="222" t="s">
        <v>84</v>
      </c>
      <c r="AY2247" s="20" t="s">
        <v>378</v>
      </c>
      <c r="BE2247" s="223">
        <f>IF(N2247="základní",J2247,0)</f>
        <v>0</v>
      </c>
      <c r="BF2247" s="223">
        <f>IF(N2247="snížená",J2247,0)</f>
        <v>0</v>
      </c>
      <c r="BG2247" s="223">
        <f>IF(N2247="zákl. přenesená",J2247,0)</f>
        <v>0</v>
      </c>
      <c r="BH2247" s="223">
        <f>IF(N2247="sníž. přenesená",J2247,0)</f>
        <v>0</v>
      </c>
      <c r="BI2247" s="223">
        <f>IF(N2247="nulová",J2247,0)</f>
        <v>0</v>
      </c>
      <c r="BJ2247" s="20" t="s">
        <v>82</v>
      </c>
      <c r="BK2247" s="223">
        <f>ROUND(I2247*H2247,2)</f>
        <v>0</v>
      </c>
      <c r="BL2247" s="20" t="s">
        <v>598</v>
      </c>
      <c r="BM2247" s="222" t="s">
        <v>2590</v>
      </c>
    </row>
    <row r="2248" s="14" customFormat="1">
      <c r="A2248" s="14"/>
      <c r="B2248" s="240"/>
      <c r="C2248" s="241"/>
      <c r="D2248" s="231" t="s">
        <v>397</v>
      </c>
      <c r="E2248" s="242" t="s">
        <v>28</v>
      </c>
      <c r="F2248" s="243" t="s">
        <v>439</v>
      </c>
      <c r="G2248" s="241"/>
      <c r="H2248" s="244">
        <v>613.87</v>
      </c>
      <c r="I2248" s="245"/>
      <c r="J2248" s="241"/>
      <c r="K2248" s="241"/>
      <c r="L2248" s="246"/>
      <c r="M2248" s="247"/>
      <c r="N2248" s="248"/>
      <c r="O2248" s="248"/>
      <c r="P2248" s="248"/>
      <c r="Q2248" s="248"/>
      <c r="R2248" s="248"/>
      <c r="S2248" s="248"/>
      <c r="T2248" s="249"/>
      <c r="U2248" s="14"/>
      <c r="V2248" s="14"/>
      <c r="W2248" s="14"/>
      <c r="X2248" s="14"/>
      <c r="Y2248" s="14"/>
      <c r="Z2248" s="14"/>
      <c r="AA2248" s="14"/>
      <c r="AB2248" s="14"/>
      <c r="AC2248" s="14"/>
      <c r="AD2248" s="14"/>
      <c r="AE2248" s="14"/>
      <c r="AT2248" s="250" t="s">
        <v>397</v>
      </c>
      <c r="AU2248" s="250" t="s">
        <v>84</v>
      </c>
      <c r="AV2248" s="14" t="s">
        <v>84</v>
      </c>
      <c r="AW2248" s="14" t="s">
        <v>35</v>
      </c>
      <c r="AX2248" s="14" t="s">
        <v>82</v>
      </c>
      <c r="AY2248" s="250" t="s">
        <v>378</v>
      </c>
    </row>
    <row r="2249" s="2" customFormat="1" ht="24.15" customHeight="1">
      <c r="A2249" s="41"/>
      <c r="B2249" s="42"/>
      <c r="C2249" s="273" t="s">
        <v>2591</v>
      </c>
      <c r="D2249" s="273" t="s">
        <v>875</v>
      </c>
      <c r="E2249" s="274" t="s">
        <v>2592</v>
      </c>
      <c r="F2249" s="275" t="s">
        <v>2593</v>
      </c>
      <c r="G2249" s="276" t="s">
        <v>572</v>
      </c>
      <c r="H2249" s="277">
        <v>736.64400000000001</v>
      </c>
      <c r="I2249" s="278"/>
      <c r="J2249" s="279">
        <f>ROUND(I2249*H2249,2)</f>
        <v>0</v>
      </c>
      <c r="K2249" s="275" t="s">
        <v>389</v>
      </c>
      <c r="L2249" s="280"/>
      <c r="M2249" s="281" t="s">
        <v>28</v>
      </c>
      <c r="N2249" s="282" t="s">
        <v>45</v>
      </c>
      <c r="O2249" s="87"/>
      <c r="P2249" s="220">
        <f>O2249*H2249</f>
        <v>0</v>
      </c>
      <c r="Q2249" s="220">
        <v>0.0025000000000000001</v>
      </c>
      <c r="R2249" s="220">
        <f>Q2249*H2249</f>
        <v>1.84161</v>
      </c>
      <c r="S2249" s="220">
        <v>0</v>
      </c>
      <c r="T2249" s="221">
        <f>S2249*H2249</f>
        <v>0</v>
      </c>
      <c r="U2249" s="41"/>
      <c r="V2249" s="41"/>
      <c r="W2249" s="41"/>
      <c r="X2249" s="41"/>
      <c r="Y2249" s="41"/>
      <c r="Z2249" s="41"/>
      <c r="AA2249" s="41"/>
      <c r="AB2249" s="41"/>
      <c r="AC2249" s="41"/>
      <c r="AD2249" s="41"/>
      <c r="AE2249" s="41"/>
      <c r="AR2249" s="222" t="s">
        <v>706</v>
      </c>
      <c r="AT2249" s="222" t="s">
        <v>875</v>
      </c>
      <c r="AU2249" s="222" t="s">
        <v>84</v>
      </c>
      <c r="AY2249" s="20" t="s">
        <v>378</v>
      </c>
      <c r="BE2249" s="223">
        <f>IF(N2249="základní",J2249,0)</f>
        <v>0</v>
      </c>
      <c r="BF2249" s="223">
        <f>IF(N2249="snížená",J2249,0)</f>
        <v>0</v>
      </c>
      <c r="BG2249" s="223">
        <f>IF(N2249="zákl. přenesená",J2249,0)</f>
        <v>0</v>
      </c>
      <c r="BH2249" s="223">
        <f>IF(N2249="sníž. přenesená",J2249,0)</f>
        <v>0</v>
      </c>
      <c r="BI2249" s="223">
        <f>IF(N2249="nulová",J2249,0)</f>
        <v>0</v>
      </c>
      <c r="BJ2249" s="20" t="s">
        <v>82</v>
      </c>
      <c r="BK2249" s="223">
        <f>ROUND(I2249*H2249,2)</f>
        <v>0</v>
      </c>
      <c r="BL2249" s="20" t="s">
        <v>598</v>
      </c>
      <c r="BM2249" s="222" t="s">
        <v>2594</v>
      </c>
    </row>
    <row r="2250" s="14" customFormat="1">
      <c r="A2250" s="14"/>
      <c r="B2250" s="240"/>
      <c r="C2250" s="241"/>
      <c r="D2250" s="231" t="s">
        <v>397</v>
      </c>
      <c r="E2250" s="242" t="s">
        <v>28</v>
      </c>
      <c r="F2250" s="243" t="s">
        <v>2595</v>
      </c>
      <c r="G2250" s="241"/>
      <c r="H2250" s="244">
        <v>736.64400000000001</v>
      </c>
      <c r="I2250" s="245"/>
      <c r="J2250" s="241"/>
      <c r="K2250" s="241"/>
      <c r="L2250" s="246"/>
      <c r="M2250" s="247"/>
      <c r="N2250" s="248"/>
      <c r="O2250" s="248"/>
      <c r="P2250" s="248"/>
      <c r="Q2250" s="248"/>
      <c r="R2250" s="248"/>
      <c r="S2250" s="248"/>
      <c r="T2250" s="249"/>
      <c r="U2250" s="14"/>
      <c r="V2250" s="14"/>
      <c r="W2250" s="14"/>
      <c r="X2250" s="14"/>
      <c r="Y2250" s="14"/>
      <c r="Z2250" s="14"/>
      <c r="AA2250" s="14"/>
      <c r="AB2250" s="14"/>
      <c r="AC2250" s="14"/>
      <c r="AD2250" s="14"/>
      <c r="AE2250" s="14"/>
      <c r="AT2250" s="250" t="s">
        <v>397</v>
      </c>
      <c r="AU2250" s="250" t="s">
        <v>84</v>
      </c>
      <c r="AV2250" s="14" t="s">
        <v>84</v>
      </c>
      <c r="AW2250" s="14" t="s">
        <v>35</v>
      </c>
      <c r="AX2250" s="14" t="s">
        <v>82</v>
      </c>
      <c r="AY2250" s="250" t="s">
        <v>378</v>
      </c>
    </row>
    <row r="2251" s="2" customFormat="1" ht="24.15" customHeight="1">
      <c r="A2251" s="41"/>
      <c r="B2251" s="42"/>
      <c r="C2251" s="211" t="s">
        <v>2596</v>
      </c>
      <c r="D2251" s="211" t="s">
        <v>385</v>
      </c>
      <c r="E2251" s="212" t="s">
        <v>2597</v>
      </c>
      <c r="F2251" s="213" t="s">
        <v>2598</v>
      </c>
      <c r="G2251" s="214" t="s">
        <v>572</v>
      </c>
      <c r="H2251" s="215">
        <v>613.87</v>
      </c>
      <c r="I2251" s="216"/>
      <c r="J2251" s="217">
        <f>ROUND(I2251*H2251,2)</f>
        <v>0</v>
      </c>
      <c r="K2251" s="213" t="s">
        <v>389</v>
      </c>
      <c r="L2251" s="47"/>
      <c r="M2251" s="218" t="s">
        <v>28</v>
      </c>
      <c r="N2251" s="219" t="s">
        <v>45</v>
      </c>
      <c r="O2251" s="87"/>
      <c r="P2251" s="220">
        <f>O2251*H2251</f>
        <v>0</v>
      </c>
      <c r="Q2251" s="220">
        <v>0.00012999999999999999</v>
      </c>
      <c r="R2251" s="220">
        <f>Q2251*H2251</f>
        <v>0.079803099999999988</v>
      </c>
      <c r="S2251" s="220">
        <v>0</v>
      </c>
      <c r="T2251" s="221">
        <f>S2251*H2251</f>
        <v>0</v>
      </c>
      <c r="U2251" s="41"/>
      <c r="V2251" s="41"/>
      <c r="W2251" s="41"/>
      <c r="X2251" s="41"/>
      <c r="Y2251" s="41"/>
      <c r="Z2251" s="41"/>
      <c r="AA2251" s="41"/>
      <c r="AB2251" s="41"/>
      <c r="AC2251" s="41"/>
      <c r="AD2251" s="41"/>
      <c r="AE2251" s="41"/>
      <c r="AR2251" s="222" t="s">
        <v>598</v>
      </c>
      <c r="AT2251" s="222" t="s">
        <v>385</v>
      </c>
      <c r="AU2251" s="222" t="s">
        <v>84</v>
      </c>
      <c r="AY2251" s="20" t="s">
        <v>378</v>
      </c>
      <c r="BE2251" s="223">
        <f>IF(N2251="základní",J2251,0)</f>
        <v>0</v>
      </c>
      <c r="BF2251" s="223">
        <f>IF(N2251="snížená",J2251,0)</f>
        <v>0</v>
      </c>
      <c r="BG2251" s="223">
        <f>IF(N2251="zákl. přenesená",J2251,0)</f>
        <v>0</v>
      </c>
      <c r="BH2251" s="223">
        <f>IF(N2251="sníž. přenesená",J2251,0)</f>
        <v>0</v>
      </c>
      <c r="BI2251" s="223">
        <f>IF(N2251="nulová",J2251,0)</f>
        <v>0</v>
      </c>
      <c r="BJ2251" s="20" t="s">
        <v>82</v>
      </c>
      <c r="BK2251" s="223">
        <f>ROUND(I2251*H2251,2)</f>
        <v>0</v>
      </c>
      <c r="BL2251" s="20" t="s">
        <v>598</v>
      </c>
      <c r="BM2251" s="222" t="s">
        <v>2599</v>
      </c>
    </row>
    <row r="2252" s="2" customFormat="1">
      <c r="A2252" s="41"/>
      <c r="B2252" s="42"/>
      <c r="C2252" s="43"/>
      <c r="D2252" s="224" t="s">
        <v>394</v>
      </c>
      <c r="E2252" s="43"/>
      <c r="F2252" s="225" t="s">
        <v>2600</v>
      </c>
      <c r="G2252" s="43"/>
      <c r="H2252" s="43"/>
      <c r="I2252" s="226"/>
      <c r="J2252" s="43"/>
      <c r="K2252" s="43"/>
      <c r="L2252" s="47"/>
      <c r="M2252" s="227"/>
      <c r="N2252" s="228"/>
      <c r="O2252" s="87"/>
      <c r="P2252" s="87"/>
      <c r="Q2252" s="87"/>
      <c r="R2252" s="87"/>
      <c r="S2252" s="87"/>
      <c r="T2252" s="88"/>
      <c r="U2252" s="41"/>
      <c r="V2252" s="41"/>
      <c r="W2252" s="41"/>
      <c r="X2252" s="41"/>
      <c r="Y2252" s="41"/>
      <c r="Z2252" s="41"/>
      <c r="AA2252" s="41"/>
      <c r="AB2252" s="41"/>
      <c r="AC2252" s="41"/>
      <c r="AD2252" s="41"/>
      <c r="AE2252" s="41"/>
      <c r="AT2252" s="20" t="s">
        <v>394</v>
      </c>
      <c r="AU2252" s="20" t="s">
        <v>84</v>
      </c>
    </row>
    <row r="2253" s="14" customFormat="1">
      <c r="A2253" s="14"/>
      <c r="B2253" s="240"/>
      <c r="C2253" s="241"/>
      <c r="D2253" s="231" t="s">
        <v>397</v>
      </c>
      <c r="E2253" s="242" t="s">
        <v>28</v>
      </c>
      <c r="F2253" s="243" t="s">
        <v>439</v>
      </c>
      <c r="G2253" s="241"/>
      <c r="H2253" s="244">
        <v>613.87</v>
      </c>
      <c r="I2253" s="245"/>
      <c r="J2253" s="241"/>
      <c r="K2253" s="241"/>
      <c r="L2253" s="246"/>
      <c r="M2253" s="247"/>
      <c r="N2253" s="248"/>
      <c r="O2253" s="248"/>
      <c r="P2253" s="248"/>
      <c r="Q2253" s="248"/>
      <c r="R2253" s="248"/>
      <c r="S2253" s="248"/>
      <c r="T2253" s="249"/>
      <c r="U2253" s="14"/>
      <c r="V2253" s="14"/>
      <c r="W2253" s="14"/>
      <c r="X2253" s="14"/>
      <c r="Y2253" s="14"/>
      <c r="Z2253" s="14"/>
      <c r="AA2253" s="14"/>
      <c r="AB2253" s="14"/>
      <c r="AC2253" s="14"/>
      <c r="AD2253" s="14"/>
      <c r="AE2253" s="14"/>
      <c r="AT2253" s="250" t="s">
        <v>397</v>
      </c>
      <c r="AU2253" s="250" t="s">
        <v>84</v>
      </c>
      <c r="AV2253" s="14" t="s">
        <v>84</v>
      </c>
      <c r="AW2253" s="14" t="s">
        <v>35</v>
      </c>
      <c r="AX2253" s="14" t="s">
        <v>82</v>
      </c>
      <c r="AY2253" s="250" t="s">
        <v>378</v>
      </c>
    </row>
    <row r="2254" s="2" customFormat="1" ht="37.8" customHeight="1">
      <c r="A2254" s="41"/>
      <c r="B2254" s="42"/>
      <c r="C2254" s="211" t="s">
        <v>2601</v>
      </c>
      <c r="D2254" s="211" t="s">
        <v>385</v>
      </c>
      <c r="E2254" s="212" t="s">
        <v>2602</v>
      </c>
      <c r="F2254" s="213" t="s">
        <v>2603</v>
      </c>
      <c r="G2254" s="214" t="s">
        <v>764</v>
      </c>
      <c r="H2254" s="215">
        <v>5</v>
      </c>
      <c r="I2254" s="216"/>
      <c r="J2254" s="217">
        <f>ROUND(I2254*H2254,2)</f>
        <v>0</v>
      </c>
      <c r="K2254" s="213" t="s">
        <v>28</v>
      </c>
      <c r="L2254" s="47"/>
      <c r="M2254" s="218" t="s">
        <v>28</v>
      </c>
      <c r="N2254" s="219" t="s">
        <v>45</v>
      </c>
      <c r="O2254" s="87"/>
      <c r="P2254" s="220">
        <f>O2254*H2254</f>
        <v>0</v>
      </c>
      <c r="Q2254" s="220">
        <v>0.00010000000000000001</v>
      </c>
      <c r="R2254" s="220">
        <f>Q2254*H2254</f>
        <v>0.00050000000000000001</v>
      </c>
      <c r="S2254" s="220">
        <v>0</v>
      </c>
      <c r="T2254" s="221">
        <f>S2254*H2254</f>
        <v>0</v>
      </c>
      <c r="U2254" s="41"/>
      <c r="V2254" s="41"/>
      <c r="W2254" s="41"/>
      <c r="X2254" s="41"/>
      <c r="Y2254" s="41"/>
      <c r="Z2254" s="41"/>
      <c r="AA2254" s="41"/>
      <c r="AB2254" s="41"/>
      <c r="AC2254" s="41"/>
      <c r="AD2254" s="41"/>
      <c r="AE2254" s="41"/>
      <c r="AR2254" s="222" t="s">
        <v>598</v>
      </c>
      <c r="AT2254" s="222" t="s">
        <v>385</v>
      </c>
      <c r="AU2254" s="222" t="s">
        <v>84</v>
      </c>
      <c r="AY2254" s="20" t="s">
        <v>378</v>
      </c>
      <c r="BE2254" s="223">
        <f>IF(N2254="základní",J2254,0)</f>
        <v>0</v>
      </c>
      <c r="BF2254" s="223">
        <f>IF(N2254="snížená",J2254,0)</f>
        <v>0</v>
      </c>
      <c r="BG2254" s="223">
        <f>IF(N2254="zákl. přenesená",J2254,0)</f>
        <v>0</v>
      </c>
      <c r="BH2254" s="223">
        <f>IF(N2254="sníž. přenesená",J2254,0)</f>
        <v>0</v>
      </c>
      <c r="BI2254" s="223">
        <f>IF(N2254="nulová",J2254,0)</f>
        <v>0</v>
      </c>
      <c r="BJ2254" s="20" t="s">
        <v>82</v>
      </c>
      <c r="BK2254" s="223">
        <f>ROUND(I2254*H2254,2)</f>
        <v>0</v>
      </c>
      <c r="BL2254" s="20" t="s">
        <v>598</v>
      </c>
      <c r="BM2254" s="222" t="s">
        <v>2604</v>
      </c>
    </row>
    <row r="2255" s="13" customFormat="1">
      <c r="A2255" s="13"/>
      <c r="B2255" s="229"/>
      <c r="C2255" s="230"/>
      <c r="D2255" s="231" t="s">
        <v>397</v>
      </c>
      <c r="E2255" s="232" t="s">
        <v>28</v>
      </c>
      <c r="F2255" s="233" t="s">
        <v>2605</v>
      </c>
      <c r="G2255" s="230"/>
      <c r="H2255" s="232" t="s">
        <v>28</v>
      </c>
      <c r="I2255" s="234"/>
      <c r="J2255" s="230"/>
      <c r="K2255" s="230"/>
      <c r="L2255" s="235"/>
      <c r="M2255" s="236"/>
      <c r="N2255" s="237"/>
      <c r="O2255" s="237"/>
      <c r="P2255" s="237"/>
      <c r="Q2255" s="237"/>
      <c r="R2255" s="237"/>
      <c r="S2255" s="237"/>
      <c r="T2255" s="238"/>
      <c r="U2255" s="13"/>
      <c r="V2255" s="13"/>
      <c r="W2255" s="13"/>
      <c r="X2255" s="13"/>
      <c r="Y2255" s="13"/>
      <c r="Z2255" s="13"/>
      <c r="AA2255" s="13"/>
      <c r="AB2255" s="13"/>
      <c r="AC2255" s="13"/>
      <c r="AD2255" s="13"/>
      <c r="AE2255" s="13"/>
      <c r="AT2255" s="239" t="s">
        <v>397</v>
      </c>
      <c r="AU2255" s="239" t="s">
        <v>84</v>
      </c>
      <c r="AV2255" s="13" t="s">
        <v>82</v>
      </c>
      <c r="AW2255" s="13" t="s">
        <v>35</v>
      </c>
      <c r="AX2255" s="13" t="s">
        <v>74</v>
      </c>
      <c r="AY2255" s="239" t="s">
        <v>378</v>
      </c>
    </row>
    <row r="2256" s="14" customFormat="1">
      <c r="A2256" s="14"/>
      <c r="B2256" s="240"/>
      <c r="C2256" s="241"/>
      <c r="D2256" s="231" t="s">
        <v>397</v>
      </c>
      <c r="E2256" s="242" t="s">
        <v>28</v>
      </c>
      <c r="F2256" s="243" t="s">
        <v>499</v>
      </c>
      <c r="G2256" s="241"/>
      <c r="H2256" s="244">
        <v>5</v>
      </c>
      <c r="I2256" s="245"/>
      <c r="J2256" s="241"/>
      <c r="K2256" s="241"/>
      <c r="L2256" s="246"/>
      <c r="M2256" s="247"/>
      <c r="N2256" s="248"/>
      <c r="O2256" s="248"/>
      <c r="P2256" s="248"/>
      <c r="Q2256" s="248"/>
      <c r="R2256" s="248"/>
      <c r="S2256" s="248"/>
      <c r="T2256" s="249"/>
      <c r="U2256" s="14"/>
      <c r="V2256" s="14"/>
      <c r="W2256" s="14"/>
      <c r="X2256" s="14"/>
      <c r="Y2256" s="14"/>
      <c r="Z2256" s="14"/>
      <c r="AA2256" s="14"/>
      <c r="AB2256" s="14"/>
      <c r="AC2256" s="14"/>
      <c r="AD2256" s="14"/>
      <c r="AE2256" s="14"/>
      <c r="AT2256" s="250" t="s">
        <v>397</v>
      </c>
      <c r="AU2256" s="250" t="s">
        <v>84</v>
      </c>
      <c r="AV2256" s="14" t="s">
        <v>84</v>
      </c>
      <c r="AW2256" s="14" t="s">
        <v>35</v>
      </c>
      <c r="AX2256" s="14" t="s">
        <v>82</v>
      </c>
      <c r="AY2256" s="250" t="s">
        <v>378</v>
      </c>
    </row>
    <row r="2257" s="2" customFormat="1" ht="24.15" customHeight="1">
      <c r="A2257" s="41"/>
      <c r="B2257" s="42"/>
      <c r="C2257" s="273" t="s">
        <v>2606</v>
      </c>
      <c r="D2257" s="273" t="s">
        <v>875</v>
      </c>
      <c r="E2257" s="274" t="s">
        <v>2607</v>
      </c>
      <c r="F2257" s="275" t="s">
        <v>2608</v>
      </c>
      <c r="G2257" s="276" t="s">
        <v>764</v>
      </c>
      <c r="H2257" s="277">
        <v>5</v>
      </c>
      <c r="I2257" s="278"/>
      <c r="J2257" s="279">
        <f>ROUND(I2257*H2257,2)</f>
        <v>0</v>
      </c>
      <c r="K2257" s="275" t="s">
        <v>28</v>
      </c>
      <c r="L2257" s="280"/>
      <c r="M2257" s="281" t="s">
        <v>28</v>
      </c>
      <c r="N2257" s="282" t="s">
        <v>45</v>
      </c>
      <c r="O2257" s="87"/>
      <c r="P2257" s="220">
        <f>O2257*H2257</f>
        <v>0</v>
      </c>
      <c r="Q2257" s="220">
        <v>0.0025999999999999999</v>
      </c>
      <c r="R2257" s="220">
        <f>Q2257*H2257</f>
        <v>0.012999999999999999</v>
      </c>
      <c r="S2257" s="220">
        <v>0</v>
      </c>
      <c r="T2257" s="221">
        <f>S2257*H2257</f>
        <v>0</v>
      </c>
      <c r="U2257" s="41"/>
      <c r="V2257" s="41"/>
      <c r="W2257" s="41"/>
      <c r="X2257" s="41"/>
      <c r="Y2257" s="41"/>
      <c r="Z2257" s="41"/>
      <c r="AA2257" s="41"/>
      <c r="AB2257" s="41"/>
      <c r="AC2257" s="41"/>
      <c r="AD2257" s="41"/>
      <c r="AE2257" s="41"/>
      <c r="AR2257" s="222" t="s">
        <v>706</v>
      </c>
      <c r="AT2257" s="222" t="s">
        <v>875</v>
      </c>
      <c r="AU2257" s="222" t="s">
        <v>84</v>
      </c>
      <c r="AY2257" s="20" t="s">
        <v>378</v>
      </c>
      <c r="BE2257" s="223">
        <f>IF(N2257="základní",J2257,0)</f>
        <v>0</v>
      </c>
      <c r="BF2257" s="223">
        <f>IF(N2257="snížená",J2257,0)</f>
        <v>0</v>
      </c>
      <c r="BG2257" s="223">
        <f>IF(N2257="zákl. přenesená",J2257,0)</f>
        <v>0</v>
      </c>
      <c r="BH2257" s="223">
        <f>IF(N2257="sníž. přenesená",J2257,0)</f>
        <v>0</v>
      </c>
      <c r="BI2257" s="223">
        <f>IF(N2257="nulová",J2257,0)</f>
        <v>0</v>
      </c>
      <c r="BJ2257" s="20" t="s">
        <v>82</v>
      </c>
      <c r="BK2257" s="223">
        <f>ROUND(I2257*H2257,2)</f>
        <v>0</v>
      </c>
      <c r="BL2257" s="20" t="s">
        <v>598</v>
      </c>
      <c r="BM2257" s="222" t="s">
        <v>2609</v>
      </c>
    </row>
    <row r="2258" s="13" customFormat="1">
      <c r="A2258" s="13"/>
      <c r="B2258" s="229"/>
      <c r="C2258" s="230"/>
      <c r="D2258" s="231" t="s">
        <v>397</v>
      </c>
      <c r="E2258" s="232" t="s">
        <v>28</v>
      </c>
      <c r="F2258" s="233" t="s">
        <v>2605</v>
      </c>
      <c r="G2258" s="230"/>
      <c r="H2258" s="232" t="s">
        <v>28</v>
      </c>
      <c r="I2258" s="234"/>
      <c r="J2258" s="230"/>
      <c r="K2258" s="230"/>
      <c r="L2258" s="235"/>
      <c r="M2258" s="236"/>
      <c r="N2258" s="237"/>
      <c r="O2258" s="237"/>
      <c r="P2258" s="237"/>
      <c r="Q2258" s="237"/>
      <c r="R2258" s="237"/>
      <c r="S2258" s="237"/>
      <c r="T2258" s="238"/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T2258" s="239" t="s">
        <v>397</v>
      </c>
      <c r="AU2258" s="239" t="s">
        <v>84</v>
      </c>
      <c r="AV2258" s="13" t="s">
        <v>82</v>
      </c>
      <c r="AW2258" s="13" t="s">
        <v>35</v>
      </c>
      <c r="AX2258" s="13" t="s">
        <v>74</v>
      </c>
      <c r="AY2258" s="239" t="s">
        <v>378</v>
      </c>
    </row>
    <row r="2259" s="14" customFormat="1">
      <c r="A2259" s="14"/>
      <c r="B2259" s="240"/>
      <c r="C2259" s="241"/>
      <c r="D2259" s="231" t="s">
        <v>397</v>
      </c>
      <c r="E2259" s="242" t="s">
        <v>28</v>
      </c>
      <c r="F2259" s="243" t="s">
        <v>499</v>
      </c>
      <c r="G2259" s="241"/>
      <c r="H2259" s="244">
        <v>5</v>
      </c>
      <c r="I2259" s="245"/>
      <c r="J2259" s="241"/>
      <c r="K2259" s="241"/>
      <c r="L2259" s="246"/>
      <c r="M2259" s="247"/>
      <c r="N2259" s="248"/>
      <c r="O2259" s="248"/>
      <c r="P2259" s="248"/>
      <c r="Q2259" s="248"/>
      <c r="R2259" s="248"/>
      <c r="S2259" s="248"/>
      <c r="T2259" s="249"/>
      <c r="U2259" s="14"/>
      <c r="V2259" s="14"/>
      <c r="W2259" s="14"/>
      <c r="X2259" s="14"/>
      <c r="Y2259" s="14"/>
      <c r="Z2259" s="14"/>
      <c r="AA2259" s="14"/>
      <c r="AB2259" s="14"/>
      <c r="AC2259" s="14"/>
      <c r="AD2259" s="14"/>
      <c r="AE2259" s="14"/>
      <c r="AT2259" s="250" t="s">
        <v>397</v>
      </c>
      <c r="AU2259" s="250" t="s">
        <v>84</v>
      </c>
      <c r="AV2259" s="14" t="s">
        <v>84</v>
      </c>
      <c r="AW2259" s="14" t="s">
        <v>35</v>
      </c>
      <c r="AX2259" s="14" t="s">
        <v>82</v>
      </c>
      <c r="AY2259" s="250" t="s">
        <v>378</v>
      </c>
    </row>
    <row r="2260" s="2" customFormat="1" ht="44.25" customHeight="1">
      <c r="A2260" s="41"/>
      <c r="B2260" s="42"/>
      <c r="C2260" s="211" t="s">
        <v>2610</v>
      </c>
      <c r="D2260" s="211" t="s">
        <v>385</v>
      </c>
      <c r="E2260" s="212" t="s">
        <v>2611</v>
      </c>
      <c r="F2260" s="213" t="s">
        <v>2612</v>
      </c>
      <c r="G2260" s="214" t="s">
        <v>764</v>
      </c>
      <c r="H2260" s="215">
        <v>10</v>
      </c>
      <c r="I2260" s="216"/>
      <c r="J2260" s="217">
        <f>ROUND(I2260*H2260,2)</f>
        <v>0</v>
      </c>
      <c r="K2260" s="213" t="s">
        <v>28</v>
      </c>
      <c r="L2260" s="47"/>
      <c r="M2260" s="218" t="s">
        <v>28</v>
      </c>
      <c r="N2260" s="219" t="s">
        <v>45</v>
      </c>
      <c r="O2260" s="87"/>
      <c r="P2260" s="220">
        <f>O2260*H2260</f>
        <v>0</v>
      </c>
      <c r="Q2260" s="220">
        <v>0.00010000000000000001</v>
      </c>
      <c r="R2260" s="220">
        <f>Q2260*H2260</f>
        <v>0.001</v>
      </c>
      <c r="S2260" s="220">
        <v>0</v>
      </c>
      <c r="T2260" s="221">
        <f>S2260*H2260</f>
        <v>0</v>
      </c>
      <c r="U2260" s="41"/>
      <c r="V2260" s="41"/>
      <c r="W2260" s="41"/>
      <c r="X2260" s="41"/>
      <c r="Y2260" s="41"/>
      <c r="Z2260" s="41"/>
      <c r="AA2260" s="41"/>
      <c r="AB2260" s="41"/>
      <c r="AC2260" s="41"/>
      <c r="AD2260" s="41"/>
      <c r="AE2260" s="41"/>
      <c r="AR2260" s="222" t="s">
        <v>598</v>
      </c>
      <c r="AT2260" s="222" t="s">
        <v>385</v>
      </c>
      <c r="AU2260" s="222" t="s">
        <v>84</v>
      </c>
      <c r="AY2260" s="20" t="s">
        <v>378</v>
      </c>
      <c r="BE2260" s="223">
        <f>IF(N2260="základní",J2260,0)</f>
        <v>0</v>
      </c>
      <c r="BF2260" s="223">
        <f>IF(N2260="snížená",J2260,0)</f>
        <v>0</v>
      </c>
      <c r="BG2260" s="223">
        <f>IF(N2260="zákl. přenesená",J2260,0)</f>
        <v>0</v>
      </c>
      <c r="BH2260" s="223">
        <f>IF(N2260="sníž. přenesená",J2260,0)</f>
        <v>0</v>
      </c>
      <c r="BI2260" s="223">
        <f>IF(N2260="nulová",J2260,0)</f>
        <v>0</v>
      </c>
      <c r="BJ2260" s="20" t="s">
        <v>82</v>
      </c>
      <c r="BK2260" s="223">
        <f>ROUND(I2260*H2260,2)</f>
        <v>0</v>
      </c>
      <c r="BL2260" s="20" t="s">
        <v>598</v>
      </c>
      <c r="BM2260" s="222" t="s">
        <v>2613</v>
      </c>
    </row>
    <row r="2261" s="13" customFormat="1">
      <c r="A2261" s="13"/>
      <c r="B2261" s="229"/>
      <c r="C2261" s="230"/>
      <c r="D2261" s="231" t="s">
        <v>397</v>
      </c>
      <c r="E2261" s="232" t="s">
        <v>28</v>
      </c>
      <c r="F2261" s="233" t="s">
        <v>2614</v>
      </c>
      <c r="G2261" s="230"/>
      <c r="H2261" s="232" t="s">
        <v>28</v>
      </c>
      <c r="I2261" s="234"/>
      <c r="J2261" s="230"/>
      <c r="K2261" s="230"/>
      <c r="L2261" s="235"/>
      <c r="M2261" s="236"/>
      <c r="N2261" s="237"/>
      <c r="O2261" s="237"/>
      <c r="P2261" s="237"/>
      <c r="Q2261" s="237"/>
      <c r="R2261" s="237"/>
      <c r="S2261" s="237"/>
      <c r="T2261" s="238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T2261" s="239" t="s">
        <v>397</v>
      </c>
      <c r="AU2261" s="239" t="s">
        <v>84</v>
      </c>
      <c r="AV2261" s="13" t="s">
        <v>82</v>
      </c>
      <c r="AW2261" s="13" t="s">
        <v>35</v>
      </c>
      <c r="AX2261" s="13" t="s">
        <v>74</v>
      </c>
      <c r="AY2261" s="239" t="s">
        <v>378</v>
      </c>
    </row>
    <row r="2262" s="14" customFormat="1">
      <c r="A2262" s="14"/>
      <c r="B2262" s="240"/>
      <c r="C2262" s="241"/>
      <c r="D2262" s="231" t="s">
        <v>397</v>
      </c>
      <c r="E2262" s="242" t="s">
        <v>28</v>
      </c>
      <c r="F2262" s="243" t="s">
        <v>552</v>
      </c>
      <c r="G2262" s="241"/>
      <c r="H2262" s="244">
        <v>10</v>
      </c>
      <c r="I2262" s="245"/>
      <c r="J2262" s="241"/>
      <c r="K2262" s="241"/>
      <c r="L2262" s="246"/>
      <c r="M2262" s="247"/>
      <c r="N2262" s="248"/>
      <c r="O2262" s="248"/>
      <c r="P2262" s="248"/>
      <c r="Q2262" s="248"/>
      <c r="R2262" s="248"/>
      <c r="S2262" s="248"/>
      <c r="T2262" s="249"/>
      <c r="U2262" s="14"/>
      <c r="V2262" s="14"/>
      <c r="W2262" s="14"/>
      <c r="X2262" s="14"/>
      <c r="Y2262" s="14"/>
      <c r="Z2262" s="14"/>
      <c r="AA2262" s="14"/>
      <c r="AB2262" s="14"/>
      <c r="AC2262" s="14"/>
      <c r="AD2262" s="14"/>
      <c r="AE2262" s="14"/>
      <c r="AT2262" s="250" t="s">
        <v>397</v>
      </c>
      <c r="AU2262" s="250" t="s">
        <v>84</v>
      </c>
      <c r="AV2262" s="14" t="s">
        <v>84</v>
      </c>
      <c r="AW2262" s="14" t="s">
        <v>35</v>
      </c>
      <c r="AX2262" s="14" t="s">
        <v>82</v>
      </c>
      <c r="AY2262" s="250" t="s">
        <v>378</v>
      </c>
    </row>
    <row r="2263" s="2" customFormat="1" ht="24.15" customHeight="1">
      <c r="A2263" s="41"/>
      <c r="B2263" s="42"/>
      <c r="C2263" s="273" t="s">
        <v>2615</v>
      </c>
      <c r="D2263" s="273" t="s">
        <v>875</v>
      </c>
      <c r="E2263" s="274" t="s">
        <v>2616</v>
      </c>
      <c r="F2263" s="275" t="s">
        <v>2617</v>
      </c>
      <c r="G2263" s="276" t="s">
        <v>764</v>
      </c>
      <c r="H2263" s="277">
        <v>10</v>
      </c>
      <c r="I2263" s="278"/>
      <c r="J2263" s="279">
        <f>ROUND(I2263*H2263,2)</f>
        <v>0</v>
      </c>
      <c r="K2263" s="275" t="s">
        <v>28</v>
      </c>
      <c r="L2263" s="280"/>
      <c r="M2263" s="281" t="s">
        <v>28</v>
      </c>
      <c r="N2263" s="282" t="s">
        <v>45</v>
      </c>
      <c r="O2263" s="87"/>
      <c r="P2263" s="220">
        <f>O2263*H2263</f>
        <v>0</v>
      </c>
      <c r="Q2263" s="220">
        <v>0.001</v>
      </c>
      <c r="R2263" s="220">
        <f>Q2263*H2263</f>
        <v>0.01</v>
      </c>
      <c r="S2263" s="220">
        <v>0</v>
      </c>
      <c r="T2263" s="221">
        <f>S2263*H2263</f>
        <v>0</v>
      </c>
      <c r="U2263" s="41"/>
      <c r="V2263" s="41"/>
      <c r="W2263" s="41"/>
      <c r="X2263" s="41"/>
      <c r="Y2263" s="41"/>
      <c r="Z2263" s="41"/>
      <c r="AA2263" s="41"/>
      <c r="AB2263" s="41"/>
      <c r="AC2263" s="41"/>
      <c r="AD2263" s="41"/>
      <c r="AE2263" s="41"/>
      <c r="AR2263" s="222" t="s">
        <v>706</v>
      </c>
      <c r="AT2263" s="222" t="s">
        <v>875</v>
      </c>
      <c r="AU2263" s="222" t="s">
        <v>84</v>
      </c>
      <c r="AY2263" s="20" t="s">
        <v>378</v>
      </c>
      <c r="BE2263" s="223">
        <f>IF(N2263="základní",J2263,0)</f>
        <v>0</v>
      </c>
      <c r="BF2263" s="223">
        <f>IF(N2263="snížená",J2263,0)</f>
        <v>0</v>
      </c>
      <c r="BG2263" s="223">
        <f>IF(N2263="zákl. přenesená",J2263,0)</f>
        <v>0</v>
      </c>
      <c r="BH2263" s="223">
        <f>IF(N2263="sníž. přenesená",J2263,0)</f>
        <v>0</v>
      </c>
      <c r="BI2263" s="223">
        <f>IF(N2263="nulová",J2263,0)</f>
        <v>0</v>
      </c>
      <c r="BJ2263" s="20" t="s">
        <v>82</v>
      </c>
      <c r="BK2263" s="223">
        <f>ROUND(I2263*H2263,2)</f>
        <v>0</v>
      </c>
      <c r="BL2263" s="20" t="s">
        <v>598</v>
      </c>
      <c r="BM2263" s="222" t="s">
        <v>2618</v>
      </c>
    </row>
    <row r="2264" s="13" customFormat="1">
      <c r="A2264" s="13"/>
      <c r="B2264" s="229"/>
      <c r="C2264" s="230"/>
      <c r="D2264" s="231" t="s">
        <v>397</v>
      </c>
      <c r="E2264" s="232" t="s">
        <v>28</v>
      </c>
      <c r="F2264" s="233" t="s">
        <v>2614</v>
      </c>
      <c r="G2264" s="230"/>
      <c r="H2264" s="232" t="s">
        <v>28</v>
      </c>
      <c r="I2264" s="234"/>
      <c r="J2264" s="230"/>
      <c r="K2264" s="230"/>
      <c r="L2264" s="235"/>
      <c r="M2264" s="236"/>
      <c r="N2264" s="237"/>
      <c r="O2264" s="237"/>
      <c r="P2264" s="237"/>
      <c r="Q2264" s="237"/>
      <c r="R2264" s="237"/>
      <c r="S2264" s="237"/>
      <c r="T2264" s="238"/>
      <c r="U2264" s="13"/>
      <c r="V2264" s="13"/>
      <c r="W2264" s="13"/>
      <c r="X2264" s="13"/>
      <c r="Y2264" s="13"/>
      <c r="Z2264" s="13"/>
      <c r="AA2264" s="13"/>
      <c r="AB2264" s="13"/>
      <c r="AC2264" s="13"/>
      <c r="AD2264" s="13"/>
      <c r="AE2264" s="13"/>
      <c r="AT2264" s="239" t="s">
        <v>397</v>
      </c>
      <c r="AU2264" s="239" t="s">
        <v>84</v>
      </c>
      <c r="AV2264" s="13" t="s">
        <v>82</v>
      </c>
      <c r="AW2264" s="13" t="s">
        <v>35</v>
      </c>
      <c r="AX2264" s="13" t="s">
        <v>74</v>
      </c>
      <c r="AY2264" s="239" t="s">
        <v>378</v>
      </c>
    </row>
    <row r="2265" s="14" customFormat="1">
      <c r="A2265" s="14"/>
      <c r="B2265" s="240"/>
      <c r="C2265" s="241"/>
      <c r="D2265" s="231" t="s">
        <v>397</v>
      </c>
      <c r="E2265" s="242" t="s">
        <v>28</v>
      </c>
      <c r="F2265" s="243" t="s">
        <v>552</v>
      </c>
      <c r="G2265" s="241"/>
      <c r="H2265" s="244">
        <v>10</v>
      </c>
      <c r="I2265" s="245"/>
      <c r="J2265" s="241"/>
      <c r="K2265" s="241"/>
      <c r="L2265" s="246"/>
      <c r="M2265" s="247"/>
      <c r="N2265" s="248"/>
      <c r="O2265" s="248"/>
      <c r="P2265" s="248"/>
      <c r="Q2265" s="248"/>
      <c r="R2265" s="248"/>
      <c r="S2265" s="248"/>
      <c r="T2265" s="249"/>
      <c r="U2265" s="14"/>
      <c r="V2265" s="14"/>
      <c r="W2265" s="14"/>
      <c r="X2265" s="14"/>
      <c r="Y2265" s="14"/>
      <c r="Z2265" s="14"/>
      <c r="AA2265" s="14"/>
      <c r="AB2265" s="14"/>
      <c r="AC2265" s="14"/>
      <c r="AD2265" s="14"/>
      <c r="AE2265" s="14"/>
      <c r="AT2265" s="250" t="s">
        <v>397</v>
      </c>
      <c r="AU2265" s="250" t="s">
        <v>84</v>
      </c>
      <c r="AV2265" s="14" t="s">
        <v>84</v>
      </c>
      <c r="AW2265" s="14" t="s">
        <v>35</v>
      </c>
      <c r="AX2265" s="14" t="s">
        <v>82</v>
      </c>
      <c r="AY2265" s="250" t="s">
        <v>378</v>
      </c>
    </row>
    <row r="2266" s="2" customFormat="1" ht="37.8" customHeight="1">
      <c r="A2266" s="41"/>
      <c r="B2266" s="42"/>
      <c r="C2266" s="211" t="s">
        <v>2619</v>
      </c>
      <c r="D2266" s="211" t="s">
        <v>385</v>
      </c>
      <c r="E2266" s="212" t="s">
        <v>2620</v>
      </c>
      <c r="F2266" s="213" t="s">
        <v>2621</v>
      </c>
      <c r="G2266" s="214" t="s">
        <v>2336</v>
      </c>
      <c r="H2266" s="215">
        <v>22</v>
      </c>
      <c r="I2266" s="216"/>
      <c r="J2266" s="217">
        <f>ROUND(I2266*H2266,2)</f>
        <v>0</v>
      </c>
      <c r="K2266" s="213" t="s">
        <v>28</v>
      </c>
      <c r="L2266" s="47"/>
      <c r="M2266" s="218" t="s">
        <v>28</v>
      </c>
      <c r="N2266" s="219" t="s">
        <v>45</v>
      </c>
      <c r="O2266" s="87"/>
      <c r="P2266" s="220">
        <f>O2266*H2266</f>
        <v>0</v>
      </c>
      <c r="Q2266" s="220">
        <v>0</v>
      </c>
      <c r="R2266" s="220">
        <f>Q2266*H2266</f>
        <v>0</v>
      </c>
      <c r="S2266" s="220">
        <v>0</v>
      </c>
      <c r="T2266" s="221">
        <f>S2266*H2266</f>
        <v>0</v>
      </c>
      <c r="U2266" s="41"/>
      <c r="V2266" s="41"/>
      <c r="W2266" s="41"/>
      <c r="X2266" s="41"/>
      <c r="Y2266" s="41"/>
      <c r="Z2266" s="41"/>
      <c r="AA2266" s="41"/>
      <c r="AB2266" s="41"/>
      <c r="AC2266" s="41"/>
      <c r="AD2266" s="41"/>
      <c r="AE2266" s="41"/>
      <c r="AR2266" s="222" t="s">
        <v>598</v>
      </c>
      <c r="AT2266" s="222" t="s">
        <v>385</v>
      </c>
      <c r="AU2266" s="222" t="s">
        <v>84</v>
      </c>
      <c r="AY2266" s="20" t="s">
        <v>378</v>
      </c>
      <c r="BE2266" s="223">
        <f>IF(N2266="základní",J2266,0)</f>
        <v>0</v>
      </c>
      <c r="BF2266" s="223">
        <f>IF(N2266="snížená",J2266,0)</f>
        <v>0</v>
      </c>
      <c r="BG2266" s="223">
        <f>IF(N2266="zákl. přenesená",J2266,0)</f>
        <v>0</v>
      </c>
      <c r="BH2266" s="223">
        <f>IF(N2266="sníž. přenesená",J2266,0)</f>
        <v>0</v>
      </c>
      <c r="BI2266" s="223">
        <f>IF(N2266="nulová",J2266,0)</f>
        <v>0</v>
      </c>
      <c r="BJ2266" s="20" t="s">
        <v>82</v>
      </c>
      <c r="BK2266" s="223">
        <f>ROUND(I2266*H2266,2)</f>
        <v>0</v>
      </c>
      <c r="BL2266" s="20" t="s">
        <v>598</v>
      </c>
      <c r="BM2266" s="222" t="s">
        <v>2622</v>
      </c>
    </row>
    <row r="2267" s="13" customFormat="1">
      <c r="A2267" s="13"/>
      <c r="B2267" s="229"/>
      <c r="C2267" s="230"/>
      <c r="D2267" s="231" t="s">
        <v>397</v>
      </c>
      <c r="E2267" s="232" t="s">
        <v>28</v>
      </c>
      <c r="F2267" s="233" t="s">
        <v>828</v>
      </c>
      <c r="G2267" s="230"/>
      <c r="H2267" s="232" t="s">
        <v>28</v>
      </c>
      <c r="I2267" s="234"/>
      <c r="J2267" s="230"/>
      <c r="K2267" s="230"/>
      <c r="L2267" s="235"/>
      <c r="M2267" s="236"/>
      <c r="N2267" s="237"/>
      <c r="O2267" s="237"/>
      <c r="P2267" s="237"/>
      <c r="Q2267" s="237"/>
      <c r="R2267" s="237"/>
      <c r="S2267" s="237"/>
      <c r="T2267" s="238"/>
      <c r="U2267" s="13"/>
      <c r="V2267" s="13"/>
      <c r="W2267" s="13"/>
      <c r="X2267" s="13"/>
      <c r="Y2267" s="13"/>
      <c r="Z2267" s="13"/>
      <c r="AA2267" s="13"/>
      <c r="AB2267" s="13"/>
      <c r="AC2267" s="13"/>
      <c r="AD2267" s="13"/>
      <c r="AE2267" s="13"/>
      <c r="AT2267" s="239" t="s">
        <v>397</v>
      </c>
      <c r="AU2267" s="239" t="s">
        <v>84</v>
      </c>
      <c r="AV2267" s="13" t="s">
        <v>82</v>
      </c>
      <c r="AW2267" s="13" t="s">
        <v>35</v>
      </c>
      <c r="AX2267" s="13" t="s">
        <v>74</v>
      </c>
      <c r="AY2267" s="239" t="s">
        <v>378</v>
      </c>
    </row>
    <row r="2268" s="14" customFormat="1">
      <c r="A2268" s="14"/>
      <c r="B2268" s="240"/>
      <c r="C2268" s="241"/>
      <c r="D2268" s="231" t="s">
        <v>397</v>
      </c>
      <c r="E2268" s="242" t="s">
        <v>28</v>
      </c>
      <c r="F2268" s="243" t="s">
        <v>2623</v>
      </c>
      <c r="G2268" s="241"/>
      <c r="H2268" s="244">
        <v>22</v>
      </c>
      <c r="I2268" s="245"/>
      <c r="J2268" s="241"/>
      <c r="K2268" s="241"/>
      <c r="L2268" s="246"/>
      <c r="M2268" s="247"/>
      <c r="N2268" s="248"/>
      <c r="O2268" s="248"/>
      <c r="P2268" s="248"/>
      <c r="Q2268" s="248"/>
      <c r="R2268" s="248"/>
      <c r="S2268" s="248"/>
      <c r="T2268" s="249"/>
      <c r="U2268" s="14"/>
      <c r="V2268" s="14"/>
      <c r="W2268" s="14"/>
      <c r="X2268" s="14"/>
      <c r="Y2268" s="14"/>
      <c r="Z2268" s="14"/>
      <c r="AA2268" s="14"/>
      <c r="AB2268" s="14"/>
      <c r="AC2268" s="14"/>
      <c r="AD2268" s="14"/>
      <c r="AE2268" s="14"/>
      <c r="AT2268" s="250" t="s">
        <v>397</v>
      </c>
      <c r="AU2268" s="250" t="s">
        <v>84</v>
      </c>
      <c r="AV2268" s="14" t="s">
        <v>84</v>
      </c>
      <c r="AW2268" s="14" t="s">
        <v>35</v>
      </c>
      <c r="AX2268" s="14" t="s">
        <v>82</v>
      </c>
      <c r="AY2268" s="250" t="s">
        <v>378</v>
      </c>
    </row>
    <row r="2269" s="2" customFormat="1" ht="37.8" customHeight="1">
      <c r="A2269" s="41"/>
      <c r="B2269" s="42"/>
      <c r="C2269" s="211" t="s">
        <v>2624</v>
      </c>
      <c r="D2269" s="211" t="s">
        <v>385</v>
      </c>
      <c r="E2269" s="212" t="s">
        <v>2625</v>
      </c>
      <c r="F2269" s="213" t="s">
        <v>2626</v>
      </c>
      <c r="G2269" s="214" t="s">
        <v>2336</v>
      </c>
      <c r="H2269" s="215">
        <v>1</v>
      </c>
      <c r="I2269" s="216"/>
      <c r="J2269" s="217">
        <f>ROUND(I2269*H2269,2)</f>
        <v>0</v>
      </c>
      <c r="K2269" s="213" t="s">
        <v>28</v>
      </c>
      <c r="L2269" s="47"/>
      <c r="M2269" s="218" t="s">
        <v>28</v>
      </c>
      <c r="N2269" s="219" t="s">
        <v>45</v>
      </c>
      <c r="O2269" s="87"/>
      <c r="P2269" s="220">
        <f>O2269*H2269</f>
        <v>0</v>
      </c>
      <c r="Q2269" s="220">
        <v>0</v>
      </c>
      <c r="R2269" s="220">
        <f>Q2269*H2269</f>
        <v>0</v>
      </c>
      <c r="S2269" s="220">
        <v>0</v>
      </c>
      <c r="T2269" s="221">
        <f>S2269*H2269</f>
        <v>0</v>
      </c>
      <c r="U2269" s="41"/>
      <c r="V2269" s="41"/>
      <c r="W2269" s="41"/>
      <c r="X2269" s="41"/>
      <c r="Y2269" s="41"/>
      <c r="Z2269" s="41"/>
      <c r="AA2269" s="41"/>
      <c r="AB2269" s="41"/>
      <c r="AC2269" s="41"/>
      <c r="AD2269" s="41"/>
      <c r="AE2269" s="41"/>
      <c r="AR2269" s="222" t="s">
        <v>598</v>
      </c>
      <c r="AT2269" s="222" t="s">
        <v>385</v>
      </c>
      <c r="AU2269" s="222" t="s">
        <v>84</v>
      </c>
      <c r="AY2269" s="20" t="s">
        <v>378</v>
      </c>
      <c r="BE2269" s="223">
        <f>IF(N2269="základní",J2269,0)</f>
        <v>0</v>
      </c>
      <c r="BF2269" s="223">
        <f>IF(N2269="snížená",J2269,0)</f>
        <v>0</v>
      </c>
      <c r="BG2269" s="223">
        <f>IF(N2269="zákl. přenesená",J2269,0)</f>
        <v>0</v>
      </c>
      <c r="BH2269" s="223">
        <f>IF(N2269="sníž. přenesená",J2269,0)</f>
        <v>0</v>
      </c>
      <c r="BI2269" s="223">
        <f>IF(N2269="nulová",J2269,0)</f>
        <v>0</v>
      </c>
      <c r="BJ2269" s="20" t="s">
        <v>82</v>
      </c>
      <c r="BK2269" s="223">
        <f>ROUND(I2269*H2269,2)</f>
        <v>0</v>
      </c>
      <c r="BL2269" s="20" t="s">
        <v>598</v>
      </c>
      <c r="BM2269" s="222" t="s">
        <v>2627</v>
      </c>
    </row>
    <row r="2270" s="13" customFormat="1">
      <c r="A2270" s="13"/>
      <c r="B2270" s="229"/>
      <c r="C2270" s="230"/>
      <c r="D2270" s="231" t="s">
        <v>397</v>
      </c>
      <c r="E2270" s="232" t="s">
        <v>28</v>
      </c>
      <c r="F2270" s="233" t="s">
        <v>828</v>
      </c>
      <c r="G2270" s="230"/>
      <c r="H2270" s="232" t="s">
        <v>28</v>
      </c>
      <c r="I2270" s="234"/>
      <c r="J2270" s="230"/>
      <c r="K2270" s="230"/>
      <c r="L2270" s="235"/>
      <c r="M2270" s="236"/>
      <c r="N2270" s="237"/>
      <c r="O2270" s="237"/>
      <c r="P2270" s="237"/>
      <c r="Q2270" s="237"/>
      <c r="R2270" s="237"/>
      <c r="S2270" s="237"/>
      <c r="T2270" s="238"/>
      <c r="U2270" s="13"/>
      <c r="V2270" s="13"/>
      <c r="W2270" s="13"/>
      <c r="X2270" s="13"/>
      <c r="Y2270" s="13"/>
      <c r="Z2270" s="13"/>
      <c r="AA2270" s="13"/>
      <c r="AB2270" s="13"/>
      <c r="AC2270" s="13"/>
      <c r="AD2270" s="13"/>
      <c r="AE2270" s="13"/>
      <c r="AT2270" s="239" t="s">
        <v>397</v>
      </c>
      <c r="AU2270" s="239" t="s">
        <v>84</v>
      </c>
      <c r="AV2270" s="13" t="s">
        <v>82</v>
      </c>
      <c r="AW2270" s="13" t="s">
        <v>35</v>
      </c>
      <c r="AX2270" s="13" t="s">
        <v>74</v>
      </c>
      <c r="AY2270" s="239" t="s">
        <v>378</v>
      </c>
    </row>
    <row r="2271" s="14" customFormat="1">
      <c r="A2271" s="14"/>
      <c r="B2271" s="240"/>
      <c r="C2271" s="241"/>
      <c r="D2271" s="231" t="s">
        <v>397</v>
      </c>
      <c r="E2271" s="242" t="s">
        <v>28</v>
      </c>
      <c r="F2271" s="243" t="s">
        <v>82</v>
      </c>
      <c r="G2271" s="241"/>
      <c r="H2271" s="244">
        <v>1</v>
      </c>
      <c r="I2271" s="245"/>
      <c r="J2271" s="241"/>
      <c r="K2271" s="241"/>
      <c r="L2271" s="246"/>
      <c r="M2271" s="247"/>
      <c r="N2271" s="248"/>
      <c r="O2271" s="248"/>
      <c r="P2271" s="248"/>
      <c r="Q2271" s="248"/>
      <c r="R2271" s="248"/>
      <c r="S2271" s="248"/>
      <c r="T2271" s="249"/>
      <c r="U2271" s="14"/>
      <c r="V2271" s="14"/>
      <c r="W2271" s="14"/>
      <c r="X2271" s="14"/>
      <c r="Y2271" s="14"/>
      <c r="Z2271" s="14"/>
      <c r="AA2271" s="14"/>
      <c r="AB2271" s="14"/>
      <c r="AC2271" s="14"/>
      <c r="AD2271" s="14"/>
      <c r="AE2271" s="14"/>
      <c r="AT2271" s="250" t="s">
        <v>397</v>
      </c>
      <c r="AU2271" s="250" t="s">
        <v>84</v>
      </c>
      <c r="AV2271" s="14" t="s">
        <v>84</v>
      </c>
      <c r="AW2271" s="14" t="s">
        <v>35</v>
      </c>
      <c r="AX2271" s="14" t="s">
        <v>82</v>
      </c>
      <c r="AY2271" s="250" t="s">
        <v>378</v>
      </c>
    </row>
    <row r="2272" s="2" customFormat="1" ht="37.8" customHeight="1">
      <c r="A2272" s="41"/>
      <c r="B2272" s="42"/>
      <c r="C2272" s="211" t="s">
        <v>2628</v>
      </c>
      <c r="D2272" s="211" t="s">
        <v>385</v>
      </c>
      <c r="E2272" s="212" t="s">
        <v>2629</v>
      </c>
      <c r="F2272" s="213" t="s">
        <v>2630</v>
      </c>
      <c r="G2272" s="214" t="s">
        <v>2336</v>
      </c>
      <c r="H2272" s="215">
        <v>1</v>
      </c>
      <c r="I2272" s="216"/>
      <c r="J2272" s="217">
        <f>ROUND(I2272*H2272,2)</f>
        <v>0</v>
      </c>
      <c r="K2272" s="213" t="s">
        <v>28</v>
      </c>
      <c r="L2272" s="47"/>
      <c r="M2272" s="218" t="s">
        <v>28</v>
      </c>
      <c r="N2272" s="219" t="s">
        <v>45</v>
      </c>
      <c r="O2272" s="87"/>
      <c r="P2272" s="220">
        <f>O2272*H2272</f>
        <v>0</v>
      </c>
      <c r="Q2272" s="220">
        <v>0</v>
      </c>
      <c r="R2272" s="220">
        <f>Q2272*H2272</f>
        <v>0</v>
      </c>
      <c r="S2272" s="220">
        <v>0</v>
      </c>
      <c r="T2272" s="221">
        <f>S2272*H2272</f>
        <v>0</v>
      </c>
      <c r="U2272" s="41"/>
      <c r="V2272" s="41"/>
      <c r="W2272" s="41"/>
      <c r="X2272" s="41"/>
      <c r="Y2272" s="41"/>
      <c r="Z2272" s="41"/>
      <c r="AA2272" s="41"/>
      <c r="AB2272" s="41"/>
      <c r="AC2272" s="41"/>
      <c r="AD2272" s="41"/>
      <c r="AE2272" s="41"/>
      <c r="AR2272" s="222" t="s">
        <v>598</v>
      </c>
      <c r="AT2272" s="222" t="s">
        <v>385</v>
      </c>
      <c r="AU2272" s="222" t="s">
        <v>84</v>
      </c>
      <c r="AY2272" s="20" t="s">
        <v>378</v>
      </c>
      <c r="BE2272" s="223">
        <f>IF(N2272="základní",J2272,0)</f>
        <v>0</v>
      </c>
      <c r="BF2272" s="223">
        <f>IF(N2272="snížená",J2272,0)</f>
        <v>0</v>
      </c>
      <c r="BG2272" s="223">
        <f>IF(N2272="zákl. přenesená",J2272,0)</f>
        <v>0</v>
      </c>
      <c r="BH2272" s="223">
        <f>IF(N2272="sníž. přenesená",J2272,0)</f>
        <v>0</v>
      </c>
      <c r="BI2272" s="223">
        <f>IF(N2272="nulová",J2272,0)</f>
        <v>0</v>
      </c>
      <c r="BJ2272" s="20" t="s">
        <v>82</v>
      </c>
      <c r="BK2272" s="223">
        <f>ROUND(I2272*H2272,2)</f>
        <v>0</v>
      </c>
      <c r="BL2272" s="20" t="s">
        <v>598</v>
      </c>
      <c r="BM2272" s="222" t="s">
        <v>2631</v>
      </c>
    </row>
    <row r="2273" s="13" customFormat="1">
      <c r="A2273" s="13"/>
      <c r="B2273" s="229"/>
      <c r="C2273" s="230"/>
      <c r="D2273" s="231" t="s">
        <v>397</v>
      </c>
      <c r="E2273" s="232" t="s">
        <v>28</v>
      </c>
      <c r="F2273" s="233" t="s">
        <v>2632</v>
      </c>
      <c r="G2273" s="230"/>
      <c r="H2273" s="232" t="s">
        <v>28</v>
      </c>
      <c r="I2273" s="234"/>
      <c r="J2273" s="230"/>
      <c r="K2273" s="230"/>
      <c r="L2273" s="235"/>
      <c r="M2273" s="236"/>
      <c r="N2273" s="237"/>
      <c r="O2273" s="237"/>
      <c r="P2273" s="237"/>
      <c r="Q2273" s="237"/>
      <c r="R2273" s="237"/>
      <c r="S2273" s="237"/>
      <c r="T2273" s="238"/>
      <c r="U2273" s="13"/>
      <c r="V2273" s="13"/>
      <c r="W2273" s="13"/>
      <c r="X2273" s="13"/>
      <c r="Y2273" s="13"/>
      <c r="Z2273" s="13"/>
      <c r="AA2273" s="13"/>
      <c r="AB2273" s="13"/>
      <c r="AC2273" s="13"/>
      <c r="AD2273" s="13"/>
      <c r="AE2273" s="13"/>
      <c r="AT2273" s="239" t="s">
        <v>397</v>
      </c>
      <c r="AU2273" s="239" t="s">
        <v>84</v>
      </c>
      <c r="AV2273" s="13" t="s">
        <v>82</v>
      </c>
      <c r="AW2273" s="13" t="s">
        <v>35</v>
      </c>
      <c r="AX2273" s="13" t="s">
        <v>74</v>
      </c>
      <c r="AY2273" s="239" t="s">
        <v>378</v>
      </c>
    </row>
    <row r="2274" s="14" customFormat="1">
      <c r="A2274" s="14"/>
      <c r="B2274" s="240"/>
      <c r="C2274" s="241"/>
      <c r="D2274" s="231" t="s">
        <v>397</v>
      </c>
      <c r="E2274" s="242" t="s">
        <v>28</v>
      </c>
      <c r="F2274" s="243" t="s">
        <v>82</v>
      </c>
      <c r="G2274" s="241"/>
      <c r="H2274" s="244">
        <v>1</v>
      </c>
      <c r="I2274" s="245"/>
      <c r="J2274" s="241"/>
      <c r="K2274" s="241"/>
      <c r="L2274" s="246"/>
      <c r="M2274" s="247"/>
      <c r="N2274" s="248"/>
      <c r="O2274" s="248"/>
      <c r="P2274" s="248"/>
      <c r="Q2274" s="248"/>
      <c r="R2274" s="248"/>
      <c r="S2274" s="248"/>
      <c r="T2274" s="249"/>
      <c r="U2274" s="14"/>
      <c r="V2274" s="14"/>
      <c r="W2274" s="14"/>
      <c r="X2274" s="14"/>
      <c r="Y2274" s="14"/>
      <c r="Z2274" s="14"/>
      <c r="AA2274" s="14"/>
      <c r="AB2274" s="14"/>
      <c r="AC2274" s="14"/>
      <c r="AD2274" s="14"/>
      <c r="AE2274" s="14"/>
      <c r="AT2274" s="250" t="s">
        <v>397</v>
      </c>
      <c r="AU2274" s="250" t="s">
        <v>84</v>
      </c>
      <c r="AV2274" s="14" t="s">
        <v>84</v>
      </c>
      <c r="AW2274" s="14" t="s">
        <v>35</v>
      </c>
      <c r="AX2274" s="14" t="s">
        <v>82</v>
      </c>
      <c r="AY2274" s="250" t="s">
        <v>378</v>
      </c>
    </row>
    <row r="2275" s="2" customFormat="1" ht="55.5" customHeight="1">
      <c r="A2275" s="41"/>
      <c r="B2275" s="42"/>
      <c r="C2275" s="211" t="s">
        <v>2633</v>
      </c>
      <c r="D2275" s="211" t="s">
        <v>385</v>
      </c>
      <c r="E2275" s="212" t="s">
        <v>2634</v>
      </c>
      <c r="F2275" s="213" t="s">
        <v>2635</v>
      </c>
      <c r="G2275" s="214" t="s">
        <v>634</v>
      </c>
      <c r="H2275" s="215">
        <v>7.1150000000000002</v>
      </c>
      <c r="I2275" s="216"/>
      <c r="J2275" s="217">
        <f>ROUND(I2275*H2275,2)</f>
        <v>0</v>
      </c>
      <c r="K2275" s="213" t="s">
        <v>389</v>
      </c>
      <c r="L2275" s="47"/>
      <c r="M2275" s="218" t="s">
        <v>28</v>
      </c>
      <c r="N2275" s="219" t="s">
        <v>45</v>
      </c>
      <c r="O2275" s="87"/>
      <c r="P2275" s="220">
        <f>O2275*H2275</f>
        <v>0</v>
      </c>
      <c r="Q2275" s="220">
        <v>0</v>
      </c>
      <c r="R2275" s="220">
        <f>Q2275*H2275</f>
        <v>0</v>
      </c>
      <c r="S2275" s="220">
        <v>0</v>
      </c>
      <c r="T2275" s="221">
        <f>S2275*H2275</f>
        <v>0</v>
      </c>
      <c r="U2275" s="41"/>
      <c r="V2275" s="41"/>
      <c r="W2275" s="41"/>
      <c r="X2275" s="41"/>
      <c r="Y2275" s="41"/>
      <c r="Z2275" s="41"/>
      <c r="AA2275" s="41"/>
      <c r="AB2275" s="41"/>
      <c r="AC2275" s="41"/>
      <c r="AD2275" s="41"/>
      <c r="AE2275" s="41"/>
      <c r="AR2275" s="222" t="s">
        <v>598</v>
      </c>
      <c r="AT2275" s="222" t="s">
        <v>385</v>
      </c>
      <c r="AU2275" s="222" t="s">
        <v>84</v>
      </c>
      <c r="AY2275" s="20" t="s">
        <v>378</v>
      </c>
      <c r="BE2275" s="223">
        <f>IF(N2275="základní",J2275,0)</f>
        <v>0</v>
      </c>
      <c r="BF2275" s="223">
        <f>IF(N2275="snížená",J2275,0)</f>
        <v>0</v>
      </c>
      <c r="BG2275" s="223">
        <f>IF(N2275="zákl. přenesená",J2275,0)</f>
        <v>0</v>
      </c>
      <c r="BH2275" s="223">
        <f>IF(N2275="sníž. přenesená",J2275,0)</f>
        <v>0</v>
      </c>
      <c r="BI2275" s="223">
        <f>IF(N2275="nulová",J2275,0)</f>
        <v>0</v>
      </c>
      <c r="BJ2275" s="20" t="s">
        <v>82</v>
      </c>
      <c r="BK2275" s="223">
        <f>ROUND(I2275*H2275,2)</f>
        <v>0</v>
      </c>
      <c r="BL2275" s="20" t="s">
        <v>598</v>
      </c>
      <c r="BM2275" s="222" t="s">
        <v>2636</v>
      </c>
    </row>
    <row r="2276" s="2" customFormat="1">
      <c r="A2276" s="41"/>
      <c r="B2276" s="42"/>
      <c r="C2276" s="43"/>
      <c r="D2276" s="224" t="s">
        <v>394</v>
      </c>
      <c r="E2276" s="43"/>
      <c r="F2276" s="225" t="s">
        <v>2637</v>
      </c>
      <c r="G2276" s="43"/>
      <c r="H2276" s="43"/>
      <c r="I2276" s="226"/>
      <c r="J2276" s="43"/>
      <c r="K2276" s="43"/>
      <c r="L2276" s="47"/>
      <c r="M2276" s="227"/>
      <c r="N2276" s="228"/>
      <c r="O2276" s="87"/>
      <c r="P2276" s="87"/>
      <c r="Q2276" s="87"/>
      <c r="R2276" s="87"/>
      <c r="S2276" s="87"/>
      <c r="T2276" s="88"/>
      <c r="U2276" s="41"/>
      <c r="V2276" s="41"/>
      <c r="W2276" s="41"/>
      <c r="X2276" s="41"/>
      <c r="Y2276" s="41"/>
      <c r="Z2276" s="41"/>
      <c r="AA2276" s="41"/>
      <c r="AB2276" s="41"/>
      <c r="AC2276" s="41"/>
      <c r="AD2276" s="41"/>
      <c r="AE2276" s="41"/>
      <c r="AT2276" s="20" t="s">
        <v>394</v>
      </c>
      <c r="AU2276" s="20" t="s">
        <v>84</v>
      </c>
    </row>
    <row r="2277" s="12" customFormat="1" ht="22.8" customHeight="1">
      <c r="A2277" s="12"/>
      <c r="B2277" s="195"/>
      <c r="C2277" s="196"/>
      <c r="D2277" s="197" t="s">
        <v>73</v>
      </c>
      <c r="E2277" s="209" t="s">
        <v>2638</v>
      </c>
      <c r="F2277" s="209" t="s">
        <v>2639</v>
      </c>
      <c r="G2277" s="196"/>
      <c r="H2277" s="196"/>
      <c r="I2277" s="199"/>
      <c r="J2277" s="210">
        <f>BK2277</f>
        <v>0</v>
      </c>
      <c r="K2277" s="196"/>
      <c r="L2277" s="201"/>
      <c r="M2277" s="202"/>
      <c r="N2277" s="203"/>
      <c r="O2277" s="203"/>
      <c r="P2277" s="204">
        <f>SUM(P2278:P2484)</f>
        <v>0</v>
      </c>
      <c r="Q2277" s="203"/>
      <c r="R2277" s="204">
        <f>SUM(R2278:R2484)</f>
        <v>16.92200098</v>
      </c>
      <c r="S2277" s="203"/>
      <c r="T2277" s="205">
        <f>SUM(T2278:T2484)</f>
        <v>21.541454999999999</v>
      </c>
      <c r="U2277" s="12"/>
      <c r="V2277" s="12"/>
      <c r="W2277" s="12"/>
      <c r="X2277" s="12"/>
      <c r="Y2277" s="12"/>
      <c r="Z2277" s="12"/>
      <c r="AA2277" s="12"/>
      <c r="AB2277" s="12"/>
      <c r="AC2277" s="12"/>
      <c r="AD2277" s="12"/>
      <c r="AE2277" s="12"/>
      <c r="AR2277" s="206" t="s">
        <v>84</v>
      </c>
      <c r="AT2277" s="207" t="s">
        <v>73</v>
      </c>
      <c r="AU2277" s="207" t="s">
        <v>82</v>
      </c>
      <c r="AY2277" s="206" t="s">
        <v>378</v>
      </c>
      <c r="BK2277" s="208">
        <f>SUM(BK2278:BK2484)</f>
        <v>0</v>
      </c>
    </row>
    <row r="2278" s="2" customFormat="1" ht="44.25" customHeight="1">
      <c r="A2278" s="41"/>
      <c r="B2278" s="42"/>
      <c r="C2278" s="211" t="s">
        <v>2640</v>
      </c>
      <c r="D2278" s="211" t="s">
        <v>385</v>
      </c>
      <c r="E2278" s="212" t="s">
        <v>2641</v>
      </c>
      <c r="F2278" s="213" t="s">
        <v>2642</v>
      </c>
      <c r="G2278" s="214" t="s">
        <v>572</v>
      </c>
      <c r="H2278" s="215">
        <v>80.239999999999995</v>
      </c>
      <c r="I2278" s="216"/>
      <c r="J2278" s="217">
        <f>ROUND(I2278*H2278,2)</f>
        <v>0</v>
      </c>
      <c r="K2278" s="213" t="s">
        <v>389</v>
      </c>
      <c r="L2278" s="47"/>
      <c r="M2278" s="218" t="s">
        <v>28</v>
      </c>
      <c r="N2278" s="219" t="s">
        <v>45</v>
      </c>
      <c r="O2278" s="87"/>
      <c r="P2278" s="220">
        <f>O2278*H2278</f>
        <v>0</v>
      </c>
      <c r="Q2278" s="220">
        <v>0</v>
      </c>
      <c r="R2278" s="220">
        <f>Q2278*H2278</f>
        <v>0</v>
      </c>
      <c r="S2278" s="220">
        <v>0</v>
      </c>
      <c r="T2278" s="221">
        <f>S2278*H2278</f>
        <v>0</v>
      </c>
      <c r="U2278" s="41"/>
      <c r="V2278" s="41"/>
      <c r="W2278" s="41"/>
      <c r="X2278" s="41"/>
      <c r="Y2278" s="41"/>
      <c r="Z2278" s="41"/>
      <c r="AA2278" s="41"/>
      <c r="AB2278" s="41"/>
      <c r="AC2278" s="41"/>
      <c r="AD2278" s="41"/>
      <c r="AE2278" s="41"/>
      <c r="AR2278" s="222" t="s">
        <v>598</v>
      </c>
      <c r="AT2278" s="222" t="s">
        <v>385</v>
      </c>
      <c r="AU2278" s="222" t="s">
        <v>84</v>
      </c>
      <c r="AY2278" s="20" t="s">
        <v>378</v>
      </c>
      <c r="BE2278" s="223">
        <f>IF(N2278="základní",J2278,0)</f>
        <v>0</v>
      </c>
      <c r="BF2278" s="223">
        <f>IF(N2278="snížená",J2278,0)</f>
        <v>0</v>
      </c>
      <c r="BG2278" s="223">
        <f>IF(N2278="zákl. přenesená",J2278,0)</f>
        <v>0</v>
      </c>
      <c r="BH2278" s="223">
        <f>IF(N2278="sníž. přenesená",J2278,0)</f>
        <v>0</v>
      </c>
      <c r="BI2278" s="223">
        <f>IF(N2278="nulová",J2278,0)</f>
        <v>0</v>
      </c>
      <c r="BJ2278" s="20" t="s">
        <v>82</v>
      </c>
      <c r="BK2278" s="223">
        <f>ROUND(I2278*H2278,2)</f>
        <v>0</v>
      </c>
      <c r="BL2278" s="20" t="s">
        <v>598</v>
      </c>
      <c r="BM2278" s="222" t="s">
        <v>2643</v>
      </c>
    </row>
    <row r="2279" s="2" customFormat="1">
      <c r="A2279" s="41"/>
      <c r="B2279" s="42"/>
      <c r="C2279" s="43"/>
      <c r="D2279" s="224" t="s">
        <v>394</v>
      </c>
      <c r="E2279" s="43"/>
      <c r="F2279" s="225" t="s">
        <v>2644</v>
      </c>
      <c r="G2279" s="43"/>
      <c r="H2279" s="43"/>
      <c r="I2279" s="226"/>
      <c r="J2279" s="43"/>
      <c r="K2279" s="43"/>
      <c r="L2279" s="47"/>
      <c r="M2279" s="227"/>
      <c r="N2279" s="228"/>
      <c r="O2279" s="87"/>
      <c r="P2279" s="87"/>
      <c r="Q2279" s="87"/>
      <c r="R2279" s="87"/>
      <c r="S2279" s="87"/>
      <c r="T2279" s="88"/>
      <c r="U2279" s="41"/>
      <c r="V2279" s="41"/>
      <c r="W2279" s="41"/>
      <c r="X2279" s="41"/>
      <c r="Y2279" s="41"/>
      <c r="Z2279" s="41"/>
      <c r="AA2279" s="41"/>
      <c r="AB2279" s="41"/>
      <c r="AC2279" s="41"/>
      <c r="AD2279" s="41"/>
      <c r="AE2279" s="41"/>
      <c r="AT2279" s="20" t="s">
        <v>394</v>
      </c>
      <c r="AU2279" s="20" t="s">
        <v>84</v>
      </c>
    </row>
    <row r="2280" s="14" customFormat="1">
      <c r="A2280" s="14"/>
      <c r="B2280" s="240"/>
      <c r="C2280" s="241"/>
      <c r="D2280" s="231" t="s">
        <v>397</v>
      </c>
      <c r="E2280" s="242" t="s">
        <v>28</v>
      </c>
      <c r="F2280" s="243" t="s">
        <v>2645</v>
      </c>
      <c r="G2280" s="241"/>
      <c r="H2280" s="244">
        <v>80.239999999999995</v>
      </c>
      <c r="I2280" s="245"/>
      <c r="J2280" s="241"/>
      <c r="K2280" s="241"/>
      <c r="L2280" s="246"/>
      <c r="M2280" s="247"/>
      <c r="N2280" s="248"/>
      <c r="O2280" s="248"/>
      <c r="P2280" s="248"/>
      <c r="Q2280" s="248"/>
      <c r="R2280" s="248"/>
      <c r="S2280" s="248"/>
      <c r="T2280" s="249"/>
      <c r="U2280" s="14"/>
      <c r="V2280" s="14"/>
      <c r="W2280" s="14"/>
      <c r="X2280" s="14"/>
      <c r="Y2280" s="14"/>
      <c r="Z2280" s="14"/>
      <c r="AA2280" s="14"/>
      <c r="AB2280" s="14"/>
      <c r="AC2280" s="14"/>
      <c r="AD2280" s="14"/>
      <c r="AE2280" s="14"/>
      <c r="AT2280" s="250" t="s">
        <v>397</v>
      </c>
      <c r="AU2280" s="250" t="s">
        <v>84</v>
      </c>
      <c r="AV2280" s="14" t="s">
        <v>84</v>
      </c>
      <c r="AW2280" s="14" t="s">
        <v>35</v>
      </c>
      <c r="AX2280" s="14" t="s">
        <v>82</v>
      </c>
      <c r="AY2280" s="250" t="s">
        <v>378</v>
      </c>
    </row>
    <row r="2281" s="2" customFormat="1" ht="44.25" customHeight="1">
      <c r="A2281" s="41"/>
      <c r="B2281" s="42"/>
      <c r="C2281" s="273" t="s">
        <v>2646</v>
      </c>
      <c r="D2281" s="273" t="s">
        <v>875</v>
      </c>
      <c r="E2281" s="274" t="s">
        <v>2647</v>
      </c>
      <c r="F2281" s="275" t="s">
        <v>2648</v>
      </c>
      <c r="G2281" s="276" t="s">
        <v>572</v>
      </c>
      <c r="H2281" s="277">
        <v>42.125999999999998</v>
      </c>
      <c r="I2281" s="278"/>
      <c r="J2281" s="279">
        <f>ROUND(I2281*H2281,2)</f>
        <v>0</v>
      </c>
      <c r="K2281" s="275" t="s">
        <v>389</v>
      </c>
      <c r="L2281" s="280"/>
      <c r="M2281" s="281" t="s">
        <v>28</v>
      </c>
      <c r="N2281" s="282" t="s">
        <v>45</v>
      </c>
      <c r="O2281" s="87"/>
      <c r="P2281" s="220">
        <f>O2281*H2281</f>
        <v>0</v>
      </c>
      <c r="Q2281" s="220">
        <v>0.0061999999999999998</v>
      </c>
      <c r="R2281" s="220">
        <f>Q2281*H2281</f>
        <v>0.2611812</v>
      </c>
      <c r="S2281" s="220">
        <v>0</v>
      </c>
      <c r="T2281" s="221">
        <f>S2281*H2281</f>
        <v>0</v>
      </c>
      <c r="U2281" s="41"/>
      <c r="V2281" s="41"/>
      <c r="W2281" s="41"/>
      <c r="X2281" s="41"/>
      <c r="Y2281" s="41"/>
      <c r="Z2281" s="41"/>
      <c r="AA2281" s="41"/>
      <c r="AB2281" s="41"/>
      <c r="AC2281" s="41"/>
      <c r="AD2281" s="41"/>
      <c r="AE2281" s="41"/>
      <c r="AR2281" s="222" t="s">
        <v>706</v>
      </c>
      <c r="AT2281" s="222" t="s">
        <v>875</v>
      </c>
      <c r="AU2281" s="222" t="s">
        <v>84</v>
      </c>
      <c r="AY2281" s="20" t="s">
        <v>378</v>
      </c>
      <c r="BE2281" s="223">
        <f>IF(N2281="základní",J2281,0)</f>
        <v>0</v>
      </c>
      <c r="BF2281" s="223">
        <f>IF(N2281="snížená",J2281,0)</f>
        <v>0</v>
      </c>
      <c r="BG2281" s="223">
        <f>IF(N2281="zákl. přenesená",J2281,0)</f>
        <v>0</v>
      </c>
      <c r="BH2281" s="223">
        <f>IF(N2281="sníž. přenesená",J2281,0)</f>
        <v>0</v>
      </c>
      <c r="BI2281" s="223">
        <f>IF(N2281="nulová",J2281,0)</f>
        <v>0</v>
      </c>
      <c r="BJ2281" s="20" t="s">
        <v>82</v>
      </c>
      <c r="BK2281" s="223">
        <f>ROUND(I2281*H2281,2)</f>
        <v>0</v>
      </c>
      <c r="BL2281" s="20" t="s">
        <v>598</v>
      </c>
      <c r="BM2281" s="222" t="s">
        <v>2649</v>
      </c>
    </row>
    <row r="2282" s="14" customFormat="1">
      <c r="A2282" s="14"/>
      <c r="B2282" s="240"/>
      <c r="C2282" s="241"/>
      <c r="D2282" s="231" t="s">
        <v>397</v>
      </c>
      <c r="E2282" s="242" t="s">
        <v>28</v>
      </c>
      <c r="F2282" s="243" t="s">
        <v>2650</v>
      </c>
      <c r="G2282" s="241"/>
      <c r="H2282" s="244">
        <v>42.125999999999998</v>
      </c>
      <c r="I2282" s="245"/>
      <c r="J2282" s="241"/>
      <c r="K2282" s="241"/>
      <c r="L2282" s="246"/>
      <c r="M2282" s="247"/>
      <c r="N2282" s="248"/>
      <c r="O2282" s="248"/>
      <c r="P2282" s="248"/>
      <c r="Q2282" s="248"/>
      <c r="R2282" s="248"/>
      <c r="S2282" s="248"/>
      <c r="T2282" s="249"/>
      <c r="U2282" s="14"/>
      <c r="V2282" s="14"/>
      <c r="W2282" s="14"/>
      <c r="X2282" s="14"/>
      <c r="Y2282" s="14"/>
      <c r="Z2282" s="14"/>
      <c r="AA2282" s="14"/>
      <c r="AB2282" s="14"/>
      <c r="AC2282" s="14"/>
      <c r="AD2282" s="14"/>
      <c r="AE2282" s="14"/>
      <c r="AT2282" s="250" t="s">
        <v>397</v>
      </c>
      <c r="AU2282" s="250" t="s">
        <v>84</v>
      </c>
      <c r="AV2282" s="14" t="s">
        <v>84</v>
      </c>
      <c r="AW2282" s="14" t="s">
        <v>35</v>
      </c>
      <c r="AX2282" s="14" t="s">
        <v>82</v>
      </c>
      <c r="AY2282" s="250" t="s">
        <v>378</v>
      </c>
    </row>
    <row r="2283" s="2" customFormat="1" ht="44.25" customHeight="1">
      <c r="A2283" s="41"/>
      <c r="B2283" s="42"/>
      <c r="C2283" s="273" t="s">
        <v>2651</v>
      </c>
      <c r="D2283" s="273" t="s">
        <v>875</v>
      </c>
      <c r="E2283" s="274" t="s">
        <v>2652</v>
      </c>
      <c r="F2283" s="275" t="s">
        <v>2653</v>
      </c>
      <c r="G2283" s="276" t="s">
        <v>572</v>
      </c>
      <c r="H2283" s="277">
        <v>42.125999999999998</v>
      </c>
      <c r="I2283" s="278"/>
      <c r="J2283" s="279">
        <f>ROUND(I2283*H2283,2)</f>
        <v>0</v>
      </c>
      <c r="K2283" s="275" t="s">
        <v>389</v>
      </c>
      <c r="L2283" s="280"/>
      <c r="M2283" s="281" t="s">
        <v>28</v>
      </c>
      <c r="N2283" s="282" t="s">
        <v>45</v>
      </c>
      <c r="O2283" s="87"/>
      <c r="P2283" s="220">
        <f>O2283*H2283</f>
        <v>0</v>
      </c>
      <c r="Q2283" s="220">
        <v>0.012</v>
      </c>
      <c r="R2283" s="220">
        <f>Q2283*H2283</f>
        <v>0.50551199999999996</v>
      </c>
      <c r="S2283" s="220">
        <v>0</v>
      </c>
      <c r="T2283" s="221">
        <f>S2283*H2283</f>
        <v>0</v>
      </c>
      <c r="U2283" s="41"/>
      <c r="V2283" s="41"/>
      <c r="W2283" s="41"/>
      <c r="X2283" s="41"/>
      <c r="Y2283" s="41"/>
      <c r="Z2283" s="41"/>
      <c r="AA2283" s="41"/>
      <c r="AB2283" s="41"/>
      <c r="AC2283" s="41"/>
      <c r="AD2283" s="41"/>
      <c r="AE2283" s="41"/>
      <c r="AR2283" s="222" t="s">
        <v>706</v>
      </c>
      <c r="AT2283" s="222" t="s">
        <v>875</v>
      </c>
      <c r="AU2283" s="222" t="s">
        <v>84</v>
      </c>
      <c r="AY2283" s="20" t="s">
        <v>378</v>
      </c>
      <c r="BE2283" s="223">
        <f>IF(N2283="základní",J2283,0)</f>
        <v>0</v>
      </c>
      <c r="BF2283" s="223">
        <f>IF(N2283="snížená",J2283,0)</f>
        <v>0</v>
      </c>
      <c r="BG2283" s="223">
        <f>IF(N2283="zákl. přenesená",J2283,0)</f>
        <v>0</v>
      </c>
      <c r="BH2283" s="223">
        <f>IF(N2283="sníž. přenesená",J2283,0)</f>
        <v>0</v>
      </c>
      <c r="BI2283" s="223">
        <f>IF(N2283="nulová",J2283,0)</f>
        <v>0</v>
      </c>
      <c r="BJ2283" s="20" t="s">
        <v>82</v>
      </c>
      <c r="BK2283" s="223">
        <f>ROUND(I2283*H2283,2)</f>
        <v>0</v>
      </c>
      <c r="BL2283" s="20" t="s">
        <v>598</v>
      </c>
      <c r="BM2283" s="222" t="s">
        <v>2654</v>
      </c>
    </row>
    <row r="2284" s="14" customFormat="1">
      <c r="A2284" s="14"/>
      <c r="B2284" s="240"/>
      <c r="C2284" s="241"/>
      <c r="D2284" s="231" t="s">
        <v>397</v>
      </c>
      <c r="E2284" s="242" t="s">
        <v>28</v>
      </c>
      <c r="F2284" s="243" t="s">
        <v>2650</v>
      </c>
      <c r="G2284" s="241"/>
      <c r="H2284" s="244">
        <v>42.125999999999998</v>
      </c>
      <c r="I2284" s="245"/>
      <c r="J2284" s="241"/>
      <c r="K2284" s="241"/>
      <c r="L2284" s="246"/>
      <c r="M2284" s="247"/>
      <c r="N2284" s="248"/>
      <c r="O2284" s="248"/>
      <c r="P2284" s="248"/>
      <c r="Q2284" s="248"/>
      <c r="R2284" s="248"/>
      <c r="S2284" s="248"/>
      <c r="T2284" s="249"/>
      <c r="U2284" s="14"/>
      <c r="V2284" s="14"/>
      <c r="W2284" s="14"/>
      <c r="X2284" s="14"/>
      <c r="Y2284" s="14"/>
      <c r="Z2284" s="14"/>
      <c r="AA2284" s="14"/>
      <c r="AB2284" s="14"/>
      <c r="AC2284" s="14"/>
      <c r="AD2284" s="14"/>
      <c r="AE2284" s="14"/>
      <c r="AT2284" s="250" t="s">
        <v>397</v>
      </c>
      <c r="AU2284" s="250" t="s">
        <v>84</v>
      </c>
      <c r="AV2284" s="14" t="s">
        <v>84</v>
      </c>
      <c r="AW2284" s="14" t="s">
        <v>35</v>
      </c>
      <c r="AX2284" s="14" t="s">
        <v>82</v>
      </c>
      <c r="AY2284" s="250" t="s">
        <v>378</v>
      </c>
    </row>
    <row r="2285" s="2" customFormat="1" ht="49.05" customHeight="1">
      <c r="A2285" s="41"/>
      <c r="B2285" s="42"/>
      <c r="C2285" s="211" t="s">
        <v>2655</v>
      </c>
      <c r="D2285" s="211" t="s">
        <v>385</v>
      </c>
      <c r="E2285" s="212" t="s">
        <v>2656</v>
      </c>
      <c r="F2285" s="213" t="s">
        <v>2657</v>
      </c>
      <c r="G2285" s="214" t="s">
        <v>572</v>
      </c>
      <c r="H2285" s="215">
        <v>20.625</v>
      </c>
      <c r="I2285" s="216"/>
      <c r="J2285" s="217">
        <f>ROUND(I2285*H2285,2)</f>
        <v>0</v>
      </c>
      <c r="K2285" s="213" t="s">
        <v>389</v>
      </c>
      <c r="L2285" s="47"/>
      <c r="M2285" s="218" t="s">
        <v>28</v>
      </c>
      <c r="N2285" s="219" t="s">
        <v>45</v>
      </c>
      <c r="O2285" s="87"/>
      <c r="P2285" s="220">
        <f>O2285*H2285</f>
        <v>0</v>
      </c>
      <c r="Q2285" s="220">
        <v>0.0060299999999999998</v>
      </c>
      <c r="R2285" s="220">
        <f>Q2285*H2285</f>
        <v>0.12436875</v>
      </c>
      <c r="S2285" s="220">
        <v>0</v>
      </c>
      <c r="T2285" s="221">
        <f>S2285*H2285</f>
        <v>0</v>
      </c>
      <c r="U2285" s="41"/>
      <c r="V2285" s="41"/>
      <c r="W2285" s="41"/>
      <c r="X2285" s="41"/>
      <c r="Y2285" s="41"/>
      <c r="Z2285" s="41"/>
      <c r="AA2285" s="41"/>
      <c r="AB2285" s="41"/>
      <c r="AC2285" s="41"/>
      <c r="AD2285" s="41"/>
      <c r="AE2285" s="41"/>
      <c r="AR2285" s="222" t="s">
        <v>598</v>
      </c>
      <c r="AT2285" s="222" t="s">
        <v>385</v>
      </c>
      <c r="AU2285" s="222" t="s">
        <v>84</v>
      </c>
      <c r="AY2285" s="20" t="s">
        <v>378</v>
      </c>
      <c r="BE2285" s="223">
        <f>IF(N2285="základní",J2285,0)</f>
        <v>0</v>
      </c>
      <c r="BF2285" s="223">
        <f>IF(N2285="snížená",J2285,0)</f>
        <v>0</v>
      </c>
      <c r="BG2285" s="223">
        <f>IF(N2285="zákl. přenesená",J2285,0)</f>
        <v>0</v>
      </c>
      <c r="BH2285" s="223">
        <f>IF(N2285="sníž. přenesená",J2285,0)</f>
        <v>0</v>
      </c>
      <c r="BI2285" s="223">
        <f>IF(N2285="nulová",J2285,0)</f>
        <v>0</v>
      </c>
      <c r="BJ2285" s="20" t="s">
        <v>82</v>
      </c>
      <c r="BK2285" s="223">
        <f>ROUND(I2285*H2285,2)</f>
        <v>0</v>
      </c>
      <c r="BL2285" s="20" t="s">
        <v>598</v>
      </c>
      <c r="BM2285" s="222" t="s">
        <v>2658</v>
      </c>
    </row>
    <row r="2286" s="2" customFormat="1">
      <c r="A2286" s="41"/>
      <c r="B2286" s="42"/>
      <c r="C2286" s="43"/>
      <c r="D2286" s="224" t="s">
        <v>394</v>
      </c>
      <c r="E2286" s="43"/>
      <c r="F2286" s="225" t="s">
        <v>2659</v>
      </c>
      <c r="G2286" s="43"/>
      <c r="H2286" s="43"/>
      <c r="I2286" s="226"/>
      <c r="J2286" s="43"/>
      <c r="K2286" s="43"/>
      <c r="L2286" s="47"/>
      <c r="M2286" s="227"/>
      <c r="N2286" s="228"/>
      <c r="O2286" s="87"/>
      <c r="P2286" s="87"/>
      <c r="Q2286" s="87"/>
      <c r="R2286" s="87"/>
      <c r="S2286" s="87"/>
      <c r="T2286" s="88"/>
      <c r="U2286" s="41"/>
      <c r="V2286" s="41"/>
      <c r="W2286" s="41"/>
      <c r="X2286" s="41"/>
      <c r="Y2286" s="41"/>
      <c r="Z2286" s="41"/>
      <c r="AA2286" s="41"/>
      <c r="AB2286" s="41"/>
      <c r="AC2286" s="41"/>
      <c r="AD2286" s="41"/>
      <c r="AE2286" s="41"/>
      <c r="AT2286" s="20" t="s">
        <v>394</v>
      </c>
      <c r="AU2286" s="20" t="s">
        <v>84</v>
      </c>
    </row>
    <row r="2287" s="13" customFormat="1">
      <c r="A2287" s="13"/>
      <c r="B2287" s="229"/>
      <c r="C2287" s="230"/>
      <c r="D2287" s="231" t="s">
        <v>397</v>
      </c>
      <c r="E2287" s="232" t="s">
        <v>28</v>
      </c>
      <c r="F2287" s="233" t="s">
        <v>1257</v>
      </c>
      <c r="G2287" s="230"/>
      <c r="H2287" s="232" t="s">
        <v>28</v>
      </c>
      <c r="I2287" s="234"/>
      <c r="J2287" s="230"/>
      <c r="K2287" s="230"/>
      <c r="L2287" s="235"/>
      <c r="M2287" s="236"/>
      <c r="N2287" s="237"/>
      <c r="O2287" s="237"/>
      <c r="P2287" s="237"/>
      <c r="Q2287" s="237"/>
      <c r="R2287" s="237"/>
      <c r="S2287" s="237"/>
      <c r="T2287" s="238"/>
      <c r="U2287" s="13"/>
      <c r="V2287" s="13"/>
      <c r="W2287" s="13"/>
      <c r="X2287" s="13"/>
      <c r="Y2287" s="13"/>
      <c r="Z2287" s="13"/>
      <c r="AA2287" s="13"/>
      <c r="AB2287" s="13"/>
      <c r="AC2287" s="13"/>
      <c r="AD2287" s="13"/>
      <c r="AE2287" s="13"/>
      <c r="AT2287" s="239" t="s">
        <v>397</v>
      </c>
      <c r="AU2287" s="239" t="s">
        <v>84</v>
      </c>
      <c r="AV2287" s="13" t="s">
        <v>82</v>
      </c>
      <c r="AW2287" s="13" t="s">
        <v>35</v>
      </c>
      <c r="AX2287" s="13" t="s">
        <v>74</v>
      </c>
      <c r="AY2287" s="239" t="s">
        <v>378</v>
      </c>
    </row>
    <row r="2288" s="14" customFormat="1">
      <c r="A2288" s="14"/>
      <c r="B2288" s="240"/>
      <c r="C2288" s="241"/>
      <c r="D2288" s="231" t="s">
        <v>397</v>
      </c>
      <c r="E2288" s="242" t="s">
        <v>28</v>
      </c>
      <c r="F2288" s="243" t="s">
        <v>2660</v>
      </c>
      <c r="G2288" s="241"/>
      <c r="H2288" s="244">
        <v>10.5</v>
      </c>
      <c r="I2288" s="245"/>
      <c r="J2288" s="241"/>
      <c r="K2288" s="241"/>
      <c r="L2288" s="246"/>
      <c r="M2288" s="247"/>
      <c r="N2288" s="248"/>
      <c r="O2288" s="248"/>
      <c r="P2288" s="248"/>
      <c r="Q2288" s="248"/>
      <c r="R2288" s="248"/>
      <c r="S2288" s="248"/>
      <c r="T2288" s="249"/>
      <c r="U2288" s="14"/>
      <c r="V2288" s="14"/>
      <c r="W2288" s="14"/>
      <c r="X2288" s="14"/>
      <c r="Y2288" s="14"/>
      <c r="Z2288" s="14"/>
      <c r="AA2288" s="14"/>
      <c r="AB2288" s="14"/>
      <c r="AC2288" s="14"/>
      <c r="AD2288" s="14"/>
      <c r="AE2288" s="14"/>
      <c r="AT2288" s="250" t="s">
        <v>397</v>
      </c>
      <c r="AU2288" s="250" t="s">
        <v>84</v>
      </c>
      <c r="AV2288" s="14" t="s">
        <v>84</v>
      </c>
      <c r="AW2288" s="14" t="s">
        <v>35</v>
      </c>
      <c r="AX2288" s="14" t="s">
        <v>74</v>
      </c>
      <c r="AY2288" s="250" t="s">
        <v>378</v>
      </c>
    </row>
    <row r="2289" s="16" customFormat="1">
      <c r="A2289" s="16"/>
      <c r="B2289" s="262"/>
      <c r="C2289" s="263"/>
      <c r="D2289" s="231" t="s">
        <v>397</v>
      </c>
      <c r="E2289" s="264" t="s">
        <v>468</v>
      </c>
      <c r="F2289" s="265" t="s">
        <v>618</v>
      </c>
      <c r="G2289" s="263"/>
      <c r="H2289" s="266">
        <v>10.5</v>
      </c>
      <c r="I2289" s="267"/>
      <c r="J2289" s="263"/>
      <c r="K2289" s="263"/>
      <c r="L2289" s="268"/>
      <c r="M2289" s="269"/>
      <c r="N2289" s="270"/>
      <c r="O2289" s="270"/>
      <c r="P2289" s="270"/>
      <c r="Q2289" s="270"/>
      <c r="R2289" s="270"/>
      <c r="S2289" s="270"/>
      <c r="T2289" s="271"/>
      <c r="U2289" s="16"/>
      <c r="V2289" s="16"/>
      <c r="W2289" s="16"/>
      <c r="X2289" s="16"/>
      <c r="Y2289" s="16"/>
      <c r="Z2289" s="16"/>
      <c r="AA2289" s="16"/>
      <c r="AB2289" s="16"/>
      <c r="AC2289" s="16"/>
      <c r="AD2289" s="16"/>
      <c r="AE2289" s="16"/>
      <c r="AT2289" s="272" t="s">
        <v>397</v>
      </c>
      <c r="AU2289" s="272" t="s">
        <v>84</v>
      </c>
      <c r="AV2289" s="16" t="s">
        <v>432</v>
      </c>
      <c r="AW2289" s="16" t="s">
        <v>35</v>
      </c>
      <c r="AX2289" s="16" t="s">
        <v>74</v>
      </c>
      <c r="AY2289" s="272" t="s">
        <v>378</v>
      </c>
    </row>
    <row r="2290" s="13" customFormat="1">
      <c r="A2290" s="13"/>
      <c r="B2290" s="229"/>
      <c r="C2290" s="230"/>
      <c r="D2290" s="231" t="s">
        <v>397</v>
      </c>
      <c r="E2290" s="232" t="s">
        <v>28</v>
      </c>
      <c r="F2290" s="233" t="s">
        <v>1261</v>
      </c>
      <c r="G2290" s="230"/>
      <c r="H2290" s="232" t="s">
        <v>28</v>
      </c>
      <c r="I2290" s="234"/>
      <c r="J2290" s="230"/>
      <c r="K2290" s="230"/>
      <c r="L2290" s="235"/>
      <c r="M2290" s="236"/>
      <c r="N2290" s="237"/>
      <c r="O2290" s="237"/>
      <c r="P2290" s="237"/>
      <c r="Q2290" s="237"/>
      <c r="R2290" s="237"/>
      <c r="S2290" s="237"/>
      <c r="T2290" s="238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T2290" s="239" t="s">
        <v>397</v>
      </c>
      <c r="AU2290" s="239" t="s">
        <v>84</v>
      </c>
      <c r="AV2290" s="13" t="s">
        <v>82</v>
      </c>
      <c r="AW2290" s="13" t="s">
        <v>35</v>
      </c>
      <c r="AX2290" s="13" t="s">
        <v>74</v>
      </c>
      <c r="AY2290" s="239" t="s">
        <v>378</v>
      </c>
    </row>
    <row r="2291" s="14" customFormat="1">
      <c r="A2291" s="14"/>
      <c r="B2291" s="240"/>
      <c r="C2291" s="241"/>
      <c r="D2291" s="231" t="s">
        <v>397</v>
      </c>
      <c r="E2291" s="242" t="s">
        <v>28</v>
      </c>
      <c r="F2291" s="243" t="s">
        <v>2661</v>
      </c>
      <c r="G2291" s="241"/>
      <c r="H2291" s="244">
        <v>0.45000000000000001</v>
      </c>
      <c r="I2291" s="245"/>
      <c r="J2291" s="241"/>
      <c r="K2291" s="241"/>
      <c r="L2291" s="246"/>
      <c r="M2291" s="247"/>
      <c r="N2291" s="248"/>
      <c r="O2291" s="248"/>
      <c r="P2291" s="248"/>
      <c r="Q2291" s="248"/>
      <c r="R2291" s="248"/>
      <c r="S2291" s="248"/>
      <c r="T2291" s="249"/>
      <c r="U2291" s="14"/>
      <c r="V2291" s="14"/>
      <c r="W2291" s="14"/>
      <c r="X2291" s="14"/>
      <c r="Y2291" s="14"/>
      <c r="Z2291" s="14"/>
      <c r="AA2291" s="14"/>
      <c r="AB2291" s="14"/>
      <c r="AC2291" s="14"/>
      <c r="AD2291" s="14"/>
      <c r="AE2291" s="14"/>
      <c r="AT2291" s="250" t="s">
        <v>397</v>
      </c>
      <c r="AU2291" s="250" t="s">
        <v>84</v>
      </c>
      <c r="AV2291" s="14" t="s">
        <v>84</v>
      </c>
      <c r="AW2291" s="14" t="s">
        <v>35</v>
      </c>
      <c r="AX2291" s="14" t="s">
        <v>74</v>
      </c>
      <c r="AY2291" s="250" t="s">
        <v>378</v>
      </c>
    </row>
    <row r="2292" s="14" customFormat="1">
      <c r="A2292" s="14"/>
      <c r="B2292" s="240"/>
      <c r="C2292" s="241"/>
      <c r="D2292" s="231" t="s">
        <v>397</v>
      </c>
      <c r="E2292" s="242" t="s">
        <v>28</v>
      </c>
      <c r="F2292" s="243" t="s">
        <v>2662</v>
      </c>
      <c r="G2292" s="241"/>
      <c r="H2292" s="244">
        <v>9.6750000000000007</v>
      </c>
      <c r="I2292" s="245"/>
      <c r="J2292" s="241"/>
      <c r="K2292" s="241"/>
      <c r="L2292" s="246"/>
      <c r="M2292" s="247"/>
      <c r="N2292" s="248"/>
      <c r="O2292" s="248"/>
      <c r="P2292" s="248"/>
      <c r="Q2292" s="248"/>
      <c r="R2292" s="248"/>
      <c r="S2292" s="248"/>
      <c r="T2292" s="249"/>
      <c r="U2292" s="14"/>
      <c r="V2292" s="14"/>
      <c r="W2292" s="14"/>
      <c r="X2292" s="14"/>
      <c r="Y2292" s="14"/>
      <c r="Z2292" s="14"/>
      <c r="AA2292" s="14"/>
      <c r="AB2292" s="14"/>
      <c r="AC2292" s="14"/>
      <c r="AD2292" s="14"/>
      <c r="AE2292" s="14"/>
      <c r="AT2292" s="250" t="s">
        <v>397</v>
      </c>
      <c r="AU2292" s="250" t="s">
        <v>84</v>
      </c>
      <c r="AV2292" s="14" t="s">
        <v>84</v>
      </c>
      <c r="AW2292" s="14" t="s">
        <v>35</v>
      </c>
      <c r="AX2292" s="14" t="s">
        <v>74</v>
      </c>
      <c r="AY2292" s="250" t="s">
        <v>378</v>
      </c>
    </row>
    <row r="2293" s="16" customFormat="1">
      <c r="A2293" s="16"/>
      <c r="B2293" s="262"/>
      <c r="C2293" s="263"/>
      <c r="D2293" s="231" t="s">
        <v>397</v>
      </c>
      <c r="E2293" s="264" t="s">
        <v>471</v>
      </c>
      <c r="F2293" s="265" t="s">
        <v>618</v>
      </c>
      <c r="G2293" s="263"/>
      <c r="H2293" s="266">
        <v>10.125</v>
      </c>
      <c r="I2293" s="267"/>
      <c r="J2293" s="263"/>
      <c r="K2293" s="263"/>
      <c r="L2293" s="268"/>
      <c r="M2293" s="269"/>
      <c r="N2293" s="270"/>
      <c r="O2293" s="270"/>
      <c r="P2293" s="270"/>
      <c r="Q2293" s="270"/>
      <c r="R2293" s="270"/>
      <c r="S2293" s="270"/>
      <c r="T2293" s="271"/>
      <c r="U2293" s="16"/>
      <c r="V2293" s="16"/>
      <c r="W2293" s="16"/>
      <c r="X2293" s="16"/>
      <c r="Y2293" s="16"/>
      <c r="Z2293" s="16"/>
      <c r="AA2293" s="16"/>
      <c r="AB2293" s="16"/>
      <c r="AC2293" s="16"/>
      <c r="AD2293" s="16"/>
      <c r="AE2293" s="16"/>
      <c r="AT2293" s="272" t="s">
        <v>397</v>
      </c>
      <c r="AU2293" s="272" t="s">
        <v>84</v>
      </c>
      <c r="AV2293" s="16" t="s">
        <v>432</v>
      </c>
      <c r="AW2293" s="16" t="s">
        <v>35</v>
      </c>
      <c r="AX2293" s="16" t="s">
        <v>74</v>
      </c>
      <c r="AY2293" s="272" t="s">
        <v>378</v>
      </c>
    </row>
    <row r="2294" s="15" customFormat="1">
      <c r="A2294" s="15"/>
      <c r="B2294" s="251"/>
      <c r="C2294" s="252"/>
      <c r="D2294" s="231" t="s">
        <v>397</v>
      </c>
      <c r="E2294" s="253" t="s">
        <v>474</v>
      </c>
      <c r="F2294" s="254" t="s">
        <v>416</v>
      </c>
      <c r="G2294" s="252"/>
      <c r="H2294" s="255">
        <v>20.625</v>
      </c>
      <c r="I2294" s="256"/>
      <c r="J2294" s="252"/>
      <c r="K2294" s="252"/>
      <c r="L2294" s="257"/>
      <c r="M2294" s="258"/>
      <c r="N2294" s="259"/>
      <c r="O2294" s="259"/>
      <c r="P2294" s="259"/>
      <c r="Q2294" s="259"/>
      <c r="R2294" s="259"/>
      <c r="S2294" s="259"/>
      <c r="T2294" s="260"/>
      <c r="U2294" s="15"/>
      <c r="V2294" s="15"/>
      <c r="W2294" s="15"/>
      <c r="X2294" s="15"/>
      <c r="Y2294" s="15"/>
      <c r="Z2294" s="15"/>
      <c r="AA2294" s="15"/>
      <c r="AB2294" s="15"/>
      <c r="AC2294" s="15"/>
      <c r="AD2294" s="15"/>
      <c r="AE2294" s="15"/>
      <c r="AT2294" s="261" t="s">
        <v>397</v>
      </c>
      <c r="AU2294" s="261" t="s">
        <v>84</v>
      </c>
      <c r="AV2294" s="15" t="s">
        <v>390</v>
      </c>
      <c r="AW2294" s="15" t="s">
        <v>35</v>
      </c>
      <c r="AX2294" s="15" t="s">
        <v>82</v>
      </c>
      <c r="AY2294" s="261" t="s">
        <v>378</v>
      </c>
    </row>
    <row r="2295" s="2" customFormat="1" ht="16.5" customHeight="1">
      <c r="A2295" s="41"/>
      <c r="B2295" s="42"/>
      <c r="C2295" s="273" t="s">
        <v>2663</v>
      </c>
      <c r="D2295" s="273" t="s">
        <v>875</v>
      </c>
      <c r="E2295" s="274" t="s">
        <v>1617</v>
      </c>
      <c r="F2295" s="275" t="s">
        <v>1618</v>
      </c>
      <c r="G2295" s="276" t="s">
        <v>572</v>
      </c>
      <c r="H2295" s="277">
        <v>11.138</v>
      </c>
      <c r="I2295" s="278"/>
      <c r="J2295" s="279">
        <f>ROUND(I2295*H2295,2)</f>
        <v>0</v>
      </c>
      <c r="K2295" s="275" t="s">
        <v>389</v>
      </c>
      <c r="L2295" s="280"/>
      <c r="M2295" s="281" t="s">
        <v>28</v>
      </c>
      <c r="N2295" s="282" t="s">
        <v>45</v>
      </c>
      <c r="O2295" s="87"/>
      <c r="P2295" s="220">
        <f>O2295*H2295</f>
        <v>0</v>
      </c>
      <c r="Q2295" s="220">
        <v>0.0014</v>
      </c>
      <c r="R2295" s="220">
        <f>Q2295*H2295</f>
        <v>0.0155932</v>
      </c>
      <c r="S2295" s="220">
        <v>0</v>
      </c>
      <c r="T2295" s="221">
        <f>S2295*H2295</f>
        <v>0</v>
      </c>
      <c r="U2295" s="41"/>
      <c r="V2295" s="41"/>
      <c r="W2295" s="41"/>
      <c r="X2295" s="41"/>
      <c r="Y2295" s="41"/>
      <c r="Z2295" s="41"/>
      <c r="AA2295" s="41"/>
      <c r="AB2295" s="41"/>
      <c r="AC2295" s="41"/>
      <c r="AD2295" s="41"/>
      <c r="AE2295" s="41"/>
      <c r="AR2295" s="222" t="s">
        <v>706</v>
      </c>
      <c r="AT2295" s="222" t="s">
        <v>875</v>
      </c>
      <c r="AU2295" s="222" t="s">
        <v>84</v>
      </c>
      <c r="AY2295" s="20" t="s">
        <v>378</v>
      </c>
      <c r="BE2295" s="223">
        <f>IF(N2295="základní",J2295,0)</f>
        <v>0</v>
      </c>
      <c r="BF2295" s="223">
        <f>IF(N2295="snížená",J2295,0)</f>
        <v>0</v>
      </c>
      <c r="BG2295" s="223">
        <f>IF(N2295="zákl. přenesená",J2295,0)</f>
        <v>0</v>
      </c>
      <c r="BH2295" s="223">
        <f>IF(N2295="sníž. přenesená",J2295,0)</f>
        <v>0</v>
      </c>
      <c r="BI2295" s="223">
        <f>IF(N2295="nulová",J2295,0)</f>
        <v>0</v>
      </c>
      <c r="BJ2295" s="20" t="s">
        <v>82</v>
      </c>
      <c r="BK2295" s="223">
        <f>ROUND(I2295*H2295,2)</f>
        <v>0</v>
      </c>
      <c r="BL2295" s="20" t="s">
        <v>598</v>
      </c>
      <c r="BM2295" s="222" t="s">
        <v>2664</v>
      </c>
    </row>
    <row r="2296" s="14" customFormat="1">
      <c r="A2296" s="14"/>
      <c r="B2296" s="240"/>
      <c r="C2296" s="241"/>
      <c r="D2296" s="231" t="s">
        <v>397</v>
      </c>
      <c r="E2296" s="242" t="s">
        <v>28</v>
      </c>
      <c r="F2296" s="243" t="s">
        <v>2665</v>
      </c>
      <c r="G2296" s="241"/>
      <c r="H2296" s="244">
        <v>11.138</v>
      </c>
      <c r="I2296" s="245"/>
      <c r="J2296" s="241"/>
      <c r="K2296" s="241"/>
      <c r="L2296" s="246"/>
      <c r="M2296" s="247"/>
      <c r="N2296" s="248"/>
      <c r="O2296" s="248"/>
      <c r="P2296" s="248"/>
      <c r="Q2296" s="248"/>
      <c r="R2296" s="248"/>
      <c r="S2296" s="248"/>
      <c r="T2296" s="249"/>
      <c r="U2296" s="14"/>
      <c r="V2296" s="14"/>
      <c r="W2296" s="14"/>
      <c r="X2296" s="14"/>
      <c r="Y2296" s="14"/>
      <c r="Z2296" s="14"/>
      <c r="AA2296" s="14"/>
      <c r="AB2296" s="14"/>
      <c r="AC2296" s="14"/>
      <c r="AD2296" s="14"/>
      <c r="AE2296" s="14"/>
      <c r="AT2296" s="250" t="s">
        <v>397</v>
      </c>
      <c r="AU2296" s="250" t="s">
        <v>84</v>
      </c>
      <c r="AV2296" s="14" t="s">
        <v>84</v>
      </c>
      <c r="AW2296" s="14" t="s">
        <v>35</v>
      </c>
      <c r="AX2296" s="14" t="s">
        <v>82</v>
      </c>
      <c r="AY2296" s="250" t="s">
        <v>378</v>
      </c>
    </row>
    <row r="2297" s="2" customFormat="1" ht="16.5" customHeight="1">
      <c r="A2297" s="41"/>
      <c r="B2297" s="42"/>
      <c r="C2297" s="273" t="s">
        <v>2666</v>
      </c>
      <c r="D2297" s="273" t="s">
        <v>875</v>
      </c>
      <c r="E2297" s="274" t="s">
        <v>2667</v>
      </c>
      <c r="F2297" s="275" t="s">
        <v>2668</v>
      </c>
      <c r="G2297" s="276" t="s">
        <v>572</v>
      </c>
      <c r="H2297" s="277">
        <v>11.550000000000001</v>
      </c>
      <c r="I2297" s="278"/>
      <c r="J2297" s="279">
        <f>ROUND(I2297*H2297,2)</f>
        <v>0</v>
      </c>
      <c r="K2297" s="275" t="s">
        <v>389</v>
      </c>
      <c r="L2297" s="280"/>
      <c r="M2297" s="281" t="s">
        <v>28</v>
      </c>
      <c r="N2297" s="282" t="s">
        <v>45</v>
      </c>
      <c r="O2297" s="87"/>
      <c r="P2297" s="220">
        <f>O2297*H2297</f>
        <v>0</v>
      </c>
      <c r="Q2297" s="220">
        <v>0.0016800000000000001</v>
      </c>
      <c r="R2297" s="220">
        <f>Q2297*H2297</f>
        <v>0.019404000000000001</v>
      </c>
      <c r="S2297" s="220">
        <v>0</v>
      </c>
      <c r="T2297" s="221">
        <f>S2297*H2297</f>
        <v>0</v>
      </c>
      <c r="U2297" s="41"/>
      <c r="V2297" s="41"/>
      <c r="W2297" s="41"/>
      <c r="X2297" s="41"/>
      <c r="Y2297" s="41"/>
      <c r="Z2297" s="41"/>
      <c r="AA2297" s="41"/>
      <c r="AB2297" s="41"/>
      <c r="AC2297" s="41"/>
      <c r="AD2297" s="41"/>
      <c r="AE2297" s="41"/>
      <c r="AR2297" s="222" t="s">
        <v>706</v>
      </c>
      <c r="AT2297" s="222" t="s">
        <v>875</v>
      </c>
      <c r="AU2297" s="222" t="s">
        <v>84</v>
      </c>
      <c r="AY2297" s="20" t="s">
        <v>378</v>
      </c>
      <c r="BE2297" s="223">
        <f>IF(N2297="základní",J2297,0)</f>
        <v>0</v>
      </c>
      <c r="BF2297" s="223">
        <f>IF(N2297="snížená",J2297,0)</f>
        <v>0</v>
      </c>
      <c r="BG2297" s="223">
        <f>IF(N2297="zákl. přenesená",J2297,0)</f>
        <v>0</v>
      </c>
      <c r="BH2297" s="223">
        <f>IF(N2297="sníž. přenesená",J2297,0)</f>
        <v>0</v>
      </c>
      <c r="BI2297" s="223">
        <f>IF(N2297="nulová",J2297,0)</f>
        <v>0</v>
      </c>
      <c r="BJ2297" s="20" t="s">
        <v>82</v>
      </c>
      <c r="BK2297" s="223">
        <f>ROUND(I2297*H2297,2)</f>
        <v>0</v>
      </c>
      <c r="BL2297" s="20" t="s">
        <v>598</v>
      </c>
      <c r="BM2297" s="222" t="s">
        <v>2669</v>
      </c>
    </row>
    <row r="2298" s="14" customFormat="1">
      <c r="A2298" s="14"/>
      <c r="B2298" s="240"/>
      <c r="C2298" s="241"/>
      <c r="D2298" s="231" t="s">
        <v>397</v>
      </c>
      <c r="E2298" s="242" t="s">
        <v>28</v>
      </c>
      <c r="F2298" s="243" t="s">
        <v>2670</v>
      </c>
      <c r="G2298" s="241"/>
      <c r="H2298" s="244">
        <v>11.550000000000001</v>
      </c>
      <c r="I2298" s="245"/>
      <c r="J2298" s="241"/>
      <c r="K2298" s="241"/>
      <c r="L2298" s="246"/>
      <c r="M2298" s="247"/>
      <c r="N2298" s="248"/>
      <c r="O2298" s="248"/>
      <c r="P2298" s="248"/>
      <c r="Q2298" s="248"/>
      <c r="R2298" s="248"/>
      <c r="S2298" s="248"/>
      <c r="T2298" s="249"/>
      <c r="U2298" s="14"/>
      <c r="V2298" s="14"/>
      <c r="W2298" s="14"/>
      <c r="X2298" s="14"/>
      <c r="Y2298" s="14"/>
      <c r="Z2298" s="14"/>
      <c r="AA2298" s="14"/>
      <c r="AB2298" s="14"/>
      <c r="AC2298" s="14"/>
      <c r="AD2298" s="14"/>
      <c r="AE2298" s="14"/>
      <c r="AT2298" s="250" t="s">
        <v>397</v>
      </c>
      <c r="AU2298" s="250" t="s">
        <v>84</v>
      </c>
      <c r="AV2298" s="14" t="s">
        <v>84</v>
      </c>
      <c r="AW2298" s="14" t="s">
        <v>35</v>
      </c>
      <c r="AX2298" s="14" t="s">
        <v>82</v>
      </c>
      <c r="AY2298" s="250" t="s">
        <v>378</v>
      </c>
    </row>
    <row r="2299" s="2" customFormat="1" ht="37.8" customHeight="1">
      <c r="A2299" s="41"/>
      <c r="B2299" s="42"/>
      <c r="C2299" s="211" t="s">
        <v>2671</v>
      </c>
      <c r="D2299" s="211" t="s">
        <v>385</v>
      </c>
      <c r="E2299" s="212" t="s">
        <v>2672</v>
      </c>
      <c r="F2299" s="213" t="s">
        <v>2673</v>
      </c>
      <c r="G2299" s="214" t="s">
        <v>572</v>
      </c>
      <c r="H2299" s="215">
        <v>193.88</v>
      </c>
      <c r="I2299" s="216"/>
      <c r="J2299" s="217">
        <f>ROUND(I2299*H2299,2)</f>
        <v>0</v>
      </c>
      <c r="K2299" s="213" t="s">
        <v>389</v>
      </c>
      <c r="L2299" s="47"/>
      <c r="M2299" s="218" t="s">
        <v>28</v>
      </c>
      <c r="N2299" s="219" t="s">
        <v>45</v>
      </c>
      <c r="O2299" s="87"/>
      <c r="P2299" s="220">
        <f>O2299*H2299</f>
        <v>0</v>
      </c>
      <c r="Q2299" s="220">
        <v>0</v>
      </c>
      <c r="R2299" s="220">
        <f>Q2299*H2299</f>
        <v>0</v>
      </c>
      <c r="S2299" s="220">
        <v>0</v>
      </c>
      <c r="T2299" s="221">
        <f>S2299*H2299</f>
        <v>0</v>
      </c>
      <c r="U2299" s="41"/>
      <c r="V2299" s="41"/>
      <c r="W2299" s="41"/>
      <c r="X2299" s="41"/>
      <c r="Y2299" s="41"/>
      <c r="Z2299" s="41"/>
      <c r="AA2299" s="41"/>
      <c r="AB2299" s="41"/>
      <c r="AC2299" s="41"/>
      <c r="AD2299" s="41"/>
      <c r="AE2299" s="41"/>
      <c r="AR2299" s="222" t="s">
        <v>598</v>
      </c>
      <c r="AT2299" s="222" t="s">
        <v>385</v>
      </c>
      <c r="AU2299" s="222" t="s">
        <v>84</v>
      </c>
      <c r="AY2299" s="20" t="s">
        <v>378</v>
      </c>
      <c r="BE2299" s="223">
        <f>IF(N2299="základní",J2299,0)</f>
        <v>0</v>
      </c>
      <c r="BF2299" s="223">
        <f>IF(N2299="snížená",J2299,0)</f>
        <v>0</v>
      </c>
      <c r="BG2299" s="223">
        <f>IF(N2299="zákl. přenesená",J2299,0)</f>
        <v>0</v>
      </c>
      <c r="BH2299" s="223">
        <f>IF(N2299="sníž. přenesená",J2299,0)</f>
        <v>0</v>
      </c>
      <c r="BI2299" s="223">
        <f>IF(N2299="nulová",J2299,0)</f>
        <v>0</v>
      </c>
      <c r="BJ2299" s="20" t="s">
        <v>82</v>
      </c>
      <c r="BK2299" s="223">
        <f>ROUND(I2299*H2299,2)</f>
        <v>0</v>
      </c>
      <c r="BL2299" s="20" t="s">
        <v>598</v>
      </c>
      <c r="BM2299" s="222" t="s">
        <v>2674</v>
      </c>
    </row>
    <row r="2300" s="2" customFormat="1">
      <c r="A2300" s="41"/>
      <c r="B2300" s="42"/>
      <c r="C2300" s="43"/>
      <c r="D2300" s="224" t="s">
        <v>394</v>
      </c>
      <c r="E2300" s="43"/>
      <c r="F2300" s="225" t="s">
        <v>2675</v>
      </c>
      <c r="G2300" s="43"/>
      <c r="H2300" s="43"/>
      <c r="I2300" s="226"/>
      <c r="J2300" s="43"/>
      <c r="K2300" s="43"/>
      <c r="L2300" s="47"/>
      <c r="M2300" s="227"/>
      <c r="N2300" s="228"/>
      <c r="O2300" s="87"/>
      <c r="P2300" s="87"/>
      <c r="Q2300" s="87"/>
      <c r="R2300" s="87"/>
      <c r="S2300" s="87"/>
      <c r="T2300" s="88"/>
      <c r="U2300" s="41"/>
      <c r="V2300" s="41"/>
      <c r="W2300" s="41"/>
      <c r="X2300" s="41"/>
      <c r="Y2300" s="41"/>
      <c r="Z2300" s="41"/>
      <c r="AA2300" s="41"/>
      <c r="AB2300" s="41"/>
      <c r="AC2300" s="41"/>
      <c r="AD2300" s="41"/>
      <c r="AE2300" s="41"/>
      <c r="AT2300" s="20" t="s">
        <v>394</v>
      </c>
      <c r="AU2300" s="20" t="s">
        <v>84</v>
      </c>
    </row>
    <row r="2301" s="14" customFormat="1">
      <c r="A2301" s="14"/>
      <c r="B2301" s="240"/>
      <c r="C2301" s="241"/>
      <c r="D2301" s="231" t="s">
        <v>397</v>
      </c>
      <c r="E2301" s="242" t="s">
        <v>28</v>
      </c>
      <c r="F2301" s="243" t="s">
        <v>332</v>
      </c>
      <c r="G2301" s="241"/>
      <c r="H2301" s="244">
        <v>178.80000000000001</v>
      </c>
      <c r="I2301" s="245"/>
      <c r="J2301" s="241"/>
      <c r="K2301" s="241"/>
      <c r="L2301" s="246"/>
      <c r="M2301" s="247"/>
      <c r="N2301" s="248"/>
      <c r="O2301" s="248"/>
      <c r="P2301" s="248"/>
      <c r="Q2301" s="248"/>
      <c r="R2301" s="248"/>
      <c r="S2301" s="248"/>
      <c r="T2301" s="249"/>
      <c r="U2301" s="14"/>
      <c r="V2301" s="14"/>
      <c r="W2301" s="14"/>
      <c r="X2301" s="14"/>
      <c r="Y2301" s="14"/>
      <c r="Z2301" s="14"/>
      <c r="AA2301" s="14"/>
      <c r="AB2301" s="14"/>
      <c r="AC2301" s="14"/>
      <c r="AD2301" s="14"/>
      <c r="AE2301" s="14"/>
      <c r="AT2301" s="250" t="s">
        <v>397</v>
      </c>
      <c r="AU2301" s="250" t="s">
        <v>84</v>
      </c>
      <c r="AV2301" s="14" t="s">
        <v>84</v>
      </c>
      <c r="AW2301" s="14" t="s">
        <v>35</v>
      </c>
      <c r="AX2301" s="14" t="s">
        <v>74</v>
      </c>
      <c r="AY2301" s="250" t="s">
        <v>378</v>
      </c>
    </row>
    <row r="2302" s="14" customFormat="1">
      <c r="A2302" s="14"/>
      <c r="B2302" s="240"/>
      <c r="C2302" s="241"/>
      <c r="D2302" s="231" t="s">
        <v>397</v>
      </c>
      <c r="E2302" s="242" t="s">
        <v>28</v>
      </c>
      <c r="F2302" s="243" t="s">
        <v>665</v>
      </c>
      <c r="G2302" s="241"/>
      <c r="H2302" s="244">
        <v>10.199999999999999</v>
      </c>
      <c r="I2302" s="245"/>
      <c r="J2302" s="241"/>
      <c r="K2302" s="241"/>
      <c r="L2302" s="246"/>
      <c r="M2302" s="247"/>
      <c r="N2302" s="248"/>
      <c r="O2302" s="248"/>
      <c r="P2302" s="248"/>
      <c r="Q2302" s="248"/>
      <c r="R2302" s="248"/>
      <c r="S2302" s="248"/>
      <c r="T2302" s="249"/>
      <c r="U2302" s="14"/>
      <c r="V2302" s="14"/>
      <c r="W2302" s="14"/>
      <c r="X2302" s="14"/>
      <c r="Y2302" s="14"/>
      <c r="Z2302" s="14"/>
      <c r="AA2302" s="14"/>
      <c r="AB2302" s="14"/>
      <c r="AC2302" s="14"/>
      <c r="AD2302" s="14"/>
      <c r="AE2302" s="14"/>
      <c r="AT2302" s="250" t="s">
        <v>397</v>
      </c>
      <c r="AU2302" s="250" t="s">
        <v>84</v>
      </c>
      <c r="AV2302" s="14" t="s">
        <v>84</v>
      </c>
      <c r="AW2302" s="14" t="s">
        <v>35</v>
      </c>
      <c r="AX2302" s="14" t="s">
        <v>74</v>
      </c>
      <c r="AY2302" s="250" t="s">
        <v>378</v>
      </c>
    </row>
    <row r="2303" s="14" customFormat="1">
      <c r="A2303" s="14"/>
      <c r="B2303" s="240"/>
      <c r="C2303" s="241"/>
      <c r="D2303" s="231" t="s">
        <v>397</v>
      </c>
      <c r="E2303" s="242" t="s">
        <v>28</v>
      </c>
      <c r="F2303" s="243" t="s">
        <v>1910</v>
      </c>
      <c r="G2303" s="241"/>
      <c r="H2303" s="244">
        <v>4.8799999999999999</v>
      </c>
      <c r="I2303" s="245"/>
      <c r="J2303" s="241"/>
      <c r="K2303" s="241"/>
      <c r="L2303" s="246"/>
      <c r="M2303" s="247"/>
      <c r="N2303" s="248"/>
      <c r="O2303" s="248"/>
      <c r="P2303" s="248"/>
      <c r="Q2303" s="248"/>
      <c r="R2303" s="248"/>
      <c r="S2303" s="248"/>
      <c r="T2303" s="249"/>
      <c r="U2303" s="14"/>
      <c r="V2303" s="14"/>
      <c r="W2303" s="14"/>
      <c r="X2303" s="14"/>
      <c r="Y2303" s="14"/>
      <c r="Z2303" s="14"/>
      <c r="AA2303" s="14"/>
      <c r="AB2303" s="14"/>
      <c r="AC2303" s="14"/>
      <c r="AD2303" s="14"/>
      <c r="AE2303" s="14"/>
      <c r="AT2303" s="250" t="s">
        <v>397</v>
      </c>
      <c r="AU2303" s="250" t="s">
        <v>84</v>
      </c>
      <c r="AV2303" s="14" t="s">
        <v>84</v>
      </c>
      <c r="AW2303" s="14" t="s">
        <v>35</v>
      </c>
      <c r="AX2303" s="14" t="s">
        <v>74</v>
      </c>
      <c r="AY2303" s="250" t="s">
        <v>378</v>
      </c>
    </row>
    <row r="2304" s="15" customFormat="1">
      <c r="A2304" s="15"/>
      <c r="B2304" s="251"/>
      <c r="C2304" s="252"/>
      <c r="D2304" s="231" t="s">
        <v>397</v>
      </c>
      <c r="E2304" s="253" t="s">
        <v>2676</v>
      </c>
      <c r="F2304" s="254" t="s">
        <v>416</v>
      </c>
      <c r="G2304" s="252"/>
      <c r="H2304" s="255">
        <v>193.88</v>
      </c>
      <c r="I2304" s="256"/>
      <c r="J2304" s="252"/>
      <c r="K2304" s="252"/>
      <c r="L2304" s="257"/>
      <c r="M2304" s="258"/>
      <c r="N2304" s="259"/>
      <c r="O2304" s="259"/>
      <c r="P2304" s="259"/>
      <c r="Q2304" s="259"/>
      <c r="R2304" s="259"/>
      <c r="S2304" s="259"/>
      <c r="T2304" s="260"/>
      <c r="U2304" s="15"/>
      <c r="V2304" s="15"/>
      <c r="W2304" s="15"/>
      <c r="X2304" s="15"/>
      <c r="Y2304" s="15"/>
      <c r="Z2304" s="15"/>
      <c r="AA2304" s="15"/>
      <c r="AB2304" s="15"/>
      <c r="AC2304" s="15"/>
      <c r="AD2304" s="15"/>
      <c r="AE2304" s="15"/>
      <c r="AT2304" s="261" t="s">
        <v>397</v>
      </c>
      <c r="AU2304" s="261" t="s">
        <v>84</v>
      </c>
      <c r="AV2304" s="15" t="s">
        <v>390</v>
      </c>
      <c r="AW2304" s="15" t="s">
        <v>35</v>
      </c>
      <c r="AX2304" s="15" t="s">
        <v>82</v>
      </c>
      <c r="AY2304" s="261" t="s">
        <v>378</v>
      </c>
    </row>
    <row r="2305" s="2" customFormat="1" ht="37.8" customHeight="1">
      <c r="A2305" s="41"/>
      <c r="B2305" s="42"/>
      <c r="C2305" s="211" t="s">
        <v>2677</v>
      </c>
      <c r="D2305" s="211" t="s">
        <v>385</v>
      </c>
      <c r="E2305" s="212" t="s">
        <v>2678</v>
      </c>
      <c r="F2305" s="213" t="s">
        <v>2679</v>
      </c>
      <c r="G2305" s="214" t="s">
        <v>572</v>
      </c>
      <c r="H2305" s="215">
        <v>989.423</v>
      </c>
      <c r="I2305" s="216"/>
      <c r="J2305" s="217">
        <f>ROUND(I2305*H2305,2)</f>
        <v>0</v>
      </c>
      <c r="K2305" s="213" t="s">
        <v>389</v>
      </c>
      <c r="L2305" s="47"/>
      <c r="M2305" s="218" t="s">
        <v>28</v>
      </c>
      <c r="N2305" s="219" t="s">
        <v>45</v>
      </c>
      <c r="O2305" s="87"/>
      <c r="P2305" s="220">
        <f>O2305*H2305</f>
        <v>0</v>
      </c>
      <c r="Q2305" s="220">
        <v>0</v>
      </c>
      <c r="R2305" s="220">
        <f>Q2305*H2305</f>
        <v>0</v>
      </c>
      <c r="S2305" s="220">
        <v>0</v>
      </c>
      <c r="T2305" s="221">
        <f>S2305*H2305</f>
        <v>0</v>
      </c>
      <c r="U2305" s="41"/>
      <c r="V2305" s="41"/>
      <c r="W2305" s="41"/>
      <c r="X2305" s="41"/>
      <c r="Y2305" s="41"/>
      <c r="Z2305" s="41"/>
      <c r="AA2305" s="41"/>
      <c r="AB2305" s="41"/>
      <c r="AC2305" s="41"/>
      <c r="AD2305" s="41"/>
      <c r="AE2305" s="41"/>
      <c r="AR2305" s="222" t="s">
        <v>598</v>
      </c>
      <c r="AT2305" s="222" t="s">
        <v>385</v>
      </c>
      <c r="AU2305" s="222" t="s">
        <v>84</v>
      </c>
      <c r="AY2305" s="20" t="s">
        <v>378</v>
      </c>
      <c r="BE2305" s="223">
        <f>IF(N2305="základní",J2305,0)</f>
        <v>0</v>
      </c>
      <c r="BF2305" s="223">
        <f>IF(N2305="snížená",J2305,0)</f>
        <v>0</v>
      </c>
      <c r="BG2305" s="223">
        <f>IF(N2305="zákl. přenesená",J2305,0)</f>
        <v>0</v>
      </c>
      <c r="BH2305" s="223">
        <f>IF(N2305="sníž. přenesená",J2305,0)</f>
        <v>0</v>
      </c>
      <c r="BI2305" s="223">
        <f>IF(N2305="nulová",J2305,0)</f>
        <v>0</v>
      </c>
      <c r="BJ2305" s="20" t="s">
        <v>82</v>
      </c>
      <c r="BK2305" s="223">
        <f>ROUND(I2305*H2305,2)</f>
        <v>0</v>
      </c>
      <c r="BL2305" s="20" t="s">
        <v>598</v>
      </c>
      <c r="BM2305" s="222" t="s">
        <v>2680</v>
      </c>
    </row>
    <row r="2306" s="2" customFormat="1">
      <c r="A2306" s="41"/>
      <c r="B2306" s="42"/>
      <c r="C2306" s="43"/>
      <c r="D2306" s="224" t="s">
        <v>394</v>
      </c>
      <c r="E2306" s="43"/>
      <c r="F2306" s="225" t="s">
        <v>2681</v>
      </c>
      <c r="G2306" s="43"/>
      <c r="H2306" s="43"/>
      <c r="I2306" s="226"/>
      <c r="J2306" s="43"/>
      <c r="K2306" s="43"/>
      <c r="L2306" s="47"/>
      <c r="M2306" s="227"/>
      <c r="N2306" s="228"/>
      <c r="O2306" s="87"/>
      <c r="P2306" s="87"/>
      <c r="Q2306" s="87"/>
      <c r="R2306" s="87"/>
      <c r="S2306" s="87"/>
      <c r="T2306" s="88"/>
      <c r="U2306" s="41"/>
      <c r="V2306" s="41"/>
      <c r="W2306" s="41"/>
      <c r="X2306" s="41"/>
      <c r="Y2306" s="41"/>
      <c r="Z2306" s="41"/>
      <c r="AA2306" s="41"/>
      <c r="AB2306" s="41"/>
      <c r="AC2306" s="41"/>
      <c r="AD2306" s="41"/>
      <c r="AE2306" s="41"/>
      <c r="AT2306" s="20" t="s">
        <v>394</v>
      </c>
      <c r="AU2306" s="20" t="s">
        <v>84</v>
      </c>
    </row>
    <row r="2307" s="13" customFormat="1">
      <c r="A2307" s="13"/>
      <c r="B2307" s="229"/>
      <c r="C2307" s="230"/>
      <c r="D2307" s="231" t="s">
        <v>397</v>
      </c>
      <c r="E2307" s="232" t="s">
        <v>28</v>
      </c>
      <c r="F2307" s="233" t="s">
        <v>797</v>
      </c>
      <c r="G2307" s="230"/>
      <c r="H2307" s="232" t="s">
        <v>28</v>
      </c>
      <c r="I2307" s="234"/>
      <c r="J2307" s="230"/>
      <c r="K2307" s="230"/>
      <c r="L2307" s="235"/>
      <c r="M2307" s="236"/>
      <c r="N2307" s="237"/>
      <c r="O2307" s="237"/>
      <c r="P2307" s="237"/>
      <c r="Q2307" s="237"/>
      <c r="R2307" s="237"/>
      <c r="S2307" s="237"/>
      <c r="T2307" s="238"/>
      <c r="U2307" s="13"/>
      <c r="V2307" s="13"/>
      <c r="W2307" s="13"/>
      <c r="X2307" s="13"/>
      <c r="Y2307" s="13"/>
      <c r="Z2307" s="13"/>
      <c r="AA2307" s="13"/>
      <c r="AB2307" s="13"/>
      <c r="AC2307" s="13"/>
      <c r="AD2307" s="13"/>
      <c r="AE2307" s="13"/>
      <c r="AT2307" s="239" t="s">
        <v>397</v>
      </c>
      <c r="AU2307" s="239" t="s">
        <v>84</v>
      </c>
      <c r="AV2307" s="13" t="s">
        <v>82</v>
      </c>
      <c r="AW2307" s="13" t="s">
        <v>35</v>
      </c>
      <c r="AX2307" s="13" t="s">
        <v>74</v>
      </c>
      <c r="AY2307" s="239" t="s">
        <v>378</v>
      </c>
    </row>
    <row r="2308" s="14" customFormat="1">
      <c r="A2308" s="14"/>
      <c r="B2308" s="240"/>
      <c r="C2308" s="241"/>
      <c r="D2308" s="231" t="s">
        <v>397</v>
      </c>
      <c r="E2308" s="242" t="s">
        <v>28</v>
      </c>
      <c r="F2308" s="243" t="s">
        <v>330</v>
      </c>
      <c r="G2308" s="241"/>
      <c r="H2308" s="244">
        <v>38.350000000000001</v>
      </c>
      <c r="I2308" s="245"/>
      <c r="J2308" s="241"/>
      <c r="K2308" s="241"/>
      <c r="L2308" s="246"/>
      <c r="M2308" s="247"/>
      <c r="N2308" s="248"/>
      <c r="O2308" s="248"/>
      <c r="P2308" s="248"/>
      <c r="Q2308" s="248"/>
      <c r="R2308" s="248"/>
      <c r="S2308" s="248"/>
      <c r="T2308" s="249"/>
      <c r="U2308" s="14"/>
      <c r="V2308" s="14"/>
      <c r="W2308" s="14"/>
      <c r="X2308" s="14"/>
      <c r="Y2308" s="14"/>
      <c r="Z2308" s="14"/>
      <c r="AA2308" s="14"/>
      <c r="AB2308" s="14"/>
      <c r="AC2308" s="14"/>
      <c r="AD2308" s="14"/>
      <c r="AE2308" s="14"/>
      <c r="AT2308" s="250" t="s">
        <v>397</v>
      </c>
      <c r="AU2308" s="250" t="s">
        <v>84</v>
      </c>
      <c r="AV2308" s="14" t="s">
        <v>84</v>
      </c>
      <c r="AW2308" s="14" t="s">
        <v>35</v>
      </c>
      <c r="AX2308" s="14" t="s">
        <v>74</v>
      </c>
      <c r="AY2308" s="250" t="s">
        <v>378</v>
      </c>
    </row>
    <row r="2309" s="14" customFormat="1">
      <c r="A2309" s="14"/>
      <c r="B2309" s="240"/>
      <c r="C2309" s="241"/>
      <c r="D2309" s="231" t="s">
        <v>397</v>
      </c>
      <c r="E2309" s="242" t="s">
        <v>28</v>
      </c>
      <c r="F2309" s="243" t="s">
        <v>334</v>
      </c>
      <c r="G2309" s="241"/>
      <c r="H2309" s="244">
        <v>19.219999999999999</v>
      </c>
      <c r="I2309" s="245"/>
      <c r="J2309" s="241"/>
      <c r="K2309" s="241"/>
      <c r="L2309" s="246"/>
      <c r="M2309" s="247"/>
      <c r="N2309" s="248"/>
      <c r="O2309" s="248"/>
      <c r="P2309" s="248"/>
      <c r="Q2309" s="248"/>
      <c r="R2309" s="248"/>
      <c r="S2309" s="248"/>
      <c r="T2309" s="249"/>
      <c r="U2309" s="14"/>
      <c r="V2309" s="14"/>
      <c r="W2309" s="14"/>
      <c r="X2309" s="14"/>
      <c r="Y2309" s="14"/>
      <c r="Z2309" s="14"/>
      <c r="AA2309" s="14"/>
      <c r="AB2309" s="14"/>
      <c r="AC2309" s="14"/>
      <c r="AD2309" s="14"/>
      <c r="AE2309" s="14"/>
      <c r="AT2309" s="250" t="s">
        <v>397</v>
      </c>
      <c r="AU2309" s="250" t="s">
        <v>84</v>
      </c>
      <c r="AV2309" s="14" t="s">
        <v>84</v>
      </c>
      <c r="AW2309" s="14" t="s">
        <v>35</v>
      </c>
      <c r="AX2309" s="14" t="s">
        <v>74</v>
      </c>
      <c r="AY2309" s="250" t="s">
        <v>378</v>
      </c>
    </row>
    <row r="2310" s="14" customFormat="1">
      <c r="A2310" s="14"/>
      <c r="B2310" s="240"/>
      <c r="C2310" s="241"/>
      <c r="D2310" s="231" t="s">
        <v>397</v>
      </c>
      <c r="E2310" s="242" t="s">
        <v>28</v>
      </c>
      <c r="F2310" s="243" t="s">
        <v>1910</v>
      </c>
      <c r="G2310" s="241"/>
      <c r="H2310" s="244">
        <v>4.8799999999999999</v>
      </c>
      <c r="I2310" s="245"/>
      <c r="J2310" s="241"/>
      <c r="K2310" s="241"/>
      <c r="L2310" s="246"/>
      <c r="M2310" s="247"/>
      <c r="N2310" s="248"/>
      <c r="O2310" s="248"/>
      <c r="P2310" s="248"/>
      <c r="Q2310" s="248"/>
      <c r="R2310" s="248"/>
      <c r="S2310" s="248"/>
      <c r="T2310" s="249"/>
      <c r="U2310" s="14"/>
      <c r="V2310" s="14"/>
      <c r="W2310" s="14"/>
      <c r="X2310" s="14"/>
      <c r="Y2310" s="14"/>
      <c r="Z2310" s="14"/>
      <c r="AA2310" s="14"/>
      <c r="AB2310" s="14"/>
      <c r="AC2310" s="14"/>
      <c r="AD2310" s="14"/>
      <c r="AE2310" s="14"/>
      <c r="AT2310" s="250" t="s">
        <v>397</v>
      </c>
      <c r="AU2310" s="250" t="s">
        <v>84</v>
      </c>
      <c r="AV2310" s="14" t="s">
        <v>84</v>
      </c>
      <c r="AW2310" s="14" t="s">
        <v>35</v>
      </c>
      <c r="AX2310" s="14" t="s">
        <v>74</v>
      </c>
      <c r="AY2310" s="250" t="s">
        <v>378</v>
      </c>
    </row>
    <row r="2311" s="13" customFormat="1">
      <c r="A2311" s="13"/>
      <c r="B2311" s="229"/>
      <c r="C2311" s="230"/>
      <c r="D2311" s="231" t="s">
        <v>397</v>
      </c>
      <c r="E2311" s="232" t="s">
        <v>28</v>
      </c>
      <c r="F2311" s="233" t="s">
        <v>800</v>
      </c>
      <c r="G2311" s="230"/>
      <c r="H2311" s="232" t="s">
        <v>28</v>
      </c>
      <c r="I2311" s="234"/>
      <c r="J2311" s="230"/>
      <c r="K2311" s="230"/>
      <c r="L2311" s="235"/>
      <c r="M2311" s="236"/>
      <c r="N2311" s="237"/>
      <c r="O2311" s="237"/>
      <c r="P2311" s="237"/>
      <c r="Q2311" s="237"/>
      <c r="R2311" s="237"/>
      <c r="S2311" s="237"/>
      <c r="T2311" s="238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T2311" s="239" t="s">
        <v>397</v>
      </c>
      <c r="AU2311" s="239" t="s">
        <v>84</v>
      </c>
      <c r="AV2311" s="13" t="s">
        <v>82</v>
      </c>
      <c r="AW2311" s="13" t="s">
        <v>35</v>
      </c>
      <c r="AX2311" s="13" t="s">
        <v>74</v>
      </c>
      <c r="AY2311" s="239" t="s">
        <v>378</v>
      </c>
    </row>
    <row r="2312" s="14" customFormat="1">
      <c r="A2312" s="14"/>
      <c r="B2312" s="240"/>
      <c r="C2312" s="241"/>
      <c r="D2312" s="231" t="s">
        <v>397</v>
      </c>
      <c r="E2312" s="242" t="s">
        <v>28</v>
      </c>
      <c r="F2312" s="243" t="s">
        <v>2682</v>
      </c>
      <c r="G2312" s="241"/>
      <c r="H2312" s="244">
        <v>12.353</v>
      </c>
      <c r="I2312" s="245"/>
      <c r="J2312" s="241"/>
      <c r="K2312" s="241"/>
      <c r="L2312" s="246"/>
      <c r="M2312" s="247"/>
      <c r="N2312" s="248"/>
      <c r="O2312" s="248"/>
      <c r="P2312" s="248"/>
      <c r="Q2312" s="248"/>
      <c r="R2312" s="248"/>
      <c r="S2312" s="248"/>
      <c r="T2312" s="249"/>
      <c r="U2312" s="14"/>
      <c r="V2312" s="14"/>
      <c r="W2312" s="14"/>
      <c r="X2312" s="14"/>
      <c r="Y2312" s="14"/>
      <c r="Z2312" s="14"/>
      <c r="AA2312" s="14"/>
      <c r="AB2312" s="14"/>
      <c r="AC2312" s="14"/>
      <c r="AD2312" s="14"/>
      <c r="AE2312" s="14"/>
      <c r="AT2312" s="250" t="s">
        <v>397</v>
      </c>
      <c r="AU2312" s="250" t="s">
        <v>84</v>
      </c>
      <c r="AV2312" s="14" t="s">
        <v>84</v>
      </c>
      <c r="AW2312" s="14" t="s">
        <v>35</v>
      </c>
      <c r="AX2312" s="14" t="s">
        <v>74</v>
      </c>
      <c r="AY2312" s="250" t="s">
        <v>378</v>
      </c>
    </row>
    <row r="2313" s="13" customFormat="1">
      <c r="A2313" s="13"/>
      <c r="B2313" s="229"/>
      <c r="C2313" s="230"/>
      <c r="D2313" s="231" t="s">
        <v>397</v>
      </c>
      <c r="E2313" s="232" t="s">
        <v>28</v>
      </c>
      <c r="F2313" s="233" t="s">
        <v>802</v>
      </c>
      <c r="G2313" s="230"/>
      <c r="H2313" s="232" t="s">
        <v>28</v>
      </c>
      <c r="I2313" s="234"/>
      <c r="J2313" s="230"/>
      <c r="K2313" s="230"/>
      <c r="L2313" s="235"/>
      <c r="M2313" s="236"/>
      <c r="N2313" s="237"/>
      <c r="O2313" s="237"/>
      <c r="P2313" s="237"/>
      <c r="Q2313" s="237"/>
      <c r="R2313" s="237"/>
      <c r="S2313" s="237"/>
      <c r="T2313" s="238"/>
      <c r="U2313" s="13"/>
      <c r="V2313" s="13"/>
      <c r="W2313" s="13"/>
      <c r="X2313" s="13"/>
      <c r="Y2313" s="13"/>
      <c r="Z2313" s="13"/>
      <c r="AA2313" s="13"/>
      <c r="AB2313" s="13"/>
      <c r="AC2313" s="13"/>
      <c r="AD2313" s="13"/>
      <c r="AE2313" s="13"/>
      <c r="AT2313" s="239" t="s">
        <v>397</v>
      </c>
      <c r="AU2313" s="239" t="s">
        <v>84</v>
      </c>
      <c r="AV2313" s="13" t="s">
        <v>82</v>
      </c>
      <c r="AW2313" s="13" t="s">
        <v>35</v>
      </c>
      <c r="AX2313" s="13" t="s">
        <v>74</v>
      </c>
      <c r="AY2313" s="239" t="s">
        <v>378</v>
      </c>
    </row>
    <row r="2314" s="14" customFormat="1">
      <c r="A2314" s="14"/>
      <c r="B2314" s="240"/>
      <c r="C2314" s="241"/>
      <c r="D2314" s="231" t="s">
        <v>397</v>
      </c>
      <c r="E2314" s="242" t="s">
        <v>28</v>
      </c>
      <c r="F2314" s="243" t="s">
        <v>2683</v>
      </c>
      <c r="G2314" s="241"/>
      <c r="H2314" s="244">
        <v>24.704999999999998</v>
      </c>
      <c r="I2314" s="245"/>
      <c r="J2314" s="241"/>
      <c r="K2314" s="241"/>
      <c r="L2314" s="246"/>
      <c r="M2314" s="247"/>
      <c r="N2314" s="248"/>
      <c r="O2314" s="248"/>
      <c r="P2314" s="248"/>
      <c r="Q2314" s="248"/>
      <c r="R2314" s="248"/>
      <c r="S2314" s="248"/>
      <c r="T2314" s="249"/>
      <c r="U2314" s="14"/>
      <c r="V2314" s="14"/>
      <c r="W2314" s="14"/>
      <c r="X2314" s="14"/>
      <c r="Y2314" s="14"/>
      <c r="Z2314" s="14"/>
      <c r="AA2314" s="14"/>
      <c r="AB2314" s="14"/>
      <c r="AC2314" s="14"/>
      <c r="AD2314" s="14"/>
      <c r="AE2314" s="14"/>
      <c r="AT2314" s="250" t="s">
        <v>397</v>
      </c>
      <c r="AU2314" s="250" t="s">
        <v>84</v>
      </c>
      <c r="AV2314" s="14" t="s">
        <v>84</v>
      </c>
      <c r="AW2314" s="14" t="s">
        <v>35</v>
      </c>
      <c r="AX2314" s="14" t="s">
        <v>74</v>
      </c>
      <c r="AY2314" s="250" t="s">
        <v>378</v>
      </c>
    </row>
    <row r="2315" s="16" customFormat="1">
      <c r="A2315" s="16"/>
      <c r="B2315" s="262"/>
      <c r="C2315" s="263"/>
      <c r="D2315" s="231" t="s">
        <v>397</v>
      </c>
      <c r="E2315" s="264" t="s">
        <v>28</v>
      </c>
      <c r="F2315" s="265" t="s">
        <v>618</v>
      </c>
      <c r="G2315" s="263"/>
      <c r="H2315" s="266">
        <v>99.507999999999996</v>
      </c>
      <c r="I2315" s="267"/>
      <c r="J2315" s="263"/>
      <c r="K2315" s="263"/>
      <c r="L2315" s="268"/>
      <c r="M2315" s="269"/>
      <c r="N2315" s="270"/>
      <c r="O2315" s="270"/>
      <c r="P2315" s="270"/>
      <c r="Q2315" s="270"/>
      <c r="R2315" s="270"/>
      <c r="S2315" s="270"/>
      <c r="T2315" s="271"/>
      <c r="U2315" s="16"/>
      <c r="V2315" s="16"/>
      <c r="W2315" s="16"/>
      <c r="X2315" s="16"/>
      <c r="Y2315" s="16"/>
      <c r="Z2315" s="16"/>
      <c r="AA2315" s="16"/>
      <c r="AB2315" s="16"/>
      <c r="AC2315" s="16"/>
      <c r="AD2315" s="16"/>
      <c r="AE2315" s="16"/>
      <c r="AT2315" s="272" t="s">
        <v>397</v>
      </c>
      <c r="AU2315" s="272" t="s">
        <v>84</v>
      </c>
      <c r="AV2315" s="16" t="s">
        <v>432</v>
      </c>
      <c r="AW2315" s="16" t="s">
        <v>35</v>
      </c>
      <c r="AX2315" s="16" t="s">
        <v>74</v>
      </c>
      <c r="AY2315" s="272" t="s">
        <v>378</v>
      </c>
    </row>
    <row r="2316" s="13" customFormat="1">
      <c r="A2316" s="13"/>
      <c r="B2316" s="229"/>
      <c r="C2316" s="230"/>
      <c r="D2316" s="231" t="s">
        <v>397</v>
      </c>
      <c r="E2316" s="232" t="s">
        <v>28</v>
      </c>
      <c r="F2316" s="233" t="s">
        <v>804</v>
      </c>
      <c r="G2316" s="230"/>
      <c r="H2316" s="232" t="s">
        <v>28</v>
      </c>
      <c r="I2316" s="234"/>
      <c r="J2316" s="230"/>
      <c r="K2316" s="230"/>
      <c r="L2316" s="235"/>
      <c r="M2316" s="236"/>
      <c r="N2316" s="237"/>
      <c r="O2316" s="237"/>
      <c r="P2316" s="237"/>
      <c r="Q2316" s="237"/>
      <c r="R2316" s="237"/>
      <c r="S2316" s="237"/>
      <c r="T2316" s="238"/>
      <c r="U2316" s="13"/>
      <c r="V2316" s="13"/>
      <c r="W2316" s="13"/>
      <c r="X2316" s="13"/>
      <c r="Y2316" s="13"/>
      <c r="Z2316" s="13"/>
      <c r="AA2316" s="13"/>
      <c r="AB2316" s="13"/>
      <c r="AC2316" s="13"/>
      <c r="AD2316" s="13"/>
      <c r="AE2316" s="13"/>
      <c r="AT2316" s="239" t="s">
        <v>397</v>
      </c>
      <c r="AU2316" s="239" t="s">
        <v>84</v>
      </c>
      <c r="AV2316" s="13" t="s">
        <v>82</v>
      </c>
      <c r="AW2316" s="13" t="s">
        <v>35</v>
      </c>
      <c r="AX2316" s="13" t="s">
        <v>74</v>
      </c>
      <c r="AY2316" s="239" t="s">
        <v>378</v>
      </c>
    </row>
    <row r="2317" s="14" customFormat="1">
      <c r="A2317" s="14"/>
      <c r="B2317" s="240"/>
      <c r="C2317" s="241"/>
      <c r="D2317" s="231" t="s">
        <v>397</v>
      </c>
      <c r="E2317" s="242" t="s">
        <v>28</v>
      </c>
      <c r="F2317" s="243" t="s">
        <v>336</v>
      </c>
      <c r="G2317" s="241"/>
      <c r="H2317" s="244">
        <v>27.765000000000001</v>
      </c>
      <c r="I2317" s="245"/>
      <c r="J2317" s="241"/>
      <c r="K2317" s="241"/>
      <c r="L2317" s="246"/>
      <c r="M2317" s="247"/>
      <c r="N2317" s="248"/>
      <c r="O2317" s="248"/>
      <c r="P2317" s="248"/>
      <c r="Q2317" s="248"/>
      <c r="R2317" s="248"/>
      <c r="S2317" s="248"/>
      <c r="T2317" s="249"/>
      <c r="U2317" s="14"/>
      <c r="V2317" s="14"/>
      <c r="W2317" s="14"/>
      <c r="X2317" s="14"/>
      <c r="Y2317" s="14"/>
      <c r="Z2317" s="14"/>
      <c r="AA2317" s="14"/>
      <c r="AB2317" s="14"/>
      <c r="AC2317" s="14"/>
      <c r="AD2317" s="14"/>
      <c r="AE2317" s="14"/>
      <c r="AT2317" s="250" t="s">
        <v>397</v>
      </c>
      <c r="AU2317" s="250" t="s">
        <v>84</v>
      </c>
      <c r="AV2317" s="14" t="s">
        <v>84</v>
      </c>
      <c r="AW2317" s="14" t="s">
        <v>35</v>
      </c>
      <c r="AX2317" s="14" t="s">
        <v>74</v>
      </c>
      <c r="AY2317" s="250" t="s">
        <v>378</v>
      </c>
    </row>
    <row r="2318" s="14" customFormat="1">
      <c r="A2318" s="14"/>
      <c r="B2318" s="240"/>
      <c r="C2318" s="241"/>
      <c r="D2318" s="231" t="s">
        <v>397</v>
      </c>
      <c r="E2318" s="242" t="s">
        <v>28</v>
      </c>
      <c r="F2318" s="243" t="s">
        <v>338</v>
      </c>
      <c r="G2318" s="241"/>
      <c r="H2318" s="244">
        <v>355.35000000000002</v>
      </c>
      <c r="I2318" s="245"/>
      <c r="J2318" s="241"/>
      <c r="K2318" s="241"/>
      <c r="L2318" s="246"/>
      <c r="M2318" s="247"/>
      <c r="N2318" s="248"/>
      <c r="O2318" s="248"/>
      <c r="P2318" s="248"/>
      <c r="Q2318" s="248"/>
      <c r="R2318" s="248"/>
      <c r="S2318" s="248"/>
      <c r="T2318" s="249"/>
      <c r="U2318" s="14"/>
      <c r="V2318" s="14"/>
      <c r="W2318" s="14"/>
      <c r="X2318" s="14"/>
      <c r="Y2318" s="14"/>
      <c r="Z2318" s="14"/>
      <c r="AA2318" s="14"/>
      <c r="AB2318" s="14"/>
      <c r="AC2318" s="14"/>
      <c r="AD2318" s="14"/>
      <c r="AE2318" s="14"/>
      <c r="AT2318" s="250" t="s">
        <v>397</v>
      </c>
      <c r="AU2318" s="250" t="s">
        <v>84</v>
      </c>
      <c r="AV2318" s="14" t="s">
        <v>84</v>
      </c>
      <c r="AW2318" s="14" t="s">
        <v>35</v>
      </c>
      <c r="AX2318" s="14" t="s">
        <v>74</v>
      </c>
      <c r="AY2318" s="250" t="s">
        <v>378</v>
      </c>
    </row>
    <row r="2319" s="14" customFormat="1">
      <c r="A2319" s="14"/>
      <c r="B2319" s="240"/>
      <c r="C2319" s="241"/>
      <c r="D2319" s="231" t="s">
        <v>397</v>
      </c>
      <c r="E2319" s="242" t="s">
        <v>28</v>
      </c>
      <c r="F2319" s="243" t="s">
        <v>143</v>
      </c>
      <c r="G2319" s="241"/>
      <c r="H2319" s="244">
        <v>52.100000000000001</v>
      </c>
      <c r="I2319" s="245"/>
      <c r="J2319" s="241"/>
      <c r="K2319" s="241"/>
      <c r="L2319" s="246"/>
      <c r="M2319" s="247"/>
      <c r="N2319" s="248"/>
      <c r="O2319" s="248"/>
      <c r="P2319" s="248"/>
      <c r="Q2319" s="248"/>
      <c r="R2319" s="248"/>
      <c r="S2319" s="248"/>
      <c r="T2319" s="249"/>
      <c r="U2319" s="14"/>
      <c r="V2319" s="14"/>
      <c r="W2319" s="14"/>
      <c r="X2319" s="14"/>
      <c r="Y2319" s="14"/>
      <c r="Z2319" s="14"/>
      <c r="AA2319" s="14"/>
      <c r="AB2319" s="14"/>
      <c r="AC2319" s="14"/>
      <c r="AD2319" s="14"/>
      <c r="AE2319" s="14"/>
      <c r="AT2319" s="250" t="s">
        <v>397</v>
      </c>
      <c r="AU2319" s="250" t="s">
        <v>84</v>
      </c>
      <c r="AV2319" s="14" t="s">
        <v>84</v>
      </c>
      <c r="AW2319" s="14" t="s">
        <v>35</v>
      </c>
      <c r="AX2319" s="14" t="s">
        <v>74</v>
      </c>
      <c r="AY2319" s="250" t="s">
        <v>378</v>
      </c>
    </row>
    <row r="2320" s="16" customFormat="1">
      <c r="A2320" s="16"/>
      <c r="B2320" s="262"/>
      <c r="C2320" s="263"/>
      <c r="D2320" s="231" t="s">
        <v>397</v>
      </c>
      <c r="E2320" s="264" t="s">
        <v>493</v>
      </c>
      <c r="F2320" s="265" t="s">
        <v>618</v>
      </c>
      <c r="G2320" s="263"/>
      <c r="H2320" s="266">
        <v>435.21499999999998</v>
      </c>
      <c r="I2320" s="267"/>
      <c r="J2320" s="263"/>
      <c r="K2320" s="263"/>
      <c r="L2320" s="268"/>
      <c r="M2320" s="269"/>
      <c r="N2320" s="270"/>
      <c r="O2320" s="270"/>
      <c r="P2320" s="270"/>
      <c r="Q2320" s="270"/>
      <c r="R2320" s="270"/>
      <c r="S2320" s="270"/>
      <c r="T2320" s="271"/>
      <c r="U2320" s="16"/>
      <c r="V2320" s="16"/>
      <c r="W2320" s="16"/>
      <c r="X2320" s="16"/>
      <c r="Y2320" s="16"/>
      <c r="Z2320" s="16"/>
      <c r="AA2320" s="16"/>
      <c r="AB2320" s="16"/>
      <c r="AC2320" s="16"/>
      <c r="AD2320" s="16"/>
      <c r="AE2320" s="16"/>
      <c r="AT2320" s="272" t="s">
        <v>397</v>
      </c>
      <c r="AU2320" s="272" t="s">
        <v>84</v>
      </c>
      <c r="AV2320" s="16" t="s">
        <v>432</v>
      </c>
      <c r="AW2320" s="16" t="s">
        <v>35</v>
      </c>
      <c r="AX2320" s="16" t="s">
        <v>74</v>
      </c>
      <c r="AY2320" s="272" t="s">
        <v>378</v>
      </c>
    </row>
    <row r="2321" s="13" customFormat="1">
      <c r="A2321" s="13"/>
      <c r="B2321" s="229"/>
      <c r="C2321" s="230"/>
      <c r="D2321" s="231" t="s">
        <v>397</v>
      </c>
      <c r="E2321" s="232" t="s">
        <v>28</v>
      </c>
      <c r="F2321" s="233" t="s">
        <v>807</v>
      </c>
      <c r="G2321" s="230"/>
      <c r="H2321" s="232" t="s">
        <v>28</v>
      </c>
      <c r="I2321" s="234"/>
      <c r="J2321" s="230"/>
      <c r="K2321" s="230"/>
      <c r="L2321" s="235"/>
      <c r="M2321" s="236"/>
      <c r="N2321" s="237"/>
      <c r="O2321" s="237"/>
      <c r="P2321" s="237"/>
      <c r="Q2321" s="237"/>
      <c r="R2321" s="237"/>
      <c r="S2321" s="237"/>
      <c r="T2321" s="238"/>
      <c r="U2321" s="13"/>
      <c r="V2321" s="13"/>
      <c r="W2321" s="13"/>
      <c r="X2321" s="13"/>
      <c r="Y2321" s="13"/>
      <c r="Z2321" s="13"/>
      <c r="AA2321" s="13"/>
      <c r="AB2321" s="13"/>
      <c r="AC2321" s="13"/>
      <c r="AD2321" s="13"/>
      <c r="AE2321" s="13"/>
      <c r="AT2321" s="239" t="s">
        <v>397</v>
      </c>
      <c r="AU2321" s="239" t="s">
        <v>84</v>
      </c>
      <c r="AV2321" s="13" t="s">
        <v>82</v>
      </c>
      <c r="AW2321" s="13" t="s">
        <v>35</v>
      </c>
      <c r="AX2321" s="13" t="s">
        <v>74</v>
      </c>
      <c r="AY2321" s="239" t="s">
        <v>378</v>
      </c>
    </row>
    <row r="2322" s="14" customFormat="1">
      <c r="A2322" s="14"/>
      <c r="B2322" s="240"/>
      <c r="C2322" s="241"/>
      <c r="D2322" s="231" t="s">
        <v>397</v>
      </c>
      <c r="E2322" s="242" t="s">
        <v>28</v>
      </c>
      <c r="F2322" s="243" t="s">
        <v>341</v>
      </c>
      <c r="G2322" s="241"/>
      <c r="H2322" s="244">
        <v>427</v>
      </c>
      <c r="I2322" s="245"/>
      <c r="J2322" s="241"/>
      <c r="K2322" s="241"/>
      <c r="L2322" s="246"/>
      <c r="M2322" s="247"/>
      <c r="N2322" s="248"/>
      <c r="O2322" s="248"/>
      <c r="P2322" s="248"/>
      <c r="Q2322" s="248"/>
      <c r="R2322" s="248"/>
      <c r="S2322" s="248"/>
      <c r="T2322" s="249"/>
      <c r="U2322" s="14"/>
      <c r="V2322" s="14"/>
      <c r="W2322" s="14"/>
      <c r="X2322" s="14"/>
      <c r="Y2322" s="14"/>
      <c r="Z2322" s="14"/>
      <c r="AA2322" s="14"/>
      <c r="AB2322" s="14"/>
      <c r="AC2322" s="14"/>
      <c r="AD2322" s="14"/>
      <c r="AE2322" s="14"/>
      <c r="AT2322" s="250" t="s">
        <v>397</v>
      </c>
      <c r="AU2322" s="250" t="s">
        <v>84</v>
      </c>
      <c r="AV2322" s="14" t="s">
        <v>84</v>
      </c>
      <c r="AW2322" s="14" t="s">
        <v>35</v>
      </c>
      <c r="AX2322" s="14" t="s">
        <v>74</v>
      </c>
      <c r="AY2322" s="250" t="s">
        <v>378</v>
      </c>
    </row>
    <row r="2323" s="14" customFormat="1">
      <c r="A2323" s="14"/>
      <c r="B2323" s="240"/>
      <c r="C2323" s="241"/>
      <c r="D2323" s="231" t="s">
        <v>397</v>
      </c>
      <c r="E2323" s="242" t="s">
        <v>28</v>
      </c>
      <c r="F2323" s="243" t="s">
        <v>145</v>
      </c>
      <c r="G2323" s="241"/>
      <c r="H2323" s="244">
        <v>27.699999999999999</v>
      </c>
      <c r="I2323" s="245"/>
      <c r="J2323" s="241"/>
      <c r="K2323" s="241"/>
      <c r="L2323" s="246"/>
      <c r="M2323" s="247"/>
      <c r="N2323" s="248"/>
      <c r="O2323" s="248"/>
      <c r="P2323" s="248"/>
      <c r="Q2323" s="248"/>
      <c r="R2323" s="248"/>
      <c r="S2323" s="248"/>
      <c r="T2323" s="249"/>
      <c r="U2323" s="14"/>
      <c r="V2323" s="14"/>
      <c r="W2323" s="14"/>
      <c r="X2323" s="14"/>
      <c r="Y2323" s="14"/>
      <c r="Z2323" s="14"/>
      <c r="AA2323" s="14"/>
      <c r="AB2323" s="14"/>
      <c r="AC2323" s="14"/>
      <c r="AD2323" s="14"/>
      <c r="AE2323" s="14"/>
      <c r="AT2323" s="250" t="s">
        <v>397</v>
      </c>
      <c r="AU2323" s="250" t="s">
        <v>84</v>
      </c>
      <c r="AV2323" s="14" t="s">
        <v>84</v>
      </c>
      <c r="AW2323" s="14" t="s">
        <v>35</v>
      </c>
      <c r="AX2323" s="14" t="s">
        <v>74</v>
      </c>
      <c r="AY2323" s="250" t="s">
        <v>378</v>
      </c>
    </row>
    <row r="2324" s="16" customFormat="1">
      <c r="A2324" s="16"/>
      <c r="B2324" s="262"/>
      <c r="C2324" s="263"/>
      <c r="D2324" s="231" t="s">
        <v>397</v>
      </c>
      <c r="E2324" s="264" t="s">
        <v>496</v>
      </c>
      <c r="F2324" s="265" t="s">
        <v>618</v>
      </c>
      <c r="G2324" s="263"/>
      <c r="H2324" s="266">
        <v>454.69999999999999</v>
      </c>
      <c r="I2324" s="267"/>
      <c r="J2324" s="263"/>
      <c r="K2324" s="263"/>
      <c r="L2324" s="268"/>
      <c r="M2324" s="269"/>
      <c r="N2324" s="270"/>
      <c r="O2324" s="270"/>
      <c r="P2324" s="270"/>
      <c r="Q2324" s="270"/>
      <c r="R2324" s="270"/>
      <c r="S2324" s="270"/>
      <c r="T2324" s="271"/>
      <c r="U2324" s="16"/>
      <c r="V2324" s="16"/>
      <c r="W2324" s="16"/>
      <c r="X2324" s="16"/>
      <c r="Y2324" s="16"/>
      <c r="Z2324" s="16"/>
      <c r="AA2324" s="16"/>
      <c r="AB2324" s="16"/>
      <c r="AC2324" s="16"/>
      <c r="AD2324" s="16"/>
      <c r="AE2324" s="16"/>
      <c r="AT2324" s="272" t="s">
        <v>397</v>
      </c>
      <c r="AU2324" s="272" t="s">
        <v>84</v>
      </c>
      <c r="AV2324" s="16" t="s">
        <v>432</v>
      </c>
      <c r="AW2324" s="16" t="s">
        <v>35</v>
      </c>
      <c r="AX2324" s="16" t="s">
        <v>74</v>
      </c>
      <c r="AY2324" s="272" t="s">
        <v>378</v>
      </c>
    </row>
    <row r="2325" s="15" customFormat="1">
      <c r="A2325" s="15"/>
      <c r="B2325" s="251"/>
      <c r="C2325" s="252"/>
      <c r="D2325" s="231" t="s">
        <v>397</v>
      </c>
      <c r="E2325" s="253" t="s">
        <v>28</v>
      </c>
      <c r="F2325" s="254" t="s">
        <v>416</v>
      </c>
      <c r="G2325" s="252"/>
      <c r="H2325" s="255">
        <v>989.423</v>
      </c>
      <c r="I2325" s="256"/>
      <c r="J2325" s="252"/>
      <c r="K2325" s="252"/>
      <c r="L2325" s="257"/>
      <c r="M2325" s="258"/>
      <c r="N2325" s="259"/>
      <c r="O2325" s="259"/>
      <c r="P2325" s="259"/>
      <c r="Q2325" s="259"/>
      <c r="R2325" s="259"/>
      <c r="S2325" s="259"/>
      <c r="T2325" s="260"/>
      <c r="U2325" s="15"/>
      <c r="V2325" s="15"/>
      <c r="W2325" s="15"/>
      <c r="X2325" s="15"/>
      <c r="Y2325" s="15"/>
      <c r="Z2325" s="15"/>
      <c r="AA2325" s="15"/>
      <c r="AB2325" s="15"/>
      <c r="AC2325" s="15"/>
      <c r="AD2325" s="15"/>
      <c r="AE2325" s="15"/>
      <c r="AT2325" s="261" t="s">
        <v>397</v>
      </c>
      <c r="AU2325" s="261" t="s">
        <v>84</v>
      </c>
      <c r="AV2325" s="15" t="s">
        <v>390</v>
      </c>
      <c r="AW2325" s="15" t="s">
        <v>35</v>
      </c>
      <c r="AX2325" s="15" t="s">
        <v>82</v>
      </c>
      <c r="AY2325" s="261" t="s">
        <v>378</v>
      </c>
    </row>
    <row r="2326" s="2" customFormat="1" ht="24.15" customHeight="1">
      <c r="A2326" s="41"/>
      <c r="B2326" s="42"/>
      <c r="C2326" s="273" t="s">
        <v>2684</v>
      </c>
      <c r="D2326" s="273" t="s">
        <v>875</v>
      </c>
      <c r="E2326" s="274" t="s">
        <v>2685</v>
      </c>
      <c r="F2326" s="275" t="s">
        <v>2686</v>
      </c>
      <c r="G2326" s="276" t="s">
        <v>572</v>
      </c>
      <c r="H2326" s="277">
        <v>238.71799999999999</v>
      </c>
      <c r="I2326" s="278"/>
      <c r="J2326" s="279">
        <f>ROUND(I2326*H2326,2)</f>
        <v>0</v>
      </c>
      <c r="K2326" s="275" t="s">
        <v>389</v>
      </c>
      <c r="L2326" s="280"/>
      <c r="M2326" s="281" t="s">
        <v>28</v>
      </c>
      <c r="N2326" s="282" t="s">
        <v>45</v>
      </c>
      <c r="O2326" s="87"/>
      <c r="P2326" s="220">
        <f>O2326*H2326</f>
        <v>0</v>
      </c>
      <c r="Q2326" s="220">
        <v>0.0035999999999999999</v>
      </c>
      <c r="R2326" s="220">
        <f>Q2326*H2326</f>
        <v>0.85938479999999995</v>
      </c>
      <c r="S2326" s="220">
        <v>0</v>
      </c>
      <c r="T2326" s="221">
        <f>S2326*H2326</f>
        <v>0</v>
      </c>
      <c r="U2326" s="41"/>
      <c r="V2326" s="41"/>
      <c r="W2326" s="41"/>
      <c r="X2326" s="41"/>
      <c r="Y2326" s="41"/>
      <c r="Z2326" s="41"/>
      <c r="AA2326" s="41"/>
      <c r="AB2326" s="41"/>
      <c r="AC2326" s="41"/>
      <c r="AD2326" s="41"/>
      <c r="AE2326" s="41"/>
      <c r="AR2326" s="222" t="s">
        <v>706</v>
      </c>
      <c r="AT2326" s="222" t="s">
        <v>875</v>
      </c>
      <c r="AU2326" s="222" t="s">
        <v>84</v>
      </c>
      <c r="AY2326" s="20" t="s">
        <v>378</v>
      </c>
      <c r="BE2326" s="223">
        <f>IF(N2326="základní",J2326,0)</f>
        <v>0</v>
      </c>
      <c r="BF2326" s="223">
        <f>IF(N2326="snížená",J2326,0)</f>
        <v>0</v>
      </c>
      <c r="BG2326" s="223">
        <f>IF(N2326="zákl. přenesená",J2326,0)</f>
        <v>0</v>
      </c>
      <c r="BH2326" s="223">
        <f>IF(N2326="sníž. přenesená",J2326,0)</f>
        <v>0</v>
      </c>
      <c r="BI2326" s="223">
        <f>IF(N2326="nulová",J2326,0)</f>
        <v>0</v>
      </c>
      <c r="BJ2326" s="20" t="s">
        <v>82</v>
      </c>
      <c r="BK2326" s="223">
        <f>ROUND(I2326*H2326,2)</f>
        <v>0</v>
      </c>
      <c r="BL2326" s="20" t="s">
        <v>598</v>
      </c>
      <c r="BM2326" s="222" t="s">
        <v>2687</v>
      </c>
    </row>
    <row r="2327" s="14" customFormat="1">
      <c r="A2327" s="14"/>
      <c r="B2327" s="240"/>
      <c r="C2327" s="241"/>
      <c r="D2327" s="231" t="s">
        <v>397</v>
      </c>
      <c r="E2327" s="242" t="s">
        <v>28</v>
      </c>
      <c r="F2327" s="243" t="s">
        <v>2688</v>
      </c>
      <c r="G2327" s="241"/>
      <c r="H2327" s="244">
        <v>40.268000000000001</v>
      </c>
      <c r="I2327" s="245"/>
      <c r="J2327" s="241"/>
      <c r="K2327" s="241"/>
      <c r="L2327" s="246"/>
      <c r="M2327" s="247"/>
      <c r="N2327" s="248"/>
      <c r="O2327" s="248"/>
      <c r="P2327" s="248"/>
      <c r="Q2327" s="248"/>
      <c r="R2327" s="248"/>
      <c r="S2327" s="248"/>
      <c r="T2327" s="249"/>
      <c r="U2327" s="14"/>
      <c r="V2327" s="14"/>
      <c r="W2327" s="14"/>
      <c r="X2327" s="14"/>
      <c r="Y2327" s="14"/>
      <c r="Z2327" s="14"/>
      <c r="AA2327" s="14"/>
      <c r="AB2327" s="14"/>
      <c r="AC2327" s="14"/>
      <c r="AD2327" s="14"/>
      <c r="AE2327" s="14"/>
      <c r="AT2327" s="250" t="s">
        <v>397</v>
      </c>
      <c r="AU2327" s="250" t="s">
        <v>84</v>
      </c>
      <c r="AV2327" s="14" t="s">
        <v>84</v>
      </c>
      <c r="AW2327" s="14" t="s">
        <v>35</v>
      </c>
      <c r="AX2327" s="14" t="s">
        <v>74</v>
      </c>
      <c r="AY2327" s="250" t="s">
        <v>378</v>
      </c>
    </row>
    <row r="2328" s="14" customFormat="1">
      <c r="A2328" s="14"/>
      <c r="B2328" s="240"/>
      <c r="C2328" s="241"/>
      <c r="D2328" s="231" t="s">
        <v>397</v>
      </c>
      <c r="E2328" s="242" t="s">
        <v>28</v>
      </c>
      <c r="F2328" s="243" t="s">
        <v>2689</v>
      </c>
      <c r="G2328" s="241"/>
      <c r="H2328" s="244">
        <v>187.74000000000001</v>
      </c>
      <c r="I2328" s="245"/>
      <c r="J2328" s="241"/>
      <c r="K2328" s="241"/>
      <c r="L2328" s="246"/>
      <c r="M2328" s="247"/>
      <c r="N2328" s="248"/>
      <c r="O2328" s="248"/>
      <c r="P2328" s="248"/>
      <c r="Q2328" s="248"/>
      <c r="R2328" s="248"/>
      <c r="S2328" s="248"/>
      <c r="T2328" s="249"/>
      <c r="U2328" s="14"/>
      <c r="V2328" s="14"/>
      <c r="W2328" s="14"/>
      <c r="X2328" s="14"/>
      <c r="Y2328" s="14"/>
      <c r="Z2328" s="14"/>
      <c r="AA2328" s="14"/>
      <c r="AB2328" s="14"/>
      <c r="AC2328" s="14"/>
      <c r="AD2328" s="14"/>
      <c r="AE2328" s="14"/>
      <c r="AT2328" s="250" t="s">
        <v>397</v>
      </c>
      <c r="AU2328" s="250" t="s">
        <v>84</v>
      </c>
      <c r="AV2328" s="14" t="s">
        <v>84</v>
      </c>
      <c r="AW2328" s="14" t="s">
        <v>35</v>
      </c>
      <c r="AX2328" s="14" t="s">
        <v>74</v>
      </c>
      <c r="AY2328" s="250" t="s">
        <v>378</v>
      </c>
    </row>
    <row r="2329" s="14" customFormat="1">
      <c r="A2329" s="14"/>
      <c r="B2329" s="240"/>
      <c r="C2329" s="241"/>
      <c r="D2329" s="231" t="s">
        <v>397</v>
      </c>
      <c r="E2329" s="242" t="s">
        <v>28</v>
      </c>
      <c r="F2329" s="243" t="s">
        <v>2690</v>
      </c>
      <c r="G2329" s="241"/>
      <c r="H2329" s="244">
        <v>10.710000000000001</v>
      </c>
      <c r="I2329" s="245"/>
      <c r="J2329" s="241"/>
      <c r="K2329" s="241"/>
      <c r="L2329" s="246"/>
      <c r="M2329" s="247"/>
      <c r="N2329" s="248"/>
      <c r="O2329" s="248"/>
      <c r="P2329" s="248"/>
      <c r="Q2329" s="248"/>
      <c r="R2329" s="248"/>
      <c r="S2329" s="248"/>
      <c r="T2329" s="249"/>
      <c r="U2329" s="14"/>
      <c r="V2329" s="14"/>
      <c r="W2329" s="14"/>
      <c r="X2329" s="14"/>
      <c r="Y2329" s="14"/>
      <c r="Z2329" s="14"/>
      <c r="AA2329" s="14"/>
      <c r="AB2329" s="14"/>
      <c r="AC2329" s="14"/>
      <c r="AD2329" s="14"/>
      <c r="AE2329" s="14"/>
      <c r="AT2329" s="250" t="s">
        <v>397</v>
      </c>
      <c r="AU2329" s="250" t="s">
        <v>84</v>
      </c>
      <c r="AV2329" s="14" t="s">
        <v>84</v>
      </c>
      <c r="AW2329" s="14" t="s">
        <v>35</v>
      </c>
      <c r="AX2329" s="14" t="s">
        <v>74</v>
      </c>
      <c r="AY2329" s="250" t="s">
        <v>378</v>
      </c>
    </row>
    <row r="2330" s="15" customFormat="1">
      <c r="A2330" s="15"/>
      <c r="B2330" s="251"/>
      <c r="C2330" s="252"/>
      <c r="D2330" s="231" t="s">
        <v>397</v>
      </c>
      <c r="E2330" s="253" t="s">
        <v>28</v>
      </c>
      <c r="F2330" s="254" t="s">
        <v>416</v>
      </c>
      <c r="G2330" s="252"/>
      <c r="H2330" s="255">
        <v>238.71799999999999</v>
      </c>
      <c r="I2330" s="256"/>
      <c r="J2330" s="252"/>
      <c r="K2330" s="252"/>
      <c r="L2330" s="257"/>
      <c r="M2330" s="258"/>
      <c r="N2330" s="259"/>
      <c r="O2330" s="259"/>
      <c r="P2330" s="259"/>
      <c r="Q2330" s="259"/>
      <c r="R2330" s="259"/>
      <c r="S2330" s="259"/>
      <c r="T2330" s="260"/>
      <c r="U2330" s="15"/>
      <c r="V2330" s="15"/>
      <c r="W2330" s="15"/>
      <c r="X2330" s="15"/>
      <c r="Y2330" s="15"/>
      <c r="Z2330" s="15"/>
      <c r="AA2330" s="15"/>
      <c r="AB2330" s="15"/>
      <c r="AC2330" s="15"/>
      <c r="AD2330" s="15"/>
      <c r="AE2330" s="15"/>
      <c r="AT2330" s="261" t="s">
        <v>397</v>
      </c>
      <c r="AU2330" s="261" t="s">
        <v>84</v>
      </c>
      <c r="AV2330" s="15" t="s">
        <v>390</v>
      </c>
      <c r="AW2330" s="15" t="s">
        <v>35</v>
      </c>
      <c r="AX2330" s="15" t="s">
        <v>82</v>
      </c>
      <c r="AY2330" s="261" t="s">
        <v>378</v>
      </c>
    </row>
    <row r="2331" s="2" customFormat="1" ht="24.15" customHeight="1">
      <c r="A2331" s="41"/>
      <c r="B2331" s="42"/>
      <c r="C2331" s="273" t="s">
        <v>2691</v>
      </c>
      <c r="D2331" s="273" t="s">
        <v>875</v>
      </c>
      <c r="E2331" s="274" t="s">
        <v>2692</v>
      </c>
      <c r="F2331" s="275" t="s">
        <v>2693</v>
      </c>
      <c r="G2331" s="276" t="s">
        <v>572</v>
      </c>
      <c r="H2331" s="277">
        <v>978.44500000000005</v>
      </c>
      <c r="I2331" s="278"/>
      <c r="J2331" s="279">
        <f>ROUND(I2331*H2331,2)</f>
        <v>0</v>
      </c>
      <c r="K2331" s="275" t="s">
        <v>389</v>
      </c>
      <c r="L2331" s="280"/>
      <c r="M2331" s="281" t="s">
        <v>28</v>
      </c>
      <c r="N2331" s="282" t="s">
        <v>45</v>
      </c>
      <c r="O2331" s="87"/>
      <c r="P2331" s="220">
        <f>O2331*H2331</f>
        <v>0</v>
      </c>
      <c r="Q2331" s="220">
        <v>0.00038999999999999999</v>
      </c>
      <c r="R2331" s="220">
        <f>Q2331*H2331</f>
        <v>0.38159355</v>
      </c>
      <c r="S2331" s="220">
        <v>0</v>
      </c>
      <c r="T2331" s="221">
        <f>S2331*H2331</f>
        <v>0</v>
      </c>
      <c r="U2331" s="41"/>
      <c r="V2331" s="41"/>
      <c r="W2331" s="41"/>
      <c r="X2331" s="41"/>
      <c r="Y2331" s="41"/>
      <c r="Z2331" s="41"/>
      <c r="AA2331" s="41"/>
      <c r="AB2331" s="41"/>
      <c r="AC2331" s="41"/>
      <c r="AD2331" s="41"/>
      <c r="AE2331" s="41"/>
      <c r="AR2331" s="222" t="s">
        <v>706</v>
      </c>
      <c r="AT2331" s="222" t="s">
        <v>875</v>
      </c>
      <c r="AU2331" s="222" t="s">
        <v>84</v>
      </c>
      <c r="AY2331" s="20" t="s">
        <v>378</v>
      </c>
      <c r="BE2331" s="223">
        <f>IF(N2331="základní",J2331,0)</f>
        <v>0</v>
      </c>
      <c r="BF2331" s="223">
        <f>IF(N2331="snížená",J2331,0)</f>
        <v>0</v>
      </c>
      <c r="BG2331" s="223">
        <f>IF(N2331="zákl. přenesená",J2331,0)</f>
        <v>0</v>
      </c>
      <c r="BH2331" s="223">
        <f>IF(N2331="sníž. přenesená",J2331,0)</f>
        <v>0</v>
      </c>
      <c r="BI2331" s="223">
        <f>IF(N2331="nulová",J2331,0)</f>
        <v>0</v>
      </c>
      <c r="BJ2331" s="20" t="s">
        <v>82</v>
      </c>
      <c r="BK2331" s="223">
        <f>ROUND(I2331*H2331,2)</f>
        <v>0</v>
      </c>
      <c r="BL2331" s="20" t="s">
        <v>598</v>
      </c>
      <c r="BM2331" s="222" t="s">
        <v>2694</v>
      </c>
    </row>
    <row r="2332" s="13" customFormat="1">
      <c r="A2332" s="13"/>
      <c r="B2332" s="229"/>
      <c r="C2332" s="230"/>
      <c r="D2332" s="231" t="s">
        <v>397</v>
      </c>
      <c r="E2332" s="232" t="s">
        <v>28</v>
      </c>
      <c r="F2332" s="233" t="s">
        <v>797</v>
      </c>
      <c r="G2332" s="230"/>
      <c r="H2332" s="232" t="s">
        <v>28</v>
      </c>
      <c r="I2332" s="234"/>
      <c r="J2332" s="230"/>
      <c r="K2332" s="230"/>
      <c r="L2332" s="235"/>
      <c r="M2332" s="236"/>
      <c r="N2332" s="237"/>
      <c r="O2332" s="237"/>
      <c r="P2332" s="237"/>
      <c r="Q2332" s="237"/>
      <c r="R2332" s="237"/>
      <c r="S2332" s="237"/>
      <c r="T2332" s="238"/>
      <c r="U2332" s="13"/>
      <c r="V2332" s="13"/>
      <c r="W2332" s="13"/>
      <c r="X2332" s="13"/>
      <c r="Y2332" s="13"/>
      <c r="Z2332" s="13"/>
      <c r="AA2332" s="13"/>
      <c r="AB2332" s="13"/>
      <c r="AC2332" s="13"/>
      <c r="AD2332" s="13"/>
      <c r="AE2332" s="13"/>
      <c r="AT2332" s="239" t="s">
        <v>397</v>
      </c>
      <c r="AU2332" s="239" t="s">
        <v>84</v>
      </c>
      <c r="AV2332" s="13" t="s">
        <v>82</v>
      </c>
      <c r="AW2332" s="13" t="s">
        <v>35</v>
      </c>
      <c r="AX2332" s="13" t="s">
        <v>74</v>
      </c>
      <c r="AY2332" s="239" t="s">
        <v>378</v>
      </c>
    </row>
    <row r="2333" s="14" customFormat="1">
      <c r="A2333" s="14"/>
      <c r="B2333" s="240"/>
      <c r="C2333" s="241"/>
      <c r="D2333" s="231" t="s">
        <v>397</v>
      </c>
      <c r="E2333" s="242" t="s">
        <v>28</v>
      </c>
      <c r="F2333" s="243" t="s">
        <v>2695</v>
      </c>
      <c r="G2333" s="241"/>
      <c r="H2333" s="244">
        <v>5.1239999999999997</v>
      </c>
      <c r="I2333" s="245"/>
      <c r="J2333" s="241"/>
      <c r="K2333" s="241"/>
      <c r="L2333" s="246"/>
      <c r="M2333" s="247"/>
      <c r="N2333" s="248"/>
      <c r="O2333" s="248"/>
      <c r="P2333" s="248"/>
      <c r="Q2333" s="248"/>
      <c r="R2333" s="248"/>
      <c r="S2333" s="248"/>
      <c r="T2333" s="249"/>
      <c r="U2333" s="14"/>
      <c r="V2333" s="14"/>
      <c r="W2333" s="14"/>
      <c r="X2333" s="14"/>
      <c r="Y2333" s="14"/>
      <c r="Z2333" s="14"/>
      <c r="AA2333" s="14"/>
      <c r="AB2333" s="14"/>
      <c r="AC2333" s="14"/>
      <c r="AD2333" s="14"/>
      <c r="AE2333" s="14"/>
      <c r="AT2333" s="250" t="s">
        <v>397</v>
      </c>
      <c r="AU2333" s="250" t="s">
        <v>84</v>
      </c>
      <c r="AV2333" s="14" t="s">
        <v>84</v>
      </c>
      <c r="AW2333" s="14" t="s">
        <v>35</v>
      </c>
      <c r="AX2333" s="14" t="s">
        <v>74</v>
      </c>
      <c r="AY2333" s="250" t="s">
        <v>378</v>
      </c>
    </row>
    <row r="2334" s="13" customFormat="1">
      <c r="A2334" s="13"/>
      <c r="B2334" s="229"/>
      <c r="C2334" s="230"/>
      <c r="D2334" s="231" t="s">
        <v>397</v>
      </c>
      <c r="E2334" s="232" t="s">
        <v>28</v>
      </c>
      <c r="F2334" s="233" t="s">
        <v>800</v>
      </c>
      <c r="G2334" s="230"/>
      <c r="H2334" s="232" t="s">
        <v>28</v>
      </c>
      <c r="I2334" s="234"/>
      <c r="J2334" s="230"/>
      <c r="K2334" s="230"/>
      <c r="L2334" s="235"/>
      <c r="M2334" s="236"/>
      <c r="N2334" s="237"/>
      <c r="O2334" s="237"/>
      <c r="P2334" s="237"/>
      <c r="Q2334" s="237"/>
      <c r="R2334" s="237"/>
      <c r="S2334" s="237"/>
      <c r="T2334" s="238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T2334" s="239" t="s">
        <v>397</v>
      </c>
      <c r="AU2334" s="239" t="s">
        <v>84</v>
      </c>
      <c r="AV2334" s="13" t="s">
        <v>82</v>
      </c>
      <c r="AW2334" s="13" t="s">
        <v>35</v>
      </c>
      <c r="AX2334" s="13" t="s">
        <v>74</v>
      </c>
      <c r="AY2334" s="239" t="s">
        <v>378</v>
      </c>
    </row>
    <row r="2335" s="14" customFormat="1">
      <c r="A2335" s="14"/>
      <c r="B2335" s="240"/>
      <c r="C2335" s="241"/>
      <c r="D2335" s="231" t="s">
        <v>397</v>
      </c>
      <c r="E2335" s="242" t="s">
        <v>28</v>
      </c>
      <c r="F2335" s="243" t="s">
        <v>2696</v>
      </c>
      <c r="G2335" s="241"/>
      <c r="H2335" s="244">
        <v>12.970000000000001</v>
      </c>
      <c r="I2335" s="245"/>
      <c r="J2335" s="241"/>
      <c r="K2335" s="241"/>
      <c r="L2335" s="246"/>
      <c r="M2335" s="247"/>
      <c r="N2335" s="248"/>
      <c r="O2335" s="248"/>
      <c r="P2335" s="248"/>
      <c r="Q2335" s="248"/>
      <c r="R2335" s="248"/>
      <c r="S2335" s="248"/>
      <c r="T2335" s="249"/>
      <c r="U2335" s="14"/>
      <c r="V2335" s="14"/>
      <c r="W2335" s="14"/>
      <c r="X2335" s="14"/>
      <c r="Y2335" s="14"/>
      <c r="Z2335" s="14"/>
      <c r="AA2335" s="14"/>
      <c r="AB2335" s="14"/>
      <c r="AC2335" s="14"/>
      <c r="AD2335" s="14"/>
      <c r="AE2335" s="14"/>
      <c r="AT2335" s="250" t="s">
        <v>397</v>
      </c>
      <c r="AU2335" s="250" t="s">
        <v>84</v>
      </c>
      <c r="AV2335" s="14" t="s">
        <v>84</v>
      </c>
      <c r="AW2335" s="14" t="s">
        <v>35</v>
      </c>
      <c r="AX2335" s="14" t="s">
        <v>74</v>
      </c>
      <c r="AY2335" s="250" t="s">
        <v>378</v>
      </c>
    </row>
    <row r="2336" s="13" customFormat="1">
      <c r="A2336" s="13"/>
      <c r="B2336" s="229"/>
      <c r="C2336" s="230"/>
      <c r="D2336" s="231" t="s">
        <v>397</v>
      </c>
      <c r="E2336" s="232" t="s">
        <v>28</v>
      </c>
      <c r="F2336" s="233" t="s">
        <v>802</v>
      </c>
      <c r="G2336" s="230"/>
      <c r="H2336" s="232" t="s">
        <v>28</v>
      </c>
      <c r="I2336" s="234"/>
      <c r="J2336" s="230"/>
      <c r="K2336" s="230"/>
      <c r="L2336" s="235"/>
      <c r="M2336" s="236"/>
      <c r="N2336" s="237"/>
      <c r="O2336" s="237"/>
      <c r="P2336" s="237"/>
      <c r="Q2336" s="237"/>
      <c r="R2336" s="237"/>
      <c r="S2336" s="237"/>
      <c r="T2336" s="238"/>
      <c r="U2336" s="13"/>
      <c r="V2336" s="13"/>
      <c r="W2336" s="13"/>
      <c r="X2336" s="13"/>
      <c r="Y2336" s="13"/>
      <c r="Z2336" s="13"/>
      <c r="AA2336" s="13"/>
      <c r="AB2336" s="13"/>
      <c r="AC2336" s="13"/>
      <c r="AD2336" s="13"/>
      <c r="AE2336" s="13"/>
      <c r="AT2336" s="239" t="s">
        <v>397</v>
      </c>
      <c r="AU2336" s="239" t="s">
        <v>84</v>
      </c>
      <c r="AV2336" s="13" t="s">
        <v>82</v>
      </c>
      <c r="AW2336" s="13" t="s">
        <v>35</v>
      </c>
      <c r="AX2336" s="13" t="s">
        <v>74</v>
      </c>
      <c r="AY2336" s="239" t="s">
        <v>378</v>
      </c>
    </row>
    <row r="2337" s="14" customFormat="1">
      <c r="A2337" s="14"/>
      <c r="B2337" s="240"/>
      <c r="C2337" s="241"/>
      <c r="D2337" s="231" t="s">
        <v>397</v>
      </c>
      <c r="E2337" s="242" t="s">
        <v>28</v>
      </c>
      <c r="F2337" s="243" t="s">
        <v>2697</v>
      </c>
      <c r="G2337" s="241"/>
      <c r="H2337" s="244">
        <v>25.940000000000001</v>
      </c>
      <c r="I2337" s="245"/>
      <c r="J2337" s="241"/>
      <c r="K2337" s="241"/>
      <c r="L2337" s="246"/>
      <c r="M2337" s="247"/>
      <c r="N2337" s="248"/>
      <c r="O2337" s="248"/>
      <c r="P2337" s="248"/>
      <c r="Q2337" s="248"/>
      <c r="R2337" s="248"/>
      <c r="S2337" s="248"/>
      <c r="T2337" s="249"/>
      <c r="U2337" s="14"/>
      <c r="V2337" s="14"/>
      <c r="W2337" s="14"/>
      <c r="X2337" s="14"/>
      <c r="Y2337" s="14"/>
      <c r="Z2337" s="14"/>
      <c r="AA2337" s="14"/>
      <c r="AB2337" s="14"/>
      <c r="AC2337" s="14"/>
      <c r="AD2337" s="14"/>
      <c r="AE2337" s="14"/>
      <c r="AT2337" s="250" t="s">
        <v>397</v>
      </c>
      <c r="AU2337" s="250" t="s">
        <v>84</v>
      </c>
      <c r="AV2337" s="14" t="s">
        <v>84</v>
      </c>
      <c r="AW2337" s="14" t="s">
        <v>35</v>
      </c>
      <c r="AX2337" s="14" t="s">
        <v>74</v>
      </c>
      <c r="AY2337" s="250" t="s">
        <v>378</v>
      </c>
    </row>
    <row r="2338" s="13" customFormat="1">
      <c r="A2338" s="13"/>
      <c r="B2338" s="229"/>
      <c r="C2338" s="230"/>
      <c r="D2338" s="231" t="s">
        <v>397</v>
      </c>
      <c r="E2338" s="232" t="s">
        <v>28</v>
      </c>
      <c r="F2338" s="233" t="s">
        <v>804</v>
      </c>
      <c r="G2338" s="230"/>
      <c r="H2338" s="232" t="s">
        <v>28</v>
      </c>
      <c r="I2338" s="234"/>
      <c r="J2338" s="230"/>
      <c r="K2338" s="230"/>
      <c r="L2338" s="235"/>
      <c r="M2338" s="236"/>
      <c r="N2338" s="237"/>
      <c r="O2338" s="237"/>
      <c r="P2338" s="237"/>
      <c r="Q2338" s="237"/>
      <c r="R2338" s="237"/>
      <c r="S2338" s="237"/>
      <c r="T2338" s="238"/>
      <c r="U2338" s="13"/>
      <c r="V2338" s="13"/>
      <c r="W2338" s="13"/>
      <c r="X2338" s="13"/>
      <c r="Y2338" s="13"/>
      <c r="Z2338" s="13"/>
      <c r="AA2338" s="13"/>
      <c r="AB2338" s="13"/>
      <c r="AC2338" s="13"/>
      <c r="AD2338" s="13"/>
      <c r="AE2338" s="13"/>
      <c r="AT2338" s="239" t="s">
        <v>397</v>
      </c>
      <c r="AU2338" s="239" t="s">
        <v>84</v>
      </c>
      <c r="AV2338" s="13" t="s">
        <v>82</v>
      </c>
      <c r="AW2338" s="13" t="s">
        <v>35</v>
      </c>
      <c r="AX2338" s="13" t="s">
        <v>74</v>
      </c>
      <c r="AY2338" s="239" t="s">
        <v>378</v>
      </c>
    </row>
    <row r="2339" s="14" customFormat="1">
      <c r="A2339" s="14"/>
      <c r="B2339" s="240"/>
      <c r="C2339" s="241"/>
      <c r="D2339" s="231" t="s">
        <v>397</v>
      </c>
      <c r="E2339" s="242" t="s">
        <v>28</v>
      </c>
      <c r="F2339" s="243" t="s">
        <v>2698</v>
      </c>
      <c r="G2339" s="241"/>
      <c r="H2339" s="244">
        <v>456.976</v>
      </c>
      <c r="I2339" s="245"/>
      <c r="J2339" s="241"/>
      <c r="K2339" s="241"/>
      <c r="L2339" s="246"/>
      <c r="M2339" s="247"/>
      <c r="N2339" s="248"/>
      <c r="O2339" s="248"/>
      <c r="P2339" s="248"/>
      <c r="Q2339" s="248"/>
      <c r="R2339" s="248"/>
      <c r="S2339" s="248"/>
      <c r="T2339" s="249"/>
      <c r="U2339" s="14"/>
      <c r="V2339" s="14"/>
      <c r="W2339" s="14"/>
      <c r="X2339" s="14"/>
      <c r="Y2339" s="14"/>
      <c r="Z2339" s="14"/>
      <c r="AA2339" s="14"/>
      <c r="AB2339" s="14"/>
      <c r="AC2339" s="14"/>
      <c r="AD2339" s="14"/>
      <c r="AE2339" s="14"/>
      <c r="AT2339" s="250" t="s">
        <v>397</v>
      </c>
      <c r="AU2339" s="250" t="s">
        <v>84</v>
      </c>
      <c r="AV2339" s="14" t="s">
        <v>84</v>
      </c>
      <c r="AW2339" s="14" t="s">
        <v>35</v>
      </c>
      <c r="AX2339" s="14" t="s">
        <v>74</v>
      </c>
      <c r="AY2339" s="250" t="s">
        <v>378</v>
      </c>
    </row>
    <row r="2340" s="13" customFormat="1">
      <c r="A2340" s="13"/>
      <c r="B2340" s="229"/>
      <c r="C2340" s="230"/>
      <c r="D2340" s="231" t="s">
        <v>397</v>
      </c>
      <c r="E2340" s="232" t="s">
        <v>28</v>
      </c>
      <c r="F2340" s="233" t="s">
        <v>807</v>
      </c>
      <c r="G2340" s="230"/>
      <c r="H2340" s="232" t="s">
        <v>28</v>
      </c>
      <c r="I2340" s="234"/>
      <c r="J2340" s="230"/>
      <c r="K2340" s="230"/>
      <c r="L2340" s="235"/>
      <c r="M2340" s="236"/>
      <c r="N2340" s="237"/>
      <c r="O2340" s="237"/>
      <c r="P2340" s="237"/>
      <c r="Q2340" s="237"/>
      <c r="R2340" s="237"/>
      <c r="S2340" s="237"/>
      <c r="T2340" s="238"/>
      <c r="U2340" s="13"/>
      <c r="V2340" s="13"/>
      <c r="W2340" s="13"/>
      <c r="X2340" s="13"/>
      <c r="Y2340" s="13"/>
      <c r="Z2340" s="13"/>
      <c r="AA2340" s="13"/>
      <c r="AB2340" s="13"/>
      <c r="AC2340" s="13"/>
      <c r="AD2340" s="13"/>
      <c r="AE2340" s="13"/>
      <c r="AT2340" s="239" t="s">
        <v>397</v>
      </c>
      <c r="AU2340" s="239" t="s">
        <v>84</v>
      </c>
      <c r="AV2340" s="13" t="s">
        <v>82</v>
      </c>
      <c r="AW2340" s="13" t="s">
        <v>35</v>
      </c>
      <c r="AX2340" s="13" t="s">
        <v>74</v>
      </c>
      <c r="AY2340" s="239" t="s">
        <v>378</v>
      </c>
    </row>
    <row r="2341" s="14" customFormat="1">
      <c r="A2341" s="14"/>
      <c r="B2341" s="240"/>
      <c r="C2341" s="241"/>
      <c r="D2341" s="231" t="s">
        <v>397</v>
      </c>
      <c r="E2341" s="242" t="s">
        <v>28</v>
      </c>
      <c r="F2341" s="243" t="s">
        <v>2699</v>
      </c>
      <c r="G2341" s="241"/>
      <c r="H2341" s="244">
        <v>477.435</v>
      </c>
      <c r="I2341" s="245"/>
      <c r="J2341" s="241"/>
      <c r="K2341" s="241"/>
      <c r="L2341" s="246"/>
      <c r="M2341" s="247"/>
      <c r="N2341" s="248"/>
      <c r="O2341" s="248"/>
      <c r="P2341" s="248"/>
      <c r="Q2341" s="248"/>
      <c r="R2341" s="248"/>
      <c r="S2341" s="248"/>
      <c r="T2341" s="249"/>
      <c r="U2341" s="14"/>
      <c r="V2341" s="14"/>
      <c r="W2341" s="14"/>
      <c r="X2341" s="14"/>
      <c r="Y2341" s="14"/>
      <c r="Z2341" s="14"/>
      <c r="AA2341" s="14"/>
      <c r="AB2341" s="14"/>
      <c r="AC2341" s="14"/>
      <c r="AD2341" s="14"/>
      <c r="AE2341" s="14"/>
      <c r="AT2341" s="250" t="s">
        <v>397</v>
      </c>
      <c r="AU2341" s="250" t="s">
        <v>84</v>
      </c>
      <c r="AV2341" s="14" t="s">
        <v>84</v>
      </c>
      <c r="AW2341" s="14" t="s">
        <v>35</v>
      </c>
      <c r="AX2341" s="14" t="s">
        <v>74</v>
      </c>
      <c r="AY2341" s="250" t="s">
        <v>378</v>
      </c>
    </row>
    <row r="2342" s="15" customFormat="1">
      <c r="A2342" s="15"/>
      <c r="B2342" s="251"/>
      <c r="C2342" s="252"/>
      <c r="D2342" s="231" t="s">
        <v>397</v>
      </c>
      <c r="E2342" s="253" t="s">
        <v>28</v>
      </c>
      <c r="F2342" s="254" t="s">
        <v>416</v>
      </c>
      <c r="G2342" s="252"/>
      <c r="H2342" s="255">
        <v>978.44500000000005</v>
      </c>
      <c r="I2342" s="256"/>
      <c r="J2342" s="252"/>
      <c r="K2342" s="252"/>
      <c r="L2342" s="257"/>
      <c r="M2342" s="258"/>
      <c r="N2342" s="259"/>
      <c r="O2342" s="259"/>
      <c r="P2342" s="259"/>
      <c r="Q2342" s="259"/>
      <c r="R2342" s="259"/>
      <c r="S2342" s="259"/>
      <c r="T2342" s="260"/>
      <c r="U2342" s="15"/>
      <c r="V2342" s="15"/>
      <c r="W2342" s="15"/>
      <c r="X2342" s="15"/>
      <c r="Y2342" s="15"/>
      <c r="Z2342" s="15"/>
      <c r="AA2342" s="15"/>
      <c r="AB2342" s="15"/>
      <c r="AC2342" s="15"/>
      <c r="AD2342" s="15"/>
      <c r="AE2342" s="15"/>
      <c r="AT2342" s="261" t="s">
        <v>397</v>
      </c>
      <c r="AU2342" s="261" t="s">
        <v>84</v>
      </c>
      <c r="AV2342" s="15" t="s">
        <v>390</v>
      </c>
      <c r="AW2342" s="15" t="s">
        <v>35</v>
      </c>
      <c r="AX2342" s="15" t="s">
        <v>82</v>
      </c>
      <c r="AY2342" s="261" t="s">
        <v>378</v>
      </c>
    </row>
    <row r="2343" s="2" customFormat="1" ht="24.15" customHeight="1">
      <c r="A2343" s="41"/>
      <c r="B2343" s="42"/>
      <c r="C2343" s="273" t="s">
        <v>2700</v>
      </c>
      <c r="D2343" s="273" t="s">
        <v>875</v>
      </c>
      <c r="E2343" s="274" t="s">
        <v>2701</v>
      </c>
      <c r="F2343" s="275" t="s">
        <v>2702</v>
      </c>
      <c r="G2343" s="276" t="s">
        <v>572</v>
      </c>
      <c r="H2343" s="277">
        <v>1038.894</v>
      </c>
      <c r="I2343" s="278"/>
      <c r="J2343" s="279">
        <f>ROUND(I2343*H2343,2)</f>
        <v>0</v>
      </c>
      <c r="K2343" s="275" t="s">
        <v>389</v>
      </c>
      <c r="L2343" s="280"/>
      <c r="M2343" s="281" t="s">
        <v>28</v>
      </c>
      <c r="N2343" s="282" t="s">
        <v>45</v>
      </c>
      <c r="O2343" s="87"/>
      <c r="P2343" s="220">
        <f>O2343*H2343</f>
        <v>0</v>
      </c>
      <c r="Q2343" s="220">
        <v>0.00158</v>
      </c>
      <c r="R2343" s="220">
        <f>Q2343*H2343</f>
        <v>1.6414525200000001</v>
      </c>
      <c r="S2343" s="220">
        <v>0</v>
      </c>
      <c r="T2343" s="221">
        <f>S2343*H2343</f>
        <v>0</v>
      </c>
      <c r="U2343" s="41"/>
      <c r="V2343" s="41"/>
      <c r="W2343" s="41"/>
      <c r="X2343" s="41"/>
      <c r="Y2343" s="41"/>
      <c r="Z2343" s="41"/>
      <c r="AA2343" s="41"/>
      <c r="AB2343" s="41"/>
      <c r="AC2343" s="41"/>
      <c r="AD2343" s="41"/>
      <c r="AE2343" s="41"/>
      <c r="AR2343" s="222" t="s">
        <v>706</v>
      </c>
      <c r="AT2343" s="222" t="s">
        <v>875</v>
      </c>
      <c r="AU2343" s="222" t="s">
        <v>84</v>
      </c>
      <c r="AY2343" s="20" t="s">
        <v>378</v>
      </c>
      <c r="BE2343" s="223">
        <f>IF(N2343="základní",J2343,0)</f>
        <v>0</v>
      </c>
      <c r="BF2343" s="223">
        <f>IF(N2343="snížená",J2343,0)</f>
        <v>0</v>
      </c>
      <c r="BG2343" s="223">
        <f>IF(N2343="zákl. přenesená",J2343,0)</f>
        <v>0</v>
      </c>
      <c r="BH2343" s="223">
        <f>IF(N2343="sníž. přenesená",J2343,0)</f>
        <v>0</v>
      </c>
      <c r="BI2343" s="223">
        <f>IF(N2343="nulová",J2343,0)</f>
        <v>0</v>
      </c>
      <c r="BJ2343" s="20" t="s">
        <v>82</v>
      </c>
      <c r="BK2343" s="223">
        <f>ROUND(I2343*H2343,2)</f>
        <v>0</v>
      </c>
      <c r="BL2343" s="20" t="s">
        <v>598</v>
      </c>
      <c r="BM2343" s="222" t="s">
        <v>2703</v>
      </c>
    </row>
    <row r="2344" s="14" customFormat="1">
      <c r="A2344" s="14"/>
      <c r="B2344" s="240"/>
      <c r="C2344" s="241"/>
      <c r="D2344" s="231" t="s">
        <v>397</v>
      </c>
      <c r="E2344" s="242" t="s">
        <v>28</v>
      </c>
      <c r="F2344" s="243" t="s">
        <v>2688</v>
      </c>
      <c r="G2344" s="241"/>
      <c r="H2344" s="244">
        <v>40.268000000000001</v>
      </c>
      <c r="I2344" s="245"/>
      <c r="J2344" s="241"/>
      <c r="K2344" s="241"/>
      <c r="L2344" s="246"/>
      <c r="M2344" s="247"/>
      <c r="N2344" s="248"/>
      <c r="O2344" s="248"/>
      <c r="P2344" s="248"/>
      <c r="Q2344" s="248"/>
      <c r="R2344" s="248"/>
      <c r="S2344" s="248"/>
      <c r="T2344" s="249"/>
      <c r="U2344" s="14"/>
      <c r="V2344" s="14"/>
      <c r="W2344" s="14"/>
      <c r="X2344" s="14"/>
      <c r="Y2344" s="14"/>
      <c r="Z2344" s="14"/>
      <c r="AA2344" s="14"/>
      <c r="AB2344" s="14"/>
      <c r="AC2344" s="14"/>
      <c r="AD2344" s="14"/>
      <c r="AE2344" s="14"/>
      <c r="AT2344" s="250" t="s">
        <v>397</v>
      </c>
      <c r="AU2344" s="250" t="s">
        <v>84</v>
      </c>
      <c r="AV2344" s="14" t="s">
        <v>84</v>
      </c>
      <c r="AW2344" s="14" t="s">
        <v>35</v>
      </c>
      <c r="AX2344" s="14" t="s">
        <v>74</v>
      </c>
      <c r="AY2344" s="250" t="s">
        <v>378</v>
      </c>
    </row>
    <row r="2345" s="14" customFormat="1">
      <c r="A2345" s="14"/>
      <c r="B2345" s="240"/>
      <c r="C2345" s="241"/>
      <c r="D2345" s="231" t="s">
        <v>397</v>
      </c>
      <c r="E2345" s="242" t="s">
        <v>28</v>
      </c>
      <c r="F2345" s="243" t="s">
        <v>2704</v>
      </c>
      <c r="G2345" s="241"/>
      <c r="H2345" s="244">
        <v>20.181000000000001</v>
      </c>
      <c r="I2345" s="245"/>
      <c r="J2345" s="241"/>
      <c r="K2345" s="241"/>
      <c r="L2345" s="246"/>
      <c r="M2345" s="247"/>
      <c r="N2345" s="248"/>
      <c r="O2345" s="248"/>
      <c r="P2345" s="248"/>
      <c r="Q2345" s="248"/>
      <c r="R2345" s="248"/>
      <c r="S2345" s="248"/>
      <c r="T2345" s="249"/>
      <c r="U2345" s="14"/>
      <c r="V2345" s="14"/>
      <c r="W2345" s="14"/>
      <c r="X2345" s="14"/>
      <c r="Y2345" s="14"/>
      <c r="Z2345" s="14"/>
      <c r="AA2345" s="14"/>
      <c r="AB2345" s="14"/>
      <c r="AC2345" s="14"/>
      <c r="AD2345" s="14"/>
      <c r="AE2345" s="14"/>
      <c r="AT2345" s="250" t="s">
        <v>397</v>
      </c>
      <c r="AU2345" s="250" t="s">
        <v>84</v>
      </c>
      <c r="AV2345" s="14" t="s">
        <v>84</v>
      </c>
      <c r="AW2345" s="14" t="s">
        <v>35</v>
      </c>
      <c r="AX2345" s="14" t="s">
        <v>74</v>
      </c>
      <c r="AY2345" s="250" t="s">
        <v>378</v>
      </c>
    </row>
    <row r="2346" s="14" customFormat="1">
      <c r="A2346" s="14"/>
      <c r="B2346" s="240"/>
      <c r="C2346" s="241"/>
      <c r="D2346" s="231" t="s">
        <v>397</v>
      </c>
      <c r="E2346" s="242" t="s">
        <v>28</v>
      </c>
      <c r="F2346" s="243" t="s">
        <v>2695</v>
      </c>
      <c r="G2346" s="241"/>
      <c r="H2346" s="244">
        <v>5.1239999999999997</v>
      </c>
      <c r="I2346" s="245"/>
      <c r="J2346" s="241"/>
      <c r="K2346" s="241"/>
      <c r="L2346" s="246"/>
      <c r="M2346" s="247"/>
      <c r="N2346" s="248"/>
      <c r="O2346" s="248"/>
      <c r="P2346" s="248"/>
      <c r="Q2346" s="248"/>
      <c r="R2346" s="248"/>
      <c r="S2346" s="248"/>
      <c r="T2346" s="249"/>
      <c r="U2346" s="14"/>
      <c r="V2346" s="14"/>
      <c r="W2346" s="14"/>
      <c r="X2346" s="14"/>
      <c r="Y2346" s="14"/>
      <c r="Z2346" s="14"/>
      <c r="AA2346" s="14"/>
      <c r="AB2346" s="14"/>
      <c r="AC2346" s="14"/>
      <c r="AD2346" s="14"/>
      <c r="AE2346" s="14"/>
      <c r="AT2346" s="250" t="s">
        <v>397</v>
      </c>
      <c r="AU2346" s="250" t="s">
        <v>84</v>
      </c>
      <c r="AV2346" s="14" t="s">
        <v>84</v>
      </c>
      <c r="AW2346" s="14" t="s">
        <v>35</v>
      </c>
      <c r="AX2346" s="14" t="s">
        <v>74</v>
      </c>
      <c r="AY2346" s="250" t="s">
        <v>378</v>
      </c>
    </row>
    <row r="2347" s="14" customFormat="1">
      <c r="A2347" s="14"/>
      <c r="B2347" s="240"/>
      <c r="C2347" s="241"/>
      <c r="D2347" s="231" t="s">
        <v>397</v>
      </c>
      <c r="E2347" s="242" t="s">
        <v>28</v>
      </c>
      <c r="F2347" s="243" t="s">
        <v>2696</v>
      </c>
      <c r="G2347" s="241"/>
      <c r="H2347" s="244">
        <v>12.970000000000001</v>
      </c>
      <c r="I2347" s="245"/>
      <c r="J2347" s="241"/>
      <c r="K2347" s="241"/>
      <c r="L2347" s="246"/>
      <c r="M2347" s="247"/>
      <c r="N2347" s="248"/>
      <c r="O2347" s="248"/>
      <c r="P2347" s="248"/>
      <c r="Q2347" s="248"/>
      <c r="R2347" s="248"/>
      <c r="S2347" s="248"/>
      <c r="T2347" s="249"/>
      <c r="U2347" s="14"/>
      <c r="V2347" s="14"/>
      <c r="W2347" s="14"/>
      <c r="X2347" s="14"/>
      <c r="Y2347" s="14"/>
      <c r="Z2347" s="14"/>
      <c r="AA2347" s="14"/>
      <c r="AB2347" s="14"/>
      <c r="AC2347" s="14"/>
      <c r="AD2347" s="14"/>
      <c r="AE2347" s="14"/>
      <c r="AT2347" s="250" t="s">
        <v>397</v>
      </c>
      <c r="AU2347" s="250" t="s">
        <v>84</v>
      </c>
      <c r="AV2347" s="14" t="s">
        <v>84</v>
      </c>
      <c r="AW2347" s="14" t="s">
        <v>35</v>
      </c>
      <c r="AX2347" s="14" t="s">
        <v>74</v>
      </c>
      <c r="AY2347" s="250" t="s">
        <v>378</v>
      </c>
    </row>
    <row r="2348" s="14" customFormat="1">
      <c r="A2348" s="14"/>
      <c r="B2348" s="240"/>
      <c r="C2348" s="241"/>
      <c r="D2348" s="231" t="s">
        <v>397</v>
      </c>
      <c r="E2348" s="242" t="s">
        <v>28</v>
      </c>
      <c r="F2348" s="243" t="s">
        <v>2697</v>
      </c>
      <c r="G2348" s="241"/>
      <c r="H2348" s="244">
        <v>25.940000000000001</v>
      </c>
      <c r="I2348" s="245"/>
      <c r="J2348" s="241"/>
      <c r="K2348" s="241"/>
      <c r="L2348" s="246"/>
      <c r="M2348" s="247"/>
      <c r="N2348" s="248"/>
      <c r="O2348" s="248"/>
      <c r="P2348" s="248"/>
      <c r="Q2348" s="248"/>
      <c r="R2348" s="248"/>
      <c r="S2348" s="248"/>
      <c r="T2348" s="249"/>
      <c r="U2348" s="14"/>
      <c r="V2348" s="14"/>
      <c r="W2348" s="14"/>
      <c r="X2348" s="14"/>
      <c r="Y2348" s="14"/>
      <c r="Z2348" s="14"/>
      <c r="AA2348" s="14"/>
      <c r="AB2348" s="14"/>
      <c r="AC2348" s="14"/>
      <c r="AD2348" s="14"/>
      <c r="AE2348" s="14"/>
      <c r="AT2348" s="250" t="s">
        <v>397</v>
      </c>
      <c r="AU2348" s="250" t="s">
        <v>84</v>
      </c>
      <c r="AV2348" s="14" t="s">
        <v>84</v>
      </c>
      <c r="AW2348" s="14" t="s">
        <v>35</v>
      </c>
      <c r="AX2348" s="14" t="s">
        <v>74</v>
      </c>
      <c r="AY2348" s="250" t="s">
        <v>378</v>
      </c>
    </row>
    <row r="2349" s="14" customFormat="1">
      <c r="A2349" s="14"/>
      <c r="B2349" s="240"/>
      <c r="C2349" s="241"/>
      <c r="D2349" s="231" t="s">
        <v>397</v>
      </c>
      <c r="E2349" s="242" t="s">
        <v>28</v>
      </c>
      <c r="F2349" s="243" t="s">
        <v>2698</v>
      </c>
      <c r="G2349" s="241"/>
      <c r="H2349" s="244">
        <v>456.976</v>
      </c>
      <c r="I2349" s="245"/>
      <c r="J2349" s="241"/>
      <c r="K2349" s="241"/>
      <c r="L2349" s="246"/>
      <c r="M2349" s="247"/>
      <c r="N2349" s="248"/>
      <c r="O2349" s="248"/>
      <c r="P2349" s="248"/>
      <c r="Q2349" s="248"/>
      <c r="R2349" s="248"/>
      <c r="S2349" s="248"/>
      <c r="T2349" s="249"/>
      <c r="U2349" s="14"/>
      <c r="V2349" s="14"/>
      <c r="W2349" s="14"/>
      <c r="X2349" s="14"/>
      <c r="Y2349" s="14"/>
      <c r="Z2349" s="14"/>
      <c r="AA2349" s="14"/>
      <c r="AB2349" s="14"/>
      <c r="AC2349" s="14"/>
      <c r="AD2349" s="14"/>
      <c r="AE2349" s="14"/>
      <c r="AT2349" s="250" t="s">
        <v>397</v>
      </c>
      <c r="AU2349" s="250" t="s">
        <v>84</v>
      </c>
      <c r="AV2349" s="14" t="s">
        <v>84</v>
      </c>
      <c r="AW2349" s="14" t="s">
        <v>35</v>
      </c>
      <c r="AX2349" s="14" t="s">
        <v>74</v>
      </c>
      <c r="AY2349" s="250" t="s">
        <v>378</v>
      </c>
    </row>
    <row r="2350" s="14" customFormat="1">
      <c r="A2350" s="14"/>
      <c r="B2350" s="240"/>
      <c r="C2350" s="241"/>
      <c r="D2350" s="231" t="s">
        <v>397</v>
      </c>
      <c r="E2350" s="242" t="s">
        <v>28</v>
      </c>
      <c r="F2350" s="243" t="s">
        <v>2699</v>
      </c>
      <c r="G2350" s="241"/>
      <c r="H2350" s="244">
        <v>477.435</v>
      </c>
      <c r="I2350" s="245"/>
      <c r="J2350" s="241"/>
      <c r="K2350" s="241"/>
      <c r="L2350" s="246"/>
      <c r="M2350" s="247"/>
      <c r="N2350" s="248"/>
      <c r="O2350" s="248"/>
      <c r="P2350" s="248"/>
      <c r="Q2350" s="248"/>
      <c r="R2350" s="248"/>
      <c r="S2350" s="248"/>
      <c r="T2350" s="249"/>
      <c r="U2350" s="14"/>
      <c r="V2350" s="14"/>
      <c r="W2350" s="14"/>
      <c r="X2350" s="14"/>
      <c r="Y2350" s="14"/>
      <c r="Z2350" s="14"/>
      <c r="AA2350" s="14"/>
      <c r="AB2350" s="14"/>
      <c r="AC2350" s="14"/>
      <c r="AD2350" s="14"/>
      <c r="AE2350" s="14"/>
      <c r="AT2350" s="250" t="s">
        <v>397</v>
      </c>
      <c r="AU2350" s="250" t="s">
        <v>84</v>
      </c>
      <c r="AV2350" s="14" t="s">
        <v>84</v>
      </c>
      <c r="AW2350" s="14" t="s">
        <v>35</v>
      </c>
      <c r="AX2350" s="14" t="s">
        <v>74</v>
      </c>
      <c r="AY2350" s="250" t="s">
        <v>378</v>
      </c>
    </row>
    <row r="2351" s="15" customFormat="1">
      <c r="A2351" s="15"/>
      <c r="B2351" s="251"/>
      <c r="C2351" s="252"/>
      <c r="D2351" s="231" t="s">
        <v>397</v>
      </c>
      <c r="E2351" s="253" t="s">
        <v>28</v>
      </c>
      <c r="F2351" s="254" t="s">
        <v>416</v>
      </c>
      <c r="G2351" s="252"/>
      <c r="H2351" s="255">
        <v>1038.894</v>
      </c>
      <c r="I2351" s="256"/>
      <c r="J2351" s="252"/>
      <c r="K2351" s="252"/>
      <c r="L2351" s="257"/>
      <c r="M2351" s="258"/>
      <c r="N2351" s="259"/>
      <c r="O2351" s="259"/>
      <c r="P2351" s="259"/>
      <c r="Q2351" s="259"/>
      <c r="R2351" s="259"/>
      <c r="S2351" s="259"/>
      <c r="T2351" s="260"/>
      <c r="U2351" s="15"/>
      <c r="V2351" s="15"/>
      <c r="W2351" s="15"/>
      <c r="X2351" s="15"/>
      <c r="Y2351" s="15"/>
      <c r="Z2351" s="15"/>
      <c r="AA2351" s="15"/>
      <c r="AB2351" s="15"/>
      <c r="AC2351" s="15"/>
      <c r="AD2351" s="15"/>
      <c r="AE2351" s="15"/>
      <c r="AT2351" s="261" t="s">
        <v>397</v>
      </c>
      <c r="AU2351" s="261" t="s">
        <v>84</v>
      </c>
      <c r="AV2351" s="15" t="s">
        <v>390</v>
      </c>
      <c r="AW2351" s="15" t="s">
        <v>35</v>
      </c>
      <c r="AX2351" s="15" t="s">
        <v>82</v>
      </c>
      <c r="AY2351" s="261" t="s">
        <v>378</v>
      </c>
    </row>
    <row r="2352" s="2" customFormat="1" ht="24.15" customHeight="1">
      <c r="A2352" s="41"/>
      <c r="B2352" s="42"/>
      <c r="C2352" s="211" t="s">
        <v>2705</v>
      </c>
      <c r="D2352" s="211" t="s">
        <v>385</v>
      </c>
      <c r="E2352" s="212" t="s">
        <v>2706</v>
      </c>
      <c r="F2352" s="213" t="s">
        <v>2707</v>
      </c>
      <c r="G2352" s="214" t="s">
        <v>972</v>
      </c>
      <c r="H2352" s="215">
        <v>1004.055</v>
      </c>
      <c r="I2352" s="216"/>
      <c r="J2352" s="217">
        <f>ROUND(I2352*H2352,2)</f>
        <v>0</v>
      </c>
      <c r="K2352" s="213" t="s">
        <v>389</v>
      </c>
      <c r="L2352" s="47"/>
      <c r="M2352" s="218" t="s">
        <v>28</v>
      </c>
      <c r="N2352" s="219" t="s">
        <v>45</v>
      </c>
      <c r="O2352" s="87"/>
      <c r="P2352" s="220">
        <f>O2352*H2352</f>
        <v>0</v>
      </c>
      <c r="Q2352" s="220">
        <v>0</v>
      </c>
      <c r="R2352" s="220">
        <f>Q2352*H2352</f>
        <v>0</v>
      </c>
      <c r="S2352" s="220">
        <v>0</v>
      </c>
      <c r="T2352" s="221">
        <f>S2352*H2352</f>
        <v>0</v>
      </c>
      <c r="U2352" s="41"/>
      <c r="V2352" s="41"/>
      <c r="W2352" s="41"/>
      <c r="X2352" s="41"/>
      <c r="Y2352" s="41"/>
      <c r="Z2352" s="41"/>
      <c r="AA2352" s="41"/>
      <c r="AB2352" s="41"/>
      <c r="AC2352" s="41"/>
      <c r="AD2352" s="41"/>
      <c r="AE2352" s="41"/>
      <c r="AR2352" s="222" t="s">
        <v>390</v>
      </c>
      <c r="AT2352" s="222" t="s">
        <v>385</v>
      </c>
      <c r="AU2352" s="222" t="s">
        <v>84</v>
      </c>
      <c r="AY2352" s="20" t="s">
        <v>378</v>
      </c>
      <c r="BE2352" s="223">
        <f>IF(N2352="základní",J2352,0)</f>
        <v>0</v>
      </c>
      <c r="BF2352" s="223">
        <f>IF(N2352="snížená",J2352,0)</f>
        <v>0</v>
      </c>
      <c r="BG2352" s="223">
        <f>IF(N2352="zákl. přenesená",J2352,0)</f>
        <v>0</v>
      </c>
      <c r="BH2352" s="223">
        <f>IF(N2352="sníž. přenesená",J2352,0)</f>
        <v>0</v>
      </c>
      <c r="BI2352" s="223">
        <f>IF(N2352="nulová",J2352,0)</f>
        <v>0</v>
      </c>
      <c r="BJ2352" s="20" t="s">
        <v>82</v>
      </c>
      <c r="BK2352" s="223">
        <f>ROUND(I2352*H2352,2)</f>
        <v>0</v>
      </c>
      <c r="BL2352" s="20" t="s">
        <v>390</v>
      </c>
      <c r="BM2352" s="222" t="s">
        <v>2708</v>
      </c>
    </row>
    <row r="2353" s="2" customFormat="1">
      <c r="A2353" s="41"/>
      <c r="B2353" s="42"/>
      <c r="C2353" s="43"/>
      <c r="D2353" s="224" t="s">
        <v>394</v>
      </c>
      <c r="E2353" s="43"/>
      <c r="F2353" s="225" t="s">
        <v>2709</v>
      </c>
      <c r="G2353" s="43"/>
      <c r="H2353" s="43"/>
      <c r="I2353" s="226"/>
      <c r="J2353" s="43"/>
      <c r="K2353" s="43"/>
      <c r="L2353" s="47"/>
      <c r="M2353" s="227"/>
      <c r="N2353" s="228"/>
      <c r="O2353" s="87"/>
      <c r="P2353" s="87"/>
      <c r="Q2353" s="87"/>
      <c r="R2353" s="87"/>
      <c r="S2353" s="87"/>
      <c r="T2353" s="88"/>
      <c r="U2353" s="41"/>
      <c r="V2353" s="41"/>
      <c r="W2353" s="41"/>
      <c r="X2353" s="41"/>
      <c r="Y2353" s="41"/>
      <c r="Z2353" s="41"/>
      <c r="AA2353" s="41"/>
      <c r="AB2353" s="41"/>
      <c r="AC2353" s="41"/>
      <c r="AD2353" s="41"/>
      <c r="AE2353" s="41"/>
      <c r="AT2353" s="20" t="s">
        <v>394</v>
      </c>
      <c r="AU2353" s="20" t="s">
        <v>84</v>
      </c>
    </row>
    <row r="2354" s="14" customFormat="1">
      <c r="A2354" s="14"/>
      <c r="B2354" s="240"/>
      <c r="C2354" s="241"/>
      <c r="D2354" s="231" t="s">
        <v>397</v>
      </c>
      <c r="E2354" s="242" t="s">
        <v>28</v>
      </c>
      <c r="F2354" s="243" t="s">
        <v>343</v>
      </c>
      <c r="G2354" s="241"/>
      <c r="H2354" s="244">
        <v>680.745</v>
      </c>
      <c r="I2354" s="245"/>
      <c r="J2354" s="241"/>
      <c r="K2354" s="241"/>
      <c r="L2354" s="246"/>
      <c r="M2354" s="247"/>
      <c r="N2354" s="248"/>
      <c r="O2354" s="248"/>
      <c r="P2354" s="248"/>
      <c r="Q2354" s="248"/>
      <c r="R2354" s="248"/>
      <c r="S2354" s="248"/>
      <c r="T2354" s="249"/>
      <c r="U2354" s="14"/>
      <c r="V2354" s="14"/>
      <c r="W2354" s="14"/>
      <c r="X2354" s="14"/>
      <c r="Y2354" s="14"/>
      <c r="Z2354" s="14"/>
      <c r="AA2354" s="14"/>
      <c r="AB2354" s="14"/>
      <c r="AC2354" s="14"/>
      <c r="AD2354" s="14"/>
      <c r="AE2354" s="14"/>
      <c r="AT2354" s="250" t="s">
        <v>397</v>
      </c>
      <c r="AU2354" s="250" t="s">
        <v>84</v>
      </c>
      <c r="AV2354" s="14" t="s">
        <v>84</v>
      </c>
      <c r="AW2354" s="14" t="s">
        <v>35</v>
      </c>
      <c r="AX2354" s="14" t="s">
        <v>74</v>
      </c>
      <c r="AY2354" s="250" t="s">
        <v>378</v>
      </c>
    </row>
    <row r="2355" s="13" customFormat="1">
      <c r="A2355" s="13"/>
      <c r="B2355" s="229"/>
      <c r="C2355" s="230"/>
      <c r="D2355" s="231" t="s">
        <v>397</v>
      </c>
      <c r="E2355" s="232" t="s">
        <v>28</v>
      </c>
      <c r="F2355" s="233" t="s">
        <v>797</v>
      </c>
      <c r="G2355" s="230"/>
      <c r="H2355" s="232" t="s">
        <v>28</v>
      </c>
      <c r="I2355" s="234"/>
      <c r="J2355" s="230"/>
      <c r="K2355" s="230"/>
      <c r="L2355" s="235"/>
      <c r="M2355" s="236"/>
      <c r="N2355" s="237"/>
      <c r="O2355" s="237"/>
      <c r="P2355" s="237"/>
      <c r="Q2355" s="237"/>
      <c r="R2355" s="237"/>
      <c r="S2355" s="237"/>
      <c r="T2355" s="238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T2355" s="239" t="s">
        <v>397</v>
      </c>
      <c r="AU2355" s="239" t="s">
        <v>84</v>
      </c>
      <c r="AV2355" s="13" t="s">
        <v>82</v>
      </c>
      <c r="AW2355" s="13" t="s">
        <v>35</v>
      </c>
      <c r="AX2355" s="13" t="s">
        <v>74</v>
      </c>
      <c r="AY2355" s="239" t="s">
        <v>378</v>
      </c>
    </row>
    <row r="2356" s="14" customFormat="1">
      <c r="A2356" s="14"/>
      <c r="B2356" s="240"/>
      <c r="C2356" s="241"/>
      <c r="D2356" s="231" t="s">
        <v>397</v>
      </c>
      <c r="E2356" s="242" t="s">
        <v>28</v>
      </c>
      <c r="F2356" s="243" t="s">
        <v>2710</v>
      </c>
      <c r="G2356" s="241"/>
      <c r="H2356" s="244">
        <v>38</v>
      </c>
      <c r="I2356" s="245"/>
      <c r="J2356" s="241"/>
      <c r="K2356" s="241"/>
      <c r="L2356" s="246"/>
      <c r="M2356" s="247"/>
      <c r="N2356" s="248"/>
      <c r="O2356" s="248"/>
      <c r="P2356" s="248"/>
      <c r="Q2356" s="248"/>
      <c r="R2356" s="248"/>
      <c r="S2356" s="248"/>
      <c r="T2356" s="249"/>
      <c r="U2356" s="14"/>
      <c r="V2356" s="14"/>
      <c r="W2356" s="14"/>
      <c r="X2356" s="14"/>
      <c r="Y2356" s="14"/>
      <c r="Z2356" s="14"/>
      <c r="AA2356" s="14"/>
      <c r="AB2356" s="14"/>
      <c r="AC2356" s="14"/>
      <c r="AD2356" s="14"/>
      <c r="AE2356" s="14"/>
      <c r="AT2356" s="250" t="s">
        <v>397</v>
      </c>
      <c r="AU2356" s="250" t="s">
        <v>84</v>
      </c>
      <c r="AV2356" s="14" t="s">
        <v>84</v>
      </c>
      <c r="AW2356" s="14" t="s">
        <v>35</v>
      </c>
      <c r="AX2356" s="14" t="s">
        <v>74</v>
      </c>
      <c r="AY2356" s="250" t="s">
        <v>378</v>
      </c>
    </row>
    <row r="2357" s="14" customFormat="1">
      <c r="A2357" s="14"/>
      <c r="B2357" s="240"/>
      <c r="C2357" s="241"/>
      <c r="D2357" s="231" t="s">
        <v>397</v>
      </c>
      <c r="E2357" s="242" t="s">
        <v>28</v>
      </c>
      <c r="F2357" s="243" t="s">
        <v>2711</v>
      </c>
      <c r="G2357" s="241"/>
      <c r="H2357" s="244">
        <v>12.449999999999999</v>
      </c>
      <c r="I2357" s="245"/>
      <c r="J2357" s="241"/>
      <c r="K2357" s="241"/>
      <c r="L2357" s="246"/>
      <c r="M2357" s="247"/>
      <c r="N2357" s="248"/>
      <c r="O2357" s="248"/>
      <c r="P2357" s="248"/>
      <c r="Q2357" s="248"/>
      <c r="R2357" s="248"/>
      <c r="S2357" s="248"/>
      <c r="T2357" s="249"/>
      <c r="U2357" s="14"/>
      <c r="V2357" s="14"/>
      <c r="W2357" s="14"/>
      <c r="X2357" s="14"/>
      <c r="Y2357" s="14"/>
      <c r="Z2357" s="14"/>
      <c r="AA2357" s="14"/>
      <c r="AB2357" s="14"/>
      <c r="AC2357" s="14"/>
      <c r="AD2357" s="14"/>
      <c r="AE2357" s="14"/>
      <c r="AT2357" s="250" t="s">
        <v>397</v>
      </c>
      <c r="AU2357" s="250" t="s">
        <v>84</v>
      </c>
      <c r="AV2357" s="14" t="s">
        <v>84</v>
      </c>
      <c r="AW2357" s="14" t="s">
        <v>35</v>
      </c>
      <c r="AX2357" s="14" t="s">
        <v>74</v>
      </c>
      <c r="AY2357" s="250" t="s">
        <v>378</v>
      </c>
    </row>
    <row r="2358" s="13" customFormat="1">
      <c r="A2358" s="13"/>
      <c r="B2358" s="229"/>
      <c r="C2358" s="230"/>
      <c r="D2358" s="231" t="s">
        <v>397</v>
      </c>
      <c r="E2358" s="232" t="s">
        <v>28</v>
      </c>
      <c r="F2358" s="233" t="s">
        <v>800</v>
      </c>
      <c r="G2358" s="230"/>
      <c r="H2358" s="232" t="s">
        <v>28</v>
      </c>
      <c r="I2358" s="234"/>
      <c r="J2358" s="230"/>
      <c r="K2358" s="230"/>
      <c r="L2358" s="235"/>
      <c r="M2358" s="236"/>
      <c r="N2358" s="237"/>
      <c r="O2358" s="237"/>
      <c r="P2358" s="237"/>
      <c r="Q2358" s="237"/>
      <c r="R2358" s="237"/>
      <c r="S2358" s="237"/>
      <c r="T2358" s="238"/>
      <c r="U2358" s="13"/>
      <c r="V2358" s="13"/>
      <c r="W2358" s="13"/>
      <c r="X2358" s="13"/>
      <c r="Y2358" s="13"/>
      <c r="Z2358" s="13"/>
      <c r="AA2358" s="13"/>
      <c r="AB2358" s="13"/>
      <c r="AC2358" s="13"/>
      <c r="AD2358" s="13"/>
      <c r="AE2358" s="13"/>
      <c r="AT2358" s="239" t="s">
        <v>397</v>
      </c>
      <c r="AU2358" s="239" t="s">
        <v>84</v>
      </c>
      <c r="AV2358" s="13" t="s">
        <v>82</v>
      </c>
      <c r="AW2358" s="13" t="s">
        <v>35</v>
      </c>
      <c r="AX2358" s="13" t="s">
        <v>74</v>
      </c>
      <c r="AY2358" s="239" t="s">
        <v>378</v>
      </c>
    </row>
    <row r="2359" s="14" customFormat="1">
      <c r="A2359" s="14"/>
      <c r="B2359" s="240"/>
      <c r="C2359" s="241"/>
      <c r="D2359" s="231" t="s">
        <v>397</v>
      </c>
      <c r="E2359" s="242" t="s">
        <v>28</v>
      </c>
      <c r="F2359" s="243" t="s">
        <v>2712</v>
      </c>
      <c r="G2359" s="241"/>
      <c r="H2359" s="244">
        <v>23.949999999999999</v>
      </c>
      <c r="I2359" s="245"/>
      <c r="J2359" s="241"/>
      <c r="K2359" s="241"/>
      <c r="L2359" s="246"/>
      <c r="M2359" s="247"/>
      <c r="N2359" s="248"/>
      <c r="O2359" s="248"/>
      <c r="P2359" s="248"/>
      <c r="Q2359" s="248"/>
      <c r="R2359" s="248"/>
      <c r="S2359" s="248"/>
      <c r="T2359" s="249"/>
      <c r="U2359" s="14"/>
      <c r="V2359" s="14"/>
      <c r="W2359" s="14"/>
      <c r="X2359" s="14"/>
      <c r="Y2359" s="14"/>
      <c r="Z2359" s="14"/>
      <c r="AA2359" s="14"/>
      <c r="AB2359" s="14"/>
      <c r="AC2359" s="14"/>
      <c r="AD2359" s="14"/>
      <c r="AE2359" s="14"/>
      <c r="AT2359" s="250" t="s">
        <v>397</v>
      </c>
      <c r="AU2359" s="250" t="s">
        <v>84</v>
      </c>
      <c r="AV2359" s="14" t="s">
        <v>84</v>
      </c>
      <c r="AW2359" s="14" t="s">
        <v>35</v>
      </c>
      <c r="AX2359" s="14" t="s">
        <v>74</v>
      </c>
      <c r="AY2359" s="250" t="s">
        <v>378</v>
      </c>
    </row>
    <row r="2360" s="13" customFormat="1">
      <c r="A2360" s="13"/>
      <c r="B2360" s="229"/>
      <c r="C2360" s="230"/>
      <c r="D2360" s="231" t="s">
        <v>397</v>
      </c>
      <c r="E2360" s="232" t="s">
        <v>28</v>
      </c>
      <c r="F2360" s="233" t="s">
        <v>802</v>
      </c>
      <c r="G2360" s="230"/>
      <c r="H2360" s="232" t="s">
        <v>28</v>
      </c>
      <c r="I2360" s="234"/>
      <c r="J2360" s="230"/>
      <c r="K2360" s="230"/>
      <c r="L2360" s="235"/>
      <c r="M2360" s="236"/>
      <c r="N2360" s="237"/>
      <c r="O2360" s="237"/>
      <c r="P2360" s="237"/>
      <c r="Q2360" s="237"/>
      <c r="R2360" s="237"/>
      <c r="S2360" s="237"/>
      <c r="T2360" s="238"/>
      <c r="U2360" s="13"/>
      <c r="V2360" s="13"/>
      <c r="W2360" s="13"/>
      <c r="X2360" s="13"/>
      <c r="Y2360" s="13"/>
      <c r="Z2360" s="13"/>
      <c r="AA2360" s="13"/>
      <c r="AB2360" s="13"/>
      <c r="AC2360" s="13"/>
      <c r="AD2360" s="13"/>
      <c r="AE2360" s="13"/>
      <c r="AT2360" s="239" t="s">
        <v>397</v>
      </c>
      <c r="AU2360" s="239" t="s">
        <v>84</v>
      </c>
      <c r="AV2360" s="13" t="s">
        <v>82</v>
      </c>
      <c r="AW2360" s="13" t="s">
        <v>35</v>
      </c>
      <c r="AX2360" s="13" t="s">
        <v>74</v>
      </c>
      <c r="AY2360" s="239" t="s">
        <v>378</v>
      </c>
    </row>
    <row r="2361" s="14" customFormat="1">
      <c r="A2361" s="14"/>
      <c r="B2361" s="240"/>
      <c r="C2361" s="241"/>
      <c r="D2361" s="231" t="s">
        <v>397</v>
      </c>
      <c r="E2361" s="242" t="s">
        <v>28</v>
      </c>
      <c r="F2361" s="243" t="s">
        <v>2713</v>
      </c>
      <c r="G2361" s="241"/>
      <c r="H2361" s="244">
        <v>30.800000000000001</v>
      </c>
      <c r="I2361" s="245"/>
      <c r="J2361" s="241"/>
      <c r="K2361" s="241"/>
      <c r="L2361" s="246"/>
      <c r="M2361" s="247"/>
      <c r="N2361" s="248"/>
      <c r="O2361" s="248"/>
      <c r="P2361" s="248"/>
      <c r="Q2361" s="248"/>
      <c r="R2361" s="248"/>
      <c r="S2361" s="248"/>
      <c r="T2361" s="249"/>
      <c r="U2361" s="14"/>
      <c r="V2361" s="14"/>
      <c r="W2361" s="14"/>
      <c r="X2361" s="14"/>
      <c r="Y2361" s="14"/>
      <c r="Z2361" s="14"/>
      <c r="AA2361" s="14"/>
      <c r="AB2361" s="14"/>
      <c r="AC2361" s="14"/>
      <c r="AD2361" s="14"/>
      <c r="AE2361" s="14"/>
      <c r="AT2361" s="250" t="s">
        <v>397</v>
      </c>
      <c r="AU2361" s="250" t="s">
        <v>84</v>
      </c>
      <c r="AV2361" s="14" t="s">
        <v>84</v>
      </c>
      <c r="AW2361" s="14" t="s">
        <v>35</v>
      </c>
      <c r="AX2361" s="14" t="s">
        <v>74</v>
      </c>
      <c r="AY2361" s="250" t="s">
        <v>378</v>
      </c>
    </row>
    <row r="2362" s="14" customFormat="1">
      <c r="A2362" s="14"/>
      <c r="B2362" s="240"/>
      <c r="C2362" s="241"/>
      <c r="D2362" s="231" t="s">
        <v>397</v>
      </c>
      <c r="E2362" s="242" t="s">
        <v>28</v>
      </c>
      <c r="F2362" s="243" t="s">
        <v>211</v>
      </c>
      <c r="G2362" s="241"/>
      <c r="H2362" s="244">
        <v>218.11000000000001</v>
      </c>
      <c r="I2362" s="245"/>
      <c r="J2362" s="241"/>
      <c r="K2362" s="241"/>
      <c r="L2362" s="246"/>
      <c r="M2362" s="247"/>
      <c r="N2362" s="248"/>
      <c r="O2362" s="248"/>
      <c r="P2362" s="248"/>
      <c r="Q2362" s="248"/>
      <c r="R2362" s="248"/>
      <c r="S2362" s="248"/>
      <c r="T2362" s="249"/>
      <c r="U2362" s="14"/>
      <c r="V2362" s="14"/>
      <c r="W2362" s="14"/>
      <c r="X2362" s="14"/>
      <c r="Y2362" s="14"/>
      <c r="Z2362" s="14"/>
      <c r="AA2362" s="14"/>
      <c r="AB2362" s="14"/>
      <c r="AC2362" s="14"/>
      <c r="AD2362" s="14"/>
      <c r="AE2362" s="14"/>
      <c r="AT2362" s="250" t="s">
        <v>397</v>
      </c>
      <c r="AU2362" s="250" t="s">
        <v>84</v>
      </c>
      <c r="AV2362" s="14" t="s">
        <v>84</v>
      </c>
      <c r="AW2362" s="14" t="s">
        <v>35</v>
      </c>
      <c r="AX2362" s="14" t="s">
        <v>74</v>
      </c>
      <c r="AY2362" s="250" t="s">
        <v>378</v>
      </c>
    </row>
    <row r="2363" s="15" customFormat="1">
      <c r="A2363" s="15"/>
      <c r="B2363" s="251"/>
      <c r="C2363" s="252"/>
      <c r="D2363" s="231" t="s">
        <v>397</v>
      </c>
      <c r="E2363" s="253" t="s">
        <v>478</v>
      </c>
      <c r="F2363" s="254" t="s">
        <v>416</v>
      </c>
      <c r="G2363" s="252"/>
      <c r="H2363" s="255">
        <v>1004.055</v>
      </c>
      <c r="I2363" s="256"/>
      <c r="J2363" s="252"/>
      <c r="K2363" s="252"/>
      <c r="L2363" s="257"/>
      <c r="M2363" s="258"/>
      <c r="N2363" s="259"/>
      <c r="O2363" s="259"/>
      <c r="P2363" s="259"/>
      <c r="Q2363" s="259"/>
      <c r="R2363" s="259"/>
      <c r="S2363" s="259"/>
      <c r="T2363" s="260"/>
      <c r="U2363" s="15"/>
      <c r="V2363" s="15"/>
      <c r="W2363" s="15"/>
      <c r="X2363" s="15"/>
      <c r="Y2363" s="15"/>
      <c r="Z2363" s="15"/>
      <c r="AA2363" s="15"/>
      <c r="AB2363" s="15"/>
      <c r="AC2363" s="15"/>
      <c r="AD2363" s="15"/>
      <c r="AE2363" s="15"/>
      <c r="AT2363" s="261" t="s">
        <v>397</v>
      </c>
      <c r="AU2363" s="261" t="s">
        <v>84</v>
      </c>
      <c r="AV2363" s="15" t="s">
        <v>390</v>
      </c>
      <c r="AW2363" s="15" t="s">
        <v>35</v>
      </c>
      <c r="AX2363" s="15" t="s">
        <v>82</v>
      </c>
      <c r="AY2363" s="261" t="s">
        <v>378</v>
      </c>
    </row>
    <row r="2364" s="2" customFormat="1" ht="24.15" customHeight="1">
      <c r="A2364" s="41"/>
      <c r="B2364" s="42"/>
      <c r="C2364" s="273" t="s">
        <v>2714</v>
      </c>
      <c r="D2364" s="273" t="s">
        <v>875</v>
      </c>
      <c r="E2364" s="274" t="s">
        <v>2715</v>
      </c>
      <c r="F2364" s="275" t="s">
        <v>2716</v>
      </c>
      <c r="G2364" s="276" t="s">
        <v>972</v>
      </c>
      <c r="H2364" s="277">
        <v>1204.866</v>
      </c>
      <c r="I2364" s="278"/>
      <c r="J2364" s="279">
        <f>ROUND(I2364*H2364,2)</f>
        <v>0</v>
      </c>
      <c r="K2364" s="275" t="s">
        <v>389</v>
      </c>
      <c r="L2364" s="280"/>
      <c r="M2364" s="281" t="s">
        <v>28</v>
      </c>
      <c r="N2364" s="282" t="s">
        <v>45</v>
      </c>
      <c r="O2364" s="87"/>
      <c r="P2364" s="220">
        <f>O2364*H2364</f>
        <v>0</v>
      </c>
      <c r="Q2364" s="220">
        <v>0.00029999999999999997</v>
      </c>
      <c r="R2364" s="220">
        <f>Q2364*H2364</f>
        <v>0.36145979999999994</v>
      </c>
      <c r="S2364" s="220">
        <v>0</v>
      </c>
      <c r="T2364" s="221">
        <f>S2364*H2364</f>
        <v>0</v>
      </c>
      <c r="U2364" s="41"/>
      <c r="V2364" s="41"/>
      <c r="W2364" s="41"/>
      <c r="X2364" s="41"/>
      <c r="Y2364" s="41"/>
      <c r="Z2364" s="41"/>
      <c r="AA2364" s="41"/>
      <c r="AB2364" s="41"/>
      <c r="AC2364" s="41"/>
      <c r="AD2364" s="41"/>
      <c r="AE2364" s="41"/>
      <c r="AR2364" s="222" t="s">
        <v>540</v>
      </c>
      <c r="AT2364" s="222" t="s">
        <v>875</v>
      </c>
      <c r="AU2364" s="222" t="s">
        <v>84</v>
      </c>
      <c r="AY2364" s="20" t="s">
        <v>378</v>
      </c>
      <c r="BE2364" s="223">
        <f>IF(N2364="základní",J2364,0)</f>
        <v>0</v>
      </c>
      <c r="BF2364" s="223">
        <f>IF(N2364="snížená",J2364,0)</f>
        <v>0</v>
      </c>
      <c r="BG2364" s="223">
        <f>IF(N2364="zákl. přenesená",J2364,0)</f>
        <v>0</v>
      </c>
      <c r="BH2364" s="223">
        <f>IF(N2364="sníž. přenesená",J2364,0)</f>
        <v>0</v>
      </c>
      <c r="BI2364" s="223">
        <f>IF(N2364="nulová",J2364,0)</f>
        <v>0</v>
      </c>
      <c r="BJ2364" s="20" t="s">
        <v>82</v>
      </c>
      <c r="BK2364" s="223">
        <f>ROUND(I2364*H2364,2)</f>
        <v>0</v>
      </c>
      <c r="BL2364" s="20" t="s">
        <v>390</v>
      </c>
      <c r="BM2364" s="222" t="s">
        <v>2717</v>
      </c>
    </row>
    <row r="2365" s="14" customFormat="1">
      <c r="A2365" s="14"/>
      <c r="B2365" s="240"/>
      <c r="C2365" s="241"/>
      <c r="D2365" s="231" t="s">
        <v>397</v>
      </c>
      <c r="E2365" s="242" t="s">
        <v>28</v>
      </c>
      <c r="F2365" s="243" t="s">
        <v>2718</v>
      </c>
      <c r="G2365" s="241"/>
      <c r="H2365" s="244">
        <v>1204.866</v>
      </c>
      <c r="I2365" s="245"/>
      <c r="J2365" s="241"/>
      <c r="K2365" s="241"/>
      <c r="L2365" s="246"/>
      <c r="M2365" s="247"/>
      <c r="N2365" s="248"/>
      <c r="O2365" s="248"/>
      <c r="P2365" s="248"/>
      <c r="Q2365" s="248"/>
      <c r="R2365" s="248"/>
      <c r="S2365" s="248"/>
      <c r="T2365" s="249"/>
      <c r="U2365" s="14"/>
      <c r="V2365" s="14"/>
      <c r="W2365" s="14"/>
      <c r="X2365" s="14"/>
      <c r="Y2365" s="14"/>
      <c r="Z2365" s="14"/>
      <c r="AA2365" s="14"/>
      <c r="AB2365" s="14"/>
      <c r="AC2365" s="14"/>
      <c r="AD2365" s="14"/>
      <c r="AE2365" s="14"/>
      <c r="AT2365" s="250" t="s">
        <v>397</v>
      </c>
      <c r="AU2365" s="250" t="s">
        <v>84</v>
      </c>
      <c r="AV2365" s="14" t="s">
        <v>84</v>
      </c>
      <c r="AW2365" s="14" t="s">
        <v>35</v>
      </c>
      <c r="AX2365" s="14" t="s">
        <v>82</v>
      </c>
      <c r="AY2365" s="250" t="s">
        <v>378</v>
      </c>
    </row>
    <row r="2366" s="2" customFormat="1" ht="44.25" customHeight="1">
      <c r="A2366" s="41"/>
      <c r="B2366" s="42"/>
      <c r="C2366" s="211" t="s">
        <v>2719</v>
      </c>
      <c r="D2366" s="211" t="s">
        <v>385</v>
      </c>
      <c r="E2366" s="212" t="s">
        <v>2720</v>
      </c>
      <c r="F2366" s="213" t="s">
        <v>2721</v>
      </c>
      <c r="G2366" s="214" t="s">
        <v>572</v>
      </c>
      <c r="H2366" s="215">
        <v>1.5589999999999999</v>
      </c>
      <c r="I2366" s="216"/>
      <c r="J2366" s="217">
        <f>ROUND(I2366*H2366,2)</f>
        <v>0</v>
      </c>
      <c r="K2366" s="213" t="s">
        <v>389</v>
      </c>
      <c r="L2366" s="47"/>
      <c r="M2366" s="218" t="s">
        <v>28</v>
      </c>
      <c r="N2366" s="219" t="s">
        <v>45</v>
      </c>
      <c r="O2366" s="87"/>
      <c r="P2366" s="220">
        <f>O2366*H2366</f>
        <v>0</v>
      </c>
      <c r="Q2366" s="220">
        <v>0.00029999999999999997</v>
      </c>
      <c r="R2366" s="220">
        <f>Q2366*H2366</f>
        <v>0.00046769999999999993</v>
      </c>
      <c r="S2366" s="220">
        <v>0</v>
      </c>
      <c r="T2366" s="221">
        <f>S2366*H2366</f>
        <v>0</v>
      </c>
      <c r="U2366" s="41"/>
      <c r="V2366" s="41"/>
      <c r="W2366" s="41"/>
      <c r="X2366" s="41"/>
      <c r="Y2366" s="41"/>
      <c r="Z2366" s="41"/>
      <c r="AA2366" s="41"/>
      <c r="AB2366" s="41"/>
      <c r="AC2366" s="41"/>
      <c r="AD2366" s="41"/>
      <c r="AE2366" s="41"/>
      <c r="AR2366" s="222" t="s">
        <v>598</v>
      </c>
      <c r="AT2366" s="222" t="s">
        <v>385</v>
      </c>
      <c r="AU2366" s="222" t="s">
        <v>84</v>
      </c>
      <c r="AY2366" s="20" t="s">
        <v>378</v>
      </c>
      <c r="BE2366" s="223">
        <f>IF(N2366="základní",J2366,0)</f>
        <v>0</v>
      </c>
      <c r="BF2366" s="223">
        <f>IF(N2366="snížená",J2366,0)</f>
        <v>0</v>
      </c>
      <c r="BG2366" s="223">
        <f>IF(N2366="zákl. přenesená",J2366,0)</f>
        <v>0</v>
      </c>
      <c r="BH2366" s="223">
        <f>IF(N2366="sníž. přenesená",J2366,0)</f>
        <v>0</v>
      </c>
      <c r="BI2366" s="223">
        <f>IF(N2366="nulová",J2366,0)</f>
        <v>0</v>
      </c>
      <c r="BJ2366" s="20" t="s">
        <v>82</v>
      </c>
      <c r="BK2366" s="223">
        <f>ROUND(I2366*H2366,2)</f>
        <v>0</v>
      </c>
      <c r="BL2366" s="20" t="s">
        <v>598</v>
      </c>
      <c r="BM2366" s="222" t="s">
        <v>2722</v>
      </c>
    </row>
    <row r="2367" s="2" customFormat="1">
      <c r="A2367" s="41"/>
      <c r="B2367" s="42"/>
      <c r="C2367" s="43"/>
      <c r="D2367" s="224" t="s">
        <v>394</v>
      </c>
      <c r="E2367" s="43"/>
      <c r="F2367" s="225" t="s">
        <v>2723</v>
      </c>
      <c r="G2367" s="43"/>
      <c r="H2367" s="43"/>
      <c r="I2367" s="226"/>
      <c r="J2367" s="43"/>
      <c r="K2367" s="43"/>
      <c r="L2367" s="47"/>
      <c r="M2367" s="227"/>
      <c r="N2367" s="228"/>
      <c r="O2367" s="87"/>
      <c r="P2367" s="87"/>
      <c r="Q2367" s="87"/>
      <c r="R2367" s="87"/>
      <c r="S2367" s="87"/>
      <c r="T2367" s="88"/>
      <c r="U2367" s="41"/>
      <c r="V2367" s="41"/>
      <c r="W2367" s="41"/>
      <c r="X2367" s="41"/>
      <c r="Y2367" s="41"/>
      <c r="Z2367" s="41"/>
      <c r="AA2367" s="41"/>
      <c r="AB2367" s="41"/>
      <c r="AC2367" s="41"/>
      <c r="AD2367" s="41"/>
      <c r="AE2367" s="41"/>
      <c r="AT2367" s="20" t="s">
        <v>394</v>
      </c>
      <c r="AU2367" s="20" t="s">
        <v>84</v>
      </c>
    </row>
    <row r="2368" s="13" customFormat="1">
      <c r="A2368" s="13"/>
      <c r="B2368" s="229"/>
      <c r="C2368" s="230"/>
      <c r="D2368" s="231" t="s">
        <v>397</v>
      </c>
      <c r="E2368" s="232" t="s">
        <v>28</v>
      </c>
      <c r="F2368" s="233" t="s">
        <v>896</v>
      </c>
      <c r="G2368" s="230"/>
      <c r="H2368" s="232" t="s">
        <v>28</v>
      </c>
      <c r="I2368" s="234"/>
      <c r="J2368" s="230"/>
      <c r="K2368" s="230"/>
      <c r="L2368" s="235"/>
      <c r="M2368" s="236"/>
      <c r="N2368" s="237"/>
      <c r="O2368" s="237"/>
      <c r="P2368" s="237"/>
      <c r="Q2368" s="237"/>
      <c r="R2368" s="237"/>
      <c r="S2368" s="237"/>
      <c r="T2368" s="238"/>
      <c r="U2368" s="13"/>
      <c r="V2368" s="13"/>
      <c r="W2368" s="13"/>
      <c r="X2368" s="13"/>
      <c r="Y2368" s="13"/>
      <c r="Z2368" s="13"/>
      <c r="AA2368" s="13"/>
      <c r="AB2368" s="13"/>
      <c r="AC2368" s="13"/>
      <c r="AD2368" s="13"/>
      <c r="AE2368" s="13"/>
      <c r="AT2368" s="239" t="s">
        <v>397</v>
      </c>
      <c r="AU2368" s="239" t="s">
        <v>84</v>
      </c>
      <c r="AV2368" s="13" t="s">
        <v>82</v>
      </c>
      <c r="AW2368" s="13" t="s">
        <v>35</v>
      </c>
      <c r="AX2368" s="13" t="s">
        <v>74</v>
      </c>
      <c r="AY2368" s="239" t="s">
        <v>378</v>
      </c>
    </row>
    <row r="2369" s="14" customFormat="1">
      <c r="A2369" s="14"/>
      <c r="B2369" s="240"/>
      <c r="C2369" s="241"/>
      <c r="D2369" s="231" t="s">
        <v>397</v>
      </c>
      <c r="E2369" s="242" t="s">
        <v>28</v>
      </c>
      <c r="F2369" s="243" t="s">
        <v>2724</v>
      </c>
      <c r="G2369" s="241"/>
      <c r="H2369" s="244">
        <v>1.095</v>
      </c>
      <c r="I2369" s="245"/>
      <c r="J2369" s="241"/>
      <c r="K2369" s="241"/>
      <c r="L2369" s="246"/>
      <c r="M2369" s="247"/>
      <c r="N2369" s="248"/>
      <c r="O2369" s="248"/>
      <c r="P2369" s="248"/>
      <c r="Q2369" s="248"/>
      <c r="R2369" s="248"/>
      <c r="S2369" s="248"/>
      <c r="T2369" s="249"/>
      <c r="U2369" s="14"/>
      <c r="V2369" s="14"/>
      <c r="W2369" s="14"/>
      <c r="X2369" s="14"/>
      <c r="Y2369" s="14"/>
      <c r="Z2369" s="14"/>
      <c r="AA2369" s="14"/>
      <c r="AB2369" s="14"/>
      <c r="AC2369" s="14"/>
      <c r="AD2369" s="14"/>
      <c r="AE2369" s="14"/>
      <c r="AT2369" s="250" t="s">
        <v>397</v>
      </c>
      <c r="AU2369" s="250" t="s">
        <v>84</v>
      </c>
      <c r="AV2369" s="14" t="s">
        <v>84</v>
      </c>
      <c r="AW2369" s="14" t="s">
        <v>35</v>
      </c>
      <c r="AX2369" s="14" t="s">
        <v>74</v>
      </c>
      <c r="AY2369" s="250" t="s">
        <v>378</v>
      </c>
    </row>
    <row r="2370" s="13" customFormat="1">
      <c r="A2370" s="13"/>
      <c r="B2370" s="229"/>
      <c r="C2370" s="230"/>
      <c r="D2370" s="231" t="s">
        <v>397</v>
      </c>
      <c r="E2370" s="232" t="s">
        <v>28</v>
      </c>
      <c r="F2370" s="233" t="s">
        <v>889</v>
      </c>
      <c r="G2370" s="230"/>
      <c r="H2370" s="232" t="s">
        <v>28</v>
      </c>
      <c r="I2370" s="234"/>
      <c r="J2370" s="230"/>
      <c r="K2370" s="230"/>
      <c r="L2370" s="235"/>
      <c r="M2370" s="236"/>
      <c r="N2370" s="237"/>
      <c r="O2370" s="237"/>
      <c r="P2370" s="237"/>
      <c r="Q2370" s="237"/>
      <c r="R2370" s="237"/>
      <c r="S2370" s="237"/>
      <c r="T2370" s="238"/>
      <c r="U2370" s="13"/>
      <c r="V2370" s="13"/>
      <c r="W2370" s="13"/>
      <c r="X2370" s="13"/>
      <c r="Y2370" s="13"/>
      <c r="Z2370" s="13"/>
      <c r="AA2370" s="13"/>
      <c r="AB2370" s="13"/>
      <c r="AC2370" s="13"/>
      <c r="AD2370" s="13"/>
      <c r="AE2370" s="13"/>
      <c r="AT2370" s="239" t="s">
        <v>397</v>
      </c>
      <c r="AU2370" s="239" t="s">
        <v>84</v>
      </c>
      <c r="AV2370" s="13" t="s">
        <v>82</v>
      </c>
      <c r="AW2370" s="13" t="s">
        <v>35</v>
      </c>
      <c r="AX2370" s="13" t="s">
        <v>74</v>
      </c>
      <c r="AY2370" s="239" t="s">
        <v>378</v>
      </c>
    </row>
    <row r="2371" s="14" customFormat="1">
      <c r="A2371" s="14"/>
      <c r="B2371" s="240"/>
      <c r="C2371" s="241"/>
      <c r="D2371" s="231" t="s">
        <v>397</v>
      </c>
      <c r="E2371" s="242" t="s">
        <v>28</v>
      </c>
      <c r="F2371" s="243" t="s">
        <v>2725</v>
      </c>
      <c r="G2371" s="241"/>
      <c r="H2371" s="244">
        <v>0.46400000000000002</v>
      </c>
      <c r="I2371" s="245"/>
      <c r="J2371" s="241"/>
      <c r="K2371" s="241"/>
      <c r="L2371" s="246"/>
      <c r="M2371" s="247"/>
      <c r="N2371" s="248"/>
      <c r="O2371" s="248"/>
      <c r="P2371" s="248"/>
      <c r="Q2371" s="248"/>
      <c r="R2371" s="248"/>
      <c r="S2371" s="248"/>
      <c r="T2371" s="249"/>
      <c r="U2371" s="14"/>
      <c r="V2371" s="14"/>
      <c r="W2371" s="14"/>
      <c r="X2371" s="14"/>
      <c r="Y2371" s="14"/>
      <c r="Z2371" s="14"/>
      <c r="AA2371" s="14"/>
      <c r="AB2371" s="14"/>
      <c r="AC2371" s="14"/>
      <c r="AD2371" s="14"/>
      <c r="AE2371" s="14"/>
      <c r="AT2371" s="250" t="s">
        <v>397</v>
      </c>
      <c r="AU2371" s="250" t="s">
        <v>84</v>
      </c>
      <c r="AV2371" s="14" t="s">
        <v>84</v>
      </c>
      <c r="AW2371" s="14" t="s">
        <v>35</v>
      </c>
      <c r="AX2371" s="14" t="s">
        <v>74</v>
      </c>
      <c r="AY2371" s="250" t="s">
        <v>378</v>
      </c>
    </row>
    <row r="2372" s="15" customFormat="1">
      <c r="A2372" s="15"/>
      <c r="B2372" s="251"/>
      <c r="C2372" s="252"/>
      <c r="D2372" s="231" t="s">
        <v>397</v>
      </c>
      <c r="E2372" s="253" t="s">
        <v>28</v>
      </c>
      <c r="F2372" s="254" t="s">
        <v>416</v>
      </c>
      <c r="G2372" s="252"/>
      <c r="H2372" s="255">
        <v>1.5589999999999999</v>
      </c>
      <c r="I2372" s="256"/>
      <c r="J2372" s="252"/>
      <c r="K2372" s="252"/>
      <c r="L2372" s="257"/>
      <c r="M2372" s="258"/>
      <c r="N2372" s="259"/>
      <c r="O2372" s="259"/>
      <c r="P2372" s="259"/>
      <c r="Q2372" s="259"/>
      <c r="R2372" s="259"/>
      <c r="S2372" s="259"/>
      <c r="T2372" s="260"/>
      <c r="U2372" s="15"/>
      <c r="V2372" s="15"/>
      <c r="W2372" s="15"/>
      <c r="X2372" s="15"/>
      <c r="Y2372" s="15"/>
      <c r="Z2372" s="15"/>
      <c r="AA2372" s="15"/>
      <c r="AB2372" s="15"/>
      <c r="AC2372" s="15"/>
      <c r="AD2372" s="15"/>
      <c r="AE2372" s="15"/>
      <c r="AT2372" s="261" t="s">
        <v>397</v>
      </c>
      <c r="AU2372" s="261" t="s">
        <v>84</v>
      </c>
      <c r="AV2372" s="15" t="s">
        <v>390</v>
      </c>
      <c r="AW2372" s="15" t="s">
        <v>35</v>
      </c>
      <c r="AX2372" s="15" t="s">
        <v>82</v>
      </c>
      <c r="AY2372" s="261" t="s">
        <v>378</v>
      </c>
    </row>
    <row r="2373" s="2" customFormat="1" ht="16.5" customHeight="1">
      <c r="A2373" s="41"/>
      <c r="B2373" s="42"/>
      <c r="C2373" s="273" t="s">
        <v>2726</v>
      </c>
      <c r="D2373" s="273" t="s">
        <v>875</v>
      </c>
      <c r="E2373" s="274" t="s">
        <v>2727</v>
      </c>
      <c r="F2373" s="275" t="s">
        <v>2728</v>
      </c>
      <c r="G2373" s="276" t="s">
        <v>572</v>
      </c>
      <c r="H2373" s="277">
        <v>1.637</v>
      </c>
      <c r="I2373" s="278"/>
      <c r="J2373" s="279">
        <f>ROUND(I2373*H2373,2)</f>
        <v>0</v>
      </c>
      <c r="K2373" s="275" t="s">
        <v>389</v>
      </c>
      <c r="L2373" s="280"/>
      <c r="M2373" s="281" t="s">
        <v>28</v>
      </c>
      <c r="N2373" s="282" t="s">
        <v>45</v>
      </c>
      <c r="O2373" s="87"/>
      <c r="P2373" s="220">
        <f>O2373*H2373</f>
        <v>0</v>
      </c>
      <c r="Q2373" s="220">
        <v>0.0012600000000000001</v>
      </c>
      <c r="R2373" s="220">
        <f>Q2373*H2373</f>
        <v>0.0020626200000000003</v>
      </c>
      <c r="S2373" s="220">
        <v>0</v>
      </c>
      <c r="T2373" s="221">
        <f>S2373*H2373</f>
        <v>0</v>
      </c>
      <c r="U2373" s="41"/>
      <c r="V2373" s="41"/>
      <c r="W2373" s="41"/>
      <c r="X2373" s="41"/>
      <c r="Y2373" s="41"/>
      <c r="Z2373" s="41"/>
      <c r="AA2373" s="41"/>
      <c r="AB2373" s="41"/>
      <c r="AC2373" s="41"/>
      <c r="AD2373" s="41"/>
      <c r="AE2373" s="41"/>
      <c r="AR2373" s="222" t="s">
        <v>706</v>
      </c>
      <c r="AT2373" s="222" t="s">
        <v>875</v>
      </c>
      <c r="AU2373" s="222" t="s">
        <v>84</v>
      </c>
      <c r="AY2373" s="20" t="s">
        <v>378</v>
      </c>
      <c r="BE2373" s="223">
        <f>IF(N2373="základní",J2373,0)</f>
        <v>0</v>
      </c>
      <c r="BF2373" s="223">
        <f>IF(N2373="snížená",J2373,0)</f>
        <v>0</v>
      </c>
      <c r="BG2373" s="223">
        <f>IF(N2373="zákl. přenesená",J2373,0)</f>
        <v>0</v>
      </c>
      <c r="BH2373" s="223">
        <f>IF(N2373="sníž. přenesená",J2373,0)</f>
        <v>0</v>
      </c>
      <c r="BI2373" s="223">
        <f>IF(N2373="nulová",J2373,0)</f>
        <v>0</v>
      </c>
      <c r="BJ2373" s="20" t="s">
        <v>82</v>
      </c>
      <c r="BK2373" s="223">
        <f>ROUND(I2373*H2373,2)</f>
        <v>0</v>
      </c>
      <c r="BL2373" s="20" t="s">
        <v>598</v>
      </c>
      <c r="BM2373" s="222" t="s">
        <v>2729</v>
      </c>
    </row>
    <row r="2374" s="13" customFormat="1">
      <c r="A2374" s="13"/>
      <c r="B2374" s="229"/>
      <c r="C2374" s="230"/>
      <c r="D2374" s="231" t="s">
        <v>397</v>
      </c>
      <c r="E2374" s="232" t="s">
        <v>28</v>
      </c>
      <c r="F2374" s="233" t="s">
        <v>896</v>
      </c>
      <c r="G2374" s="230"/>
      <c r="H2374" s="232" t="s">
        <v>28</v>
      </c>
      <c r="I2374" s="234"/>
      <c r="J2374" s="230"/>
      <c r="K2374" s="230"/>
      <c r="L2374" s="235"/>
      <c r="M2374" s="236"/>
      <c r="N2374" s="237"/>
      <c r="O2374" s="237"/>
      <c r="P2374" s="237"/>
      <c r="Q2374" s="237"/>
      <c r="R2374" s="237"/>
      <c r="S2374" s="237"/>
      <c r="T2374" s="238"/>
      <c r="U2374" s="13"/>
      <c r="V2374" s="13"/>
      <c r="W2374" s="13"/>
      <c r="X2374" s="13"/>
      <c r="Y2374" s="13"/>
      <c r="Z2374" s="13"/>
      <c r="AA2374" s="13"/>
      <c r="AB2374" s="13"/>
      <c r="AC2374" s="13"/>
      <c r="AD2374" s="13"/>
      <c r="AE2374" s="13"/>
      <c r="AT2374" s="239" t="s">
        <v>397</v>
      </c>
      <c r="AU2374" s="239" t="s">
        <v>84</v>
      </c>
      <c r="AV2374" s="13" t="s">
        <v>82</v>
      </c>
      <c r="AW2374" s="13" t="s">
        <v>35</v>
      </c>
      <c r="AX2374" s="13" t="s">
        <v>74</v>
      </c>
      <c r="AY2374" s="239" t="s">
        <v>378</v>
      </c>
    </row>
    <row r="2375" s="14" customFormat="1">
      <c r="A2375" s="14"/>
      <c r="B2375" s="240"/>
      <c r="C2375" s="241"/>
      <c r="D2375" s="231" t="s">
        <v>397</v>
      </c>
      <c r="E2375" s="242" t="s">
        <v>28</v>
      </c>
      <c r="F2375" s="243" t="s">
        <v>2730</v>
      </c>
      <c r="G2375" s="241"/>
      <c r="H2375" s="244">
        <v>1.1499999999999999</v>
      </c>
      <c r="I2375" s="245"/>
      <c r="J2375" s="241"/>
      <c r="K2375" s="241"/>
      <c r="L2375" s="246"/>
      <c r="M2375" s="247"/>
      <c r="N2375" s="248"/>
      <c r="O2375" s="248"/>
      <c r="P2375" s="248"/>
      <c r="Q2375" s="248"/>
      <c r="R2375" s="248"/>
      <c r="S2375" s="248"/>
      <c r="T2375" s="249"/>
      <c r="U2375" s="14"/>
      <c r="V2375" s="14"/>
      <c r="W2375" s="14"/>
      <c r="X2375" s="14"/>
      <c r="Y2375" s="14"/>
      <c r="Z2375" s="14"/>
      <c r="AA2375" s="14"/>
      <c r="AB2375" s="14"/>
      <c r="AC2375" s="14"/>
      <c r="AD2375" s="14"/>
      <c r="AE2375" s="14"/>
      <c r="AT2375" s="250" t="s">
        <v>397</v>
      </c>
      <c r="AU2375" s="250" t="s">
        <v>84</v>
      </c>
      <c r="AV2375" s="14" t="s">
        <v>84</v>
      </c>
      <c r="AW2375" s="14" t="s">
        <v>35</v>
      </c>
      <c r="AX2375" s="14" t="s">
        <v>74</v>
      </c>
      <c r="AY2375" s="250" t="s">
        <v>378</v>
      </c>
    </row>
    <row r="2376" s="13" customFormat="1">
      <c r="A2376" s="13"/>
      <c r="B2376" s="229"/>
      <c r="C2376" s="230"/>
      <c r="D2376" s="231" t="s">
        <v>397</v>
      </c>
      <c r="E2376" s="232" t="s">
        <v>28</v>
      </c>
      <c r="F2376" s="233" t="s">
        <v>889</v>
      </c>
      <c r="G2376" s="230"/>
      <c r="H2376" s="232" t="s">
        <v>28</v>
      </c>
      <c r="I2376" s="234"/>
      <c r="J2376" s="230"/>
      <c r="K2376" s="230"/>
      <c r="L2376" s="235"/>
      <c r="M2376" s="236"/>
      <c r="N2376" s="237"/>
      <c r="O2376" s="237"/>
      <c r="P2376" s="237"/>
      <c r="Q2376" s="237"/>
      <c r="R2376" s="237"/>
      <c r="S2376" s="237"/>
      <c r="T2376" s="238"/>
      <c r="U2376" s="13"/>
      <c r="V2376" s="13"/>
      <c r="W2376" s="13"/>
      <c r="X2376" s="13"/>
      <c r="Y2376" s="13"/>
      <c r="Z2376" s="13"/>
      <c r="AA2376" s="13"/>
      <c r="AB2376" s="13"/>
      <c r="AC2376" s="13"/>
      <c r="AD2376" s="13"/>
      <c r="AE2376" s="13"/>
      <c r="AT2376" s="239" t="s">
        <v>397</v>
      </c>
      <c r="AU2376" s="239" t="s">
        <v>84</v>
      </c>
      <c r="AV2376" s="13" t="s">
        <v>82</v>
      </c>
      <c r="AW2376" s="13" t="s">
        <v>35</v>
      </c>
      <c r="AX2376" s="13" t="s">
        <v>74</v>
      </c>
      <c r="AY2376" s="239" t="s">
        <v>378</v>
      </c>
    </row>
    <row r="2377" s="14" customFormat="1">
      <c r="A2377" s="14"/>
      <c r="B2377" s="240"/>
      <c r="C2377" s="241"/>
      <c r="D2377" s="231" t="s">
        <v>397</v>
      </c>
      <c r="E2377" s="242" t="s">
        <v>28</v>
      </c>
      <c r="F2377" s="243" t="s">
        <v>2731</v>
      </c>
      <c r="G2377" s="241"/>
      <c r="H2377" s="244">
        <v>0.48699999999999999</v>
      </c>
      <c r="I2377" s="245"/>
      <c r="J2377" s="241"/>
      <c r="K2377" s="241"/>
      <c r="L2377" s="246"/>
      <c r="M2377" s="247"/>
      <c r="N2377" s="248"/>
      <c r="O2377" s="248"/>
      <c r="P2377" s="248"/>
      <c r="Q2377" s="248"/>
      <c r="R2377" s="248"/>
      <c r="S2377" s="248"/>
      <c r="T2377" s="249"/>
      <c r="U2377" s="14"/>
      <c r="V2377" s="14"/>
      <c r="W2377" s="14"/>
      <c r="X2377" s="14"/>
      <c r="Y2377" s="14"/>
      <c r="Z2377" s="14"/>
      <c r="AA2377" s="14"/>
      <c r="AB2377" s="14"/>
      <c r="AC2377" s="14"/>
      <c r="AD2377" s="14"/>
      <c r="AE2377" s="14"/>
      <c r="AT2377" s="250" t="s">
        <v>397</v>
      </c>
      <c r="AU2377" s="250" t="s">
        <v>84</v>
      </c>
      <c r="AV2377" s="14" t="s">
        <v>84</v>
      </c>
      <c r="AW2377" s="14" t="s">
        <v>35</v>
      </c>
      <c r="AX2377" s="14" t="s">
        <v>74</v>
      </c>
      <c r="AY2377" s="250" t="s">
        <v>378</v>
      </c>
    </row>
    <row r="2378" s="15" customFormat="1">
      <c r="A2378" s="15"/>
      <c r="B2378" s="251"/>
      <c r="C2378" s="252"/>
      <c r="D2378" s="231" t="s">
        <v>397</v>
      </c>
      <c r="E2378" s="253" t="s">
        <v>28</v>
      </c>
      <c r="F2378" s="254" t="s">
        <v>416</v>
      </c>
      <c r="G2378" s="252"/>
      <c r="H2378" s="255">
        <v>1.637</v>
      </c>
      <c r="I2378" s="256"/>
      <c r="J2378" s="252"/>
      <c r="K2378" s="252"/>
      <c r="L2378" s="257"/>
      <c r="M2378" s="258"/>
      <c r="N2378" s="259"/>
      <c r="O2378" s="259"/>
      <c r="P2378" s="259"/>
      <c r="Q2378" s="259"/>
      <c r="R2378" s="259"/>
      <c r="S2378" s="259"/>
      <c r="T2378" s="260"/>
      <c r="U2378" s="15"/>
      <c r="V2378" s="15"/>
      <c r="W2378" s="15"/>
      <c r="X2378" s="15"/>
      <c r="Y2378" s="15"/>
      <c r="Z2378" s="15"/>
      <c r="AA2378" s="15"/>
      <c r="AB2378" s="15"/>
      <c r="AC2378" s="15"/>
      <c r="AD2378" s="15"/>
      <c r="AE2378" s="15"/>
      <c r="AT2378" s="261" t="s">
        <v>397</v>
      </c>
      <c r="AU2378" s="261" t="s">
        <v>84</v>
      </c>
      <c r="AV2378" s="15" t="s">
        <v>390</v>
      </c>
      <c r="AW2378" s="15" t="s">
        <v>35</v>
      </c>
      <c r="AX2378" s="15" t="s">
        <v>82</v>
      </c>
      <c r="AY2378" s="261" t="s">
        <v>378</v>
      </c>
    </row>
    <row r="2379" s="2" customFormat="1" ht="44.25" customHeight="1">
      <c r="A2379" s="41"/>
      <c r="B2379" s="42"/>
      <c r="C2379" s="211" t="s">
        <v>2732</v>
      </c>
      <c r="D2379" s="211" t="s">
        <v>385</v>
      </c>
      <c r="E2379" s="212" t="s">
        <v>2733</v>
      </c>
      <c r="F2379" s="213" t="s">
        <v>2734</v>
      </c>
      <c r="G2379" s="214" t="s">
        <v>572</v>
      </c>
      <c r="H2379" s="215">
        <v>22.556999999999999</v>
      </c>
      <c r="I2379" s="216"/>
      <c r="J2379" s="217">
        <f>ROUND(I2379*H2379,2)</f>
        <v>0</v>
      </c>
      <c r="K2379" s="213" t="s">
        <v>389</v>
      </c>
      <c r="L2379" s="47"/>
      <c r="M2379" s="218" t="s">
        <v>28</v>
      </c>
      <c r="N2379" s="219" t="s">
        <v>45</v>
      </c>
      <c r="O2379" s="87"/>
      <c r="P2379" s="220">
        <f>O2379*H2379</f>
        <v>0</v>
      </c>
      <c r="Q2379" s="220">
        <v>0.0060000000000000001</v>
      </c>
      <c r="R2379" s="220">
        <f>Q2379*H2379</f>
        <v>0.13534199999999999</v>
      </c>
      <c r="S2379" s="220">
        <v>0</v>
      </c>
      <c r="T2379" s="221">
        <f>S2379*H2379</f>
        <v>0</v>
      </c>
      <c r="U2379" s="41"/>
      <c r="V2379" s="41"/>
      <c r="W2379" s="41"/>
      <c r="X2379" s="41"/>
      <c r="Y2379" s="41"/>
      <c r="Z2379" s="41"/>
      <c r="AA2379" s="41"/>
      <c r="AB2379" s="41"/>
      <c r="AC2379" s="41"/>
      <c r="AD2379" s="41"/>
      <c r="AE2379" s="41"/>
      <c r="AR2379" s="222" t="s">
        <v>598</v>
      </c>
      <c r="AT2379" s="222" t="s">
        <v>385</v>
      </c>
      <c r="AU2379" s="222" t="s">
        <v>84</v>
      </c>
      <c r="AY2379" s="20" t="s">
        <v>378</v>
      </c>
      <c r="BE2379" s="223">
        <f>IF(N2379="základní",J2379,0)</f>
        <v>0</v>
      </c>
      <c r="BF2379" s="223">
        <f>IF(N2379="snížená",J2379,0)</f>
        <v>0</v>
      </c>
      <c r="BG2379" s="223">
        <f>IF(N2379="zákl. přenesená",J2379,0)</f>
        <v>0</v>
      </c>
      <c r="BH2379" s="223">
        <f>IF(N2379="sníž. přenesená",J2379,0)</f>
        <v>0</v>
      </c>
      <c r="BI2379" s="223">
        <f>IF(N2379="nulová",J2379,0)</f>
        <v>0</v>
      </c>
      <c r="BJ2379" s="20" t="s">
        <v>82</v>
      </c>
      <c r="BK2379" s="223">
        <f>ROUND(I2379*H2379,2)</f>
        <v>0</v>
      </c>
      <c r="BL2379" s="20" t="s">
        <v>598</v>
      </c>
      <c r="BM2379" s="222" t="s">
        <v>2735</v>
      </c>
    </row>
    <row r="2380" s="2" customFormat="1">
      <c r="A2380" s="41"/>
      <c r="B2380" s="42"/>
      <c r="C2380" s="43"/>
      <c r="D2380" s="224" t="s">
        <v>394</v>
      </c>
      <c r="E2380" s="43"/>
      <c r="F2380" s="225" t="s">
        <v>2736</v>
      </c>
      <c r="G2380" s="43"/>
      <c r="H2380" s="43"/>
      <c r="I2380" s="226"/>
      <c r="J2380" s="43"/>
      <c r="K2380" s="43"/>
      <c r="L2380" s="47"/>
      <c r="M2380" s="227"/>
      <c r="N2380" s="228"/>
      <c r="O2380" s="87"/>
      <c r="P2380" s="87"/>
      <c r="Q2380" s="87"/>
      <c r="R2380" s="87"/>
      <c r="S2380" s="87"/>
      <c r="T2380" s="88"/>
      <c r="U2380" s="41"/>
      <c r="V2380" s="41"/>
      <c r="W2380" s="41"/>
      <c r="X2380" s="41"/>
      <c r="Y2380" s="41"/>
      <c r="Z2380" s="41"/>
      <c r="AA2380" s="41"/>
      <c r="AB2380" s="41"/>
      <c r="AC2380" s="41"/>
      <c r="AD2380" s="41"/>
      <c r="AE2380" s="41"/>
      <c r="AT2380" s="20" t="s">
        <v>394</v>
      </c>
      <c r="AU2380" s="20" t="s">
        <v>84</v>
      </c>
    </row>
    <row r="2381" s="13" customFormat="1">
      <c r="A2381" s="13"/>
      <c r="B2381" s="229"/>
      <c r="C2381" s="230"/>
      <c r="D2381" s="231" t="s">
        <v>397</v>
      </c>
      <c r="E2381" s="232" t="s">
        <v>28</v>
      </c>
      <c r="F2381" s="233" t="s">
        <v>898</v>
      </c>
      <c r="G2381" s="230"/>
      <c r="H2381" s="232" t="s">
        <v>28</v>
      </c>
      <c r="I2381" s="234"/>
      <c r="J2381" s="230"/>
      <c r="K2381" s="230"/>
      <c r="L2381" s="235"/>
      <c r="M2381" s="236"/>
      <c r="N2381" s="237"/>
      <c r="O2381" s="237"/>
      <c r="P2381" s="237"/>
      <c r="Q2381" s="237"/>
      <c r="R2381" s="237"/>
      <c r="S2381" s="237"/>
      <c r="T2381" s="238"/>
      <c r="U2381" s="13"/>
      <c r="V2381" s="13"/>
      <c r="W2381" s="13"/>
      <c r="X2381" s="13"/>
      <c r="Y2381" s="13"/>
      <c r="Z2381" s="13"/>
      <c r="AA2381" s="13"/>
      <c r="AB2381" s="13"/>
      <c r="AC2381" s="13"/>
      <c r="AD2381" s="13"/>
      <c r="AE2381" s="13"/>
      <c r="AT2381" s="239" t="s">
        <v>397</v>
      </c>
      <c r="AU2381" s="239" t="s">
        <v>84</v>
      </c>
      <c r="AV2381" s="13" t="s">
        <v>82</v>
      </c>
      <c r="AW2381" s="13" t="s">
        <v>35</v>
      </c>
      <c r="AX2381" s="13" t="s">
        <v>74</v>
      </c>
      <c r="AY2381" s="239" t="s">
        <v>378</v>
      </c>
    </row>
    <row r="2382" s="13" customFormat="1">
      <c r="A2382" s="13"/>
      <c r="B2382" s="229"/>
      <c r="C2382" s="230"/>
      <c r="D2382" s="231" t="s">
        <v>397</v>
      </c>
      <c r="E2382" s="232" t="s">
        <v>28</v>
      </c>
      <c r="F2382" s="233" t="s">
        <v>2737</v>
      </c>
      <c r="G2382" s="230"/>
      <c r="H2382" s="232" t="s">
        <v>28</v>
      </c>
      <c r="I2382" s="234"/>
      <c r="J2382" s="230"/>
      <c r="K2382" s="230"/>
      <c r="L2382" s="235"/>
      <c r="M2382" s="236"/>
      <c r="N2382" s="237"/>
      <c r="O2382" s="237"/>
      <c r="P2382" s="237"/>
      <c r="Q2382" s="237"/>
      <c r="R2382" s="237"/>
      <c r="S2382" s="237"/>
      <c r="T2382" s="238"/>
      <c r="U2382" s="13"/>
      <c r="V2382" s="13"/>
      <c r="W2382" s="13"/>
      <c r="X2382" s="13"/>
      <c r="Y2382" s="13"/>
      <c r="Z2382" s="13"/>
      <c r="AA2382" s="13"/>
      <c r="AB2382" s="13"/>
      <c r="AC2382" s="13"/>
      <c r="AD2382" s="13"/>
      <c r="AE2382" s="13"/>
      <c r="AT2382" s="239" t="s">
        <v>397</v>
      </c>
      <c r="AU2382" s="239" t="s">
        <v>84</v>
      </c>
      <c r="AV2382" s="13" t="s">
        <v>82</v>
      </c>
      <c r="AW2382" s="13" t="s">
        <v>35</v>
      </c>
      <c r="AX2382" s="13" t="s">
        <v>74</v>
      </c>
      <c r="AY2382" s="239" t="s">
        <v>378</v>
      </c>
    </row>
    <row r="2383" s="14" customFormat="1">
      <c r="A2383" s="14"/>
      <c r="B2383" s="240"/>
      <c r="C2383" s="241"/>
      <c r="D2383" s="231" t="s">
        <v>397</v>
      </c>
      <c r="E2383" s="242" t="s">
        <v>28</v>
      </c>
      <c r="F2383" s="243" t="s">
        <v>2738</v>
      </c>
      <c r="G2383" s="241"/>
      <c r="H2383" s="244">
        <v>11.85</v>
      </c>
      <c r="I2383" s="245"/>
      <c r="J2383" s="241"/>
      <c r="K2383" s="241"/>
      <c r="L2383" s="246"/>
      <c r="M2383" s="247"/>
      <c r="N2383" s="248"/>
      <c r="O2383" s="248"/>
      <c r="P2383" s="248"/>
      <c r="Q2383" s="248"/>
      <c r="R2383" s="248"/>
      <c r="S2383" s="248"/>
      <c r="T2383" s="249"/>
      <c r="U2383" s="14"/>
      <c r="V2383" s="14"/>
      <c r="W2383" s="14"/>
      <c r="X2383" s="14"/>
      <c r="Y2383" s="14"/>
      <c r="Z2383" s="14"/>
      <c r="AA2383" s="14"/>
      <c r="AB2383" s="14"/>
      <c r="AC2383" s="14"/>
      <c r="AD2383" s="14"/>
      <c r="AE2383" s="14"/>
      <c r="AT2383" s="250" t="s">
        <v>397</v>
      </c>
      <c r="AU2383" s="250" t="s">
        <v>84</v>
      </c>
      <c r="AV2383" s="14" t="s">
        <v>84</v>
      </c>
      <c r="AW2383" s="14" t="s">
        <v>35</v>
      </c>
      <c r="AX2383" s="14" t="s">
        <v>74</v>
      </c>
      <c r="AY2383" s="250" t="s">
        <v>378</v>
      </c>
    </row>
    <row r="2384" s="16" customFormat="1">
      <c r="A2384" s="16"/>
      <c r="B2384" s="262"/>
      <c r="C2384" s="263"/>
      <c r="D2384" s="231" t="s">
        <v>397</v>
      </c>
      <c r="E2384" s="264" t="s">
        <v>482</v>
      </c>
      <c r="F2384" s="265" t="s">
        <v>618</v>
      </c>
      <c r="G2384" s="263"/>
      <c r="H2384" s="266">
        <v>11.85</v>
      </c>
      <c r="I2384" s="267"/>
      <c r="J2384" s="263"/>
      <c r="K2384" s="263"/>
      <c r="L2384" s="268"/>
      <c r="M2384" s="269"/>
      <c r="N2384" s="270"/>
      <c r="O2384" s="270"/>
      <c r="P2384" s="270"/>
      <c r="Q2384" s="270"/>
      <c r="R2384" s="270"/>
      <c r="S2384" s="270"/>
      <c r="T2384" s="271"/>
      <c r="U2384" s="16"/>
      <c r="V2384" s="16"/>
      <c r="W2384" s="16"/>
      <c r="X2384" s="16"/>
      <c r="Y2384" s="16"/>
      <c r="Z2384" s="16"/>
      <c r="AA2384" s="16"/>
      <c r="AB2384" s="16"/>
      <c r="AC2384" s="16"/>
      <c r="AD2384" s="16"/>
      <c r="AE2384" s="16"/>
      <c r="AT2384" s="272" t="s">
        <v>397</v>
      </c>
      <c r="AU2384" s="272" t="s">
        <v>84</v>
      </c>
      <c r="AV2384" s="16" t="s">
        <v>432</v>
      </c>
      <c r="AW2384" s="16" t="s">
        <v>35</v>
      </c>
      <c r="AX2384" s="16" t="s">
        <v>74</v>
      </c>
      <c r="AY2384" s="272" t="s">
        <v>378</v>
      </c>
    </row>
    <row r="2385" s="13" customFormat="1">
      <c r="A2385" s="13"/>
      <c r="B2385" s="229"/>
      <c r="C2385" s="230"/>
      <c r="D2385" s="231" t="s">
        <v>397</v>
      </c>
      <c r="E2385" s="232" t="s">
        <v>28</v>
      </c>
      <c r="F2385" s="233" t="s">
        <v>889</v>
      </c>
      <c r="G2385" s="230"/>
      <c r="H2385" s="232" t="s">
        <v>28</v>
      </c>
      <c r="I2385" s="234"/>
      <c r="J2385" s="230"/>
      <c r="K2385" s="230"/>
      <c r="L2385" s="235"/>
      <c r="M2385" s="236"/>
      <c r="N2385" s="237"/>
      <c r="O2385" s="237"/>
      <c r="P2385" s="237"/>
      <c r="Q2385" s="237"/>
      <c r="R2385" s="237"/>
      <c r="S2385" s="237"/>
      <c r="T2385" s="238"/>
      <c r="U2385" s="13"/>
      <c r="V2385" s="13"/>
      <c r="W2385" s="13"/>
      <c r="X2385" s="13"/>
      <c r="Y2385" s="13"/>
      <c r="Z2385" s="13"/>
      <c r="AA2385" s="13"/>
      <c r="AB2385" s="13"/>
      <c r="AC2385" s="13"/>
      <c r="AD2385" s="13"/>
      <c r="AE2385" s="13"/>
      <c r="AT2385" s="239" t="s">
        <v>397</v>
      </c>
      <c r="AU2385" s="239" t="s">
        <v>84</v>
      </c>
      <c r="AV2385" s="13" t="s">
        <v>82</v>
      </c>
      <c r="AW2385" s="13" t="s">
        <v>35</v>
      </c>
      <c r="AX2385" s="13" t="s">
        <v>74</v>
      </c>
      <c r="AY2385" s="239" t="s">
        <v>378</v>
      </c>
    </row>
    <row r="2386" s="13" customFormat="1">
      <c r="A2386" s="13"/>
      <c r="B2386" s="229"/>
      <c r="C2386" s="230"/>
      <c r="D2386" s="231" t="s">
        <v>397</v>
      </c>
      <c r="E2386" s="232" t="s">
        <v>28</v>
      </c>
      <c r="F2386" s="233" t="s">
        <v>2739</v>
      </c>
      <c r="G2386" s="230"/>
      <c r="H2386" s="232" t="s">
        <v>28</v>
      </c>
      <c r="I2386" s="234"/>
      <c r="J2386" s="230"/>
      <c r="K2386" s="230"/>
      <c r="L2386" s="235"/>
      <c r="M2386" s="236"/>
      <c r="N2386" s="237"/>
      <c r="O2386" s="237"/>
      <c r="P2386" s="237"/>
      <c r="Q2386" s="237"/>
      <c r="R2386" s="237"/>
      <c r="S2386" s="237"/>
      <c r="T2386" s="238"/>
      <c r="U2386" s="13"/>
      <c r="V2386" s="13"/>
      <c r="W2386" s="13"/>
      <c r="X2386" s="13"/>
      <c r="Y2386" s="13"/>
      <c r="Z2386" s="13"/>
      <c r="AA2386" s="13"/>
      <c r="AB2386" s="13"/>
      <c r="AC2386" s="13"/>
      <c r="AD2386" s="13"/>
      <c r="AE2386" s="13"/>
      <c r="AT2386" s="239" t="s">
        <v>397</v>
      </c>
      <c r="AU2386" s="239" t="s">
        <v>84</v>
      </c>
      <c r="AV2386" s="13" t="s">
        <v>82</v>
      </c>
      <c r="AW2386" s="13" t="s">
        <v>35</v>
      </c>
      <c r="AX2386" s="13" t="s">
        <v>74</v>
      </c>
      <c r="AY2386" s="239" t="s">
        <v>378</v>
      </c>
    </row>
    <row r="2387" s="14" customFormat="1">
      <c r="A2387" s="14"/>
      <c r="B2387" s="240"/>
      <c r="C2387" s="241"/>
      <c r="D2387" s="231" t="s">
        <v>397</v>
      </c>
      <c r="E2387" s="242" t="s">
        <v>28</v>
      </c>
      <c r="F2387" s="243" t="s">
        <v>2740</v>
      </c>
      <c r="G2387" s="241"/>
      <c r="H2387" s="244">
        <v>5.9569999999999999</v>
      </c>
      <c r="I2387" s="245"/>
      <c r="J2387" s="241"/>
      <c r="K2387" s="241"/>
      <c r="L2387" s="246"/>
      <c r="M2387" s="247"/>
      <c r="N2387" s="248"/>
      <c r="O2387" s="248"/>
      <c r="P2387" s="248"/>
      <c r="Q2387" s="248"/>
      <c r="R2387" s="248"/>
      <c r="S2387" s="248"/>
      <c r="T2387" s="249"/>
      <c r="U2387" s="14"/>
      <c r="V2387" s="14"/>
      <c r="W2387" s="14"/>
      <c r="X2387" s="14"/>
      <c r="Y2387" s="14"/>
      <c r="Z2387" s="14"/>
      <c r="AA2387" s="14"/>
      <c r="AB2387" s="14"/>
      <c r="AC2387" s="14"/>
      <c r="AD2387" s="14"/>
      <c r="AE2387" s="14"/>
      <c r="AT2387" s="250" t="s">
        <v>397</v>
      </c>
      <c r="AU2387" s="250" t="s">
        <v>84</v>
      </c>
      <c r="AV2387" s="14" t="s">
        <v>84</v>
      </c>
      <c r="AW2387" s="14" t="s">
        <v>35</v>
      </c>
      <c r="AX2387" s="14" t="s">
        <v>74</v>
      </c>
      <c r="AY2387" s="250" t="s">
        <v>378</v>
      </c>
    </row>
    <row r="2388" s="13" customFormat="1">
      <c r="A2388" s="13"/>
      <c r="B2388" s="229"/>
      <c r="C2388" s="230"/>
      <c r="D2388" s="231" t="s">
        <v>397</v>
      </c>
      <c r="E2388" s="232" t="s">
        <v>28</v>
      </c>
      <c r="F2388" s="233" t="s">
        <v>890</v>
      </c>
      <c r="G2388" s="230"/>
      <c r="H2388" s="232" t="s">
        <v>28</v>
      </c>
      <c r="I2388" s="234"/>
      <c r="J2388" s="230"/>
      <c r="K2388" s="230"/>
      <c r="L2388" s="235"/>
      <c r="M2388" s="236"/>
      <c r="N2388" s="237"/>
      <c r="O2388" s="237"/>
      <c r="P2388" s="237"/>
      <c r="Q2388" s="237"/>
      <c r="R2388" s="237"/>
      <c r="S2388" s="237"/>
      <c r="T2388" s="238"/>
      <c r="U2388" s="13"/>
      <c r="V2388" s="13"/>
      <c r="W2388" s="13"/>
      <c r="X2388" s="13"/>
      <c r="Y2388" s="13"/>
      <c r="Z2388" s="13"/>
      <c r="AA2388" s="13"/>
      <c r="AB2388" s="13"/>
      <c r="AC2388" s="13"/>
      <c r="AD2388" s="13"/>
      <c r="AE2388" s="13"/>
      <c r="AT2388" s="239" t="s">
        <v>397</v>
      </c>
      <c r="AU2388" s="239" t="s">
        <v>84</v>
      </c>
      <c r="AV2388" s="13" t="s">
        <v>82</v>
      </c>
      <c r="AW2388" s="13" t="s">
        <v>35</v>
      </c>
      <c r="AX2388" s="13" t="s">
        <v>74</v>
      </c>
      <c r="AY2388" s="239" t="s">
        <v>378</v>
      </c>
    </row>
    <row r="2389" s="13" customFormat="1">
      <c r="A2389" s="13"/>
      <c r="B2389" s="229"/>
      <c r="C2389" s="230"/>
      <c r="D2389" s="231" t="s">
        <v>397</v>
      </c>
      <c r="E2389" s="232" t="s">
        <v>28</v>
      </c>
      <c r="F2389" s="233" t="s">
        <v>2739</v>
      </c>
      <c r="G2389" s="230"/>
      <c r="H2389" s="232" t="s">
        <v>28</v>
      </c>
      <c r="I2389" s="234"/>
      <c r="J2389" s="230"/>
      <c r="K2389" s="230"/>
      <c r="L2389" s="235"/>
      <c r="M2389" s="236"/>
      <c r="N2389" s="237"/>
      <c r="O2389" s="237"/>
      <c r="P2389" s="237"/>
      <c r="Q2389" s="237"/>
      <c r="R2389" s="237"/>
      <c r="S2389" s="237"/>
      <c r="T2389" s="238"/>
      <c r="U2389" s="13"/>
      <c r="V2389" s="13"/>
      <c r="W2389" s="13"/>
      <c r="X2389" s="13"/>
      <c r="Y2389" s="13"/>
      <c r="Z2389" s="13"/>
      <c r="AA2389" s="13"/>
      <c r="AB2389" s="13"/>
      <c r="AC2389" s="13"/>
      <c r="AD2389" s="13"/>
      <c r="AE2389" s="13"/>
      <c r="AT2389" s="239" t="s">
        <v>397</v>
      </c>
      <c r="AU2389" s="239" t="s">
        <v>84</v>
      </c>
      <c r="AV2389" s="13" t="s">
        <v>82</v>
      </c>
      <c r="AW2389" s="13" t="s">
        <v>35</v>
      </c>
      <c r="AX2389" s="13" t="s">
        <v>74</v>
      </c>
      <c r="AY2389" s="239" t="s">
        <v>378</v>
      </c>
    </row>
    <row r="2390" s="14" customFormat="1">
      <c r="A2390" s="14"/>
      <c r="B2390" s="240"/>
      <c r="C2390" s="241"/>
      <c r="D2390" s="231" t="s">
        <v>397</v>
      </c>
      <c r="E2390" s="242" t="s">
        <v>28</v>
      </c>
      <c r="F2390" s="243" t="s">
        <v>2741</v>
      </c>
      <c r="G2390" s="241"/>
      <c r="H2390" s="244">
        <v>4.75</v>
      </c>
      <c r="I2390" s="245"/>
      <c r="J2390" s="241"/>
      <c r="K2390" s="241"/>
      <c r="L2390" s="246"/>
      <c r="M2390" s="247"/>
      <c r="N2390" s="248"/>
      <c r="O2390" s="248"/>
      <c r="P2390" s="248"/>
      <c r="Q2390" s="248"/>
      <c r="R2390" s="248"/>
      <c r="S2390" s="248"/>
      <c r="T2390" s="249"/>
      <c r="U2390" s="14"/>
      <c r="V2390" s="14"/>
      <c r="W2390" s="14"/>
      <c r="X2390" s="14"/>
      <c r="Y2390" s="14"/>
      <c r="Z2390" s="14"/>
      <c r="AA2390" s="14"/>
      <c r="AB2390" s="14"/>
      <c r="AC2390" s="14"/>
      <c r="AD2390" s="14"/>
      <c r="AE2390" s="14"/>
      <c r="AT2390" s="250" t="s">
        <v>397</v>
      </c>
      <c r="AU2390" s="250" t="s">
        <v>84</v>
      </c>
      <c r="AV2390" s="14" t="s">
        <v>84</v>
      </c>
      <c r="AW2390" s="14" t="s">
        <v>35</v>
      </c>
      <c r="AX2390" s="14" t="s">
        <v>74</v>
      </c>
      <c r="AY2390" s="250" t="s">
        <v>378</v>
      </c>
    </row>
    <row r="2391" s="16" customFormat="1">
      <c r="A2391" s="16"/>
      <c r="B2391" s="262"/>
      <c r="C2391" s="263"/>
      <c r="D2391" s="231" t="s">
        <v>397</v>
      </c>
      <c r="E2391" s="264" t="s">
        <v>484</v>
      </c>
      <c r="F2391" s="265" t="s">
        <v>618</v>
      </c>
      <c r="G2391" s="263"/>
      <c r="H2391" s="266">
        <v>10.707000000000001</v>
      </c>
      <c r="I2391" s="267"/>
      <c r="J2391" s="263"/>
      <c r="K2391" s="263"/>
      <c r="L2391" s="268"/>
      <c r="M2391" s="269"/>
      <c r="N2391" s="270"/>
      <c r="O2391" s="270"/>
      <c r="P2391" s="270"/>
      <c r="Q2391" s="270"/>
      <c r="R2391" s="270"/>
      <c r="S2391" s="270"/>
      <c r="T2391" s="271"/>
      <c r="U2391" s="16"/>
      <c r="V2391" s="16"/>
      <c r="W2391" s="16"/>
      <c r="X2391" s="16"/>
      <c r="Y2391" s="16"/>
      <c r="Z2391" s="16"/>
      <c r="AA2391" s="16"/>
      <c r="AB2391" s="16"/>
      <c r="AC2391" s="16"/>
      <c r="AD2391" s="16"/>
      <c r="AE2391" s="16"/>
      <c r="AT2391" s="272" t="s">
        <v>397</v>
      </c>
      <c r="AU2391" s="272" t="s">
        <v>84</v>
      </c>
      <c r="AV2391" s="16" t="s">
        <v>432</v>
      </c>
      <c r="AW2391" s="16" t="s">
        <v>35</v>
      </c>
      <c r="AX2391" s="16" t="s">
        <v>74</v>
      </c>
      <c r="AY2391" s="272" t="s">
        <v>378</v>
      </c>
    </row>
    <row r="2392" s="15" customFormat="1">
      <c r="A2392" s="15"/>
      <c r="B2392" s="251"/>
      <c r="C2392" s="252"/>
      <c r="D2392" s="231" t="s">
        <v>397</v>
      </c>
      <c r="E2392" s="253" t="s">
        <v>2742</v>
      </c>
      <c r="F2392" s="254" t="s">
        <v>416</v>
      </c>
      <c r="G2392" s="252"/>
      <c r="H2392" s="255">
        <v>22.556999999999999</v>
      </c>
      <c r="I2392" s="256"/>
      <c r="J2392" s="252"/>
      <c r="K2392" s="252"/>
      <c r="L2392" s="257"/>
      <c r="M2392" s="258"/>
      <c r="N2392" s="259"/>
      <c r="O2392" s="259"/>
      <c r="P2392" s="259"/>
      <c r="Q2392" s="259"/>
      <c r="R2392" s="259"/>
      <c r="S2392" s="259"/>
      <c r="T2392" s="260"/>
      <c r="U2392" s="15"/>
      <c r="V2392" s="15"/>
      <c r="W2392" s="15"/>
      <c r="X2392" s="15"/>
      <c r="Y2392" s="15"/>
      <c r="Z2392" s="15"/>
      <c r="AA2392" s="15"/>
      <c r="AB2392" s="15"/>
      <c r="AC2392" s="15"/>
      <c r="AD2392" s="15"/>
      <c r="AE2392" s="15"/>
      <c r="AT2392" s="261" t="s">
        <v>397</v>
      </c>
      <c r="AU2392" s="261" t="s">
        <v>84</v>
      </c>
      <c r="AV2392" s="15" t="s">
        <v>390</v>
      </c>
      <c r="AW2392" s="15" t="s">
        <v>35</v>
      </c>
      <c r="AX2392" s="15" t="s">
        <v>82</v>
      </c>
      <c r="AY2392" s="261" t="s">
        <v>378</v>
      </c>
    </row>
    <row r="2393" s="2" customFormat="1" ht="24.15" customHeight="1">
      <c r="A2393" s="41"/>
      <c r="B2393" s="42"/>
      <c r="C2393" s="273" t="s">
        <v>2743</v>
      </c>
      <c r="D2393" s="273" t="s">
        <v>875</v>
      </c>
      <c r="E2393" s="274" t="s">
        <v>2744</v>
      </c>
      <c r="F2393" s="275" t="s">
        <v>2745</v>
      </c>
      <c r="G2393" s="276" t="s">
        <v>572</v>
      </c>
      <c r="H2393" s="277">
        <v>13.035</v>
      </c>
      <c r="I2393" s="278"/>
      <c r="J2393" s="279">
        <f>ROUND(I2393*H2393,2)</f>
        <v>0</v>
      </c>
      <c r="K2393" s="275" t="s">
        <v>389</v>
      </c>
      <c r="L2393" s="280"/>
      <c r="M2393" s="281" t="s">
        <v>28</v>
      </c>
      <c r="N2393" s="282" t="s">
        <v>45</v>
      </c>
      <c r="O2393" s="87"/>
      <c r="P2393" s="220">
        <f>O2393*H2393</f>
        <v>0</v>
      </c>
      <c r="Q2393" s="220">
        <v>0.0015</v>
      </c>
      <c r="R2393" s="220">
        <f>Q2393*H2393</f>
        <v>0.0195525</v>
      </c>
      <c r="S2393" s="220">
        <v>0</v>
      </c>
      <c r="T2393" s="221">
        <f>S2393*H2393</f>
        <v>0</v>
      </c>
      <c r="U2393" s="41"/>
      <c r="V2393" s="41"/>
      <c r="W2393" s="41"/>
      <c r="X2393" s="41"/>
      <c r="Y2393" s="41"/>
      <c r="Z2393" s="41"/>
      <c r="AA2393" s="41"/>
      <c r="AB2393" s="41"/>
      <c r="AC2393" s="41"/>
      <c r="AD2393" s="41"/>
      <c r="AE2393" s="41"/>
      <c r="AR2393" s="222" t="s">
        <v>706</v>
      </c>
      <c r="AT2393" s="222" t="s">
        <v>875</v>
      </c>
      <c r="AU2393" s="222" t="s">
        <v>84</v>
      </c>
      <c r="AY2393" s="20" t="s">
        <v>378</v>
      </c>
      <c r="BE2393" s="223">
        <f>IF(N2393="základní",J2393,0)</f>
        <v>0</v>
      </c>
      <c r="BF2393" s="223">
        <f>IF(N2393="snížená",J2393,0)</f>
        <v>0</v>
      </c>
      <c r="BG2393" s="223">
        <f>IF(N2393="zákl. přenesená",J2393,0)</f>
        <v>0</v>
      </c>
      <c r="BH2393" s="223">
        <f>IF(N2393="sníž. přenesená",J2393,0)</f>
        <v>0</v>
      </c>
      <c r="BI2393" s="223">
        <f>IF(N2393="nulová",J2393,0)</f>
        <v>0</v>
      </c>
      <c r="BJ2393" s="20" t="s">
        <v>82</v>
      </c>
      <c r="BK2393" s="223">
        <f>ROUND(I2393*H2393,2)</f>
        <v>0</v>
      </c>
      <c r="BL2393" s="20" t="s">
        <v>598</v>
      </c>
      <c r="BM2393" s="222" t="s">
        <v>2746</v>
      </c>
    </row>
    <row r="2394" s="14" customFormat="1">
      <c r="A2394" s="14"/>
      <c r="B2394" s="240"/>
      <c r="C2394" s="241"/>
      <c r="D2394" s="231" t="s">
        <v>397</v>
      </c>
      <c r="E2394" s="242" t="s">
        <v>28</v>
      </c>
      <c r="F2394" s="243" t="s">
        <v>2747</v>
      </c>
      <c r="G2394" s="241"/>
      <c r="H2394" s="244">
        <v>13.035</v>
      </c>
      <c r="I2394" s="245"/>
      <c r="J2394" s="241"/>
      <c r="K2394" s="241"/>
      <c r="L2394" s="246"/>
      <c r="M2394" s="247"/>
      <c r="N2394" s="248"/>
      <c r="O2394" s="248"/>
      <c r="P2394" s="248"/>
      <c r="Q2394" s="248"/>
      <c r="R2394" s="248"/>
      <c r="S2394" s="248"/>
      <c r="T2394" s="249"/>
      <c r="U2394" s="14"/>
      <c r="V2394" s="14"/>
      <c r="W2394" s="14"/>
      <c r="X2394" s="14"/>
      <c r="Y2394" s="14"/>
      <c r="Z2394" s="14"/>
      <c r="AA2394" s="14"/>
      <c r="AB2394" s="14"/>
      <c r="AC2394" s="14"/>
      <c r="AD2394" s="14"/>
      <c r="AE2394" s="14"/>
      <c r="AT2394" s="250" t="s">
        <v>397</v>
      </c>
      <c r="AU2394" s="250" t="s">
        <v>84</v>
      </c>
      <c r="AV2394" s="14" t="s">
        <v>84</v>
      </c>
      <c r="AW2394" s="14" t="s">
        <v>35</v>
      </c>
      <c r="AX2394" s="14" t="s">
        <v>82</v>
      </c>
      <c r="AY2394" s="250" t="s">
        <v>378</v>
      </c>
    </row>
    <row r="2395" s="2" customFormat="1" ht="24.15" customHeight="1">
      <c r="A2395" s="41"/>
      <c r="B2395" s="42"/>
      <c r="C2395" s="273" t="s">
        <v>2748</v>
      </c>
      <c r="D2395" s="273" t="s">
        <v>875</v>
      </c>
      <c r="E2395" s="274" t="s">
        <v>2749</v>
      </c>
      <c r="F2395" s="275" t="s">
        <v>2750</v>
      </c>
      <c r="G2395" s="276" t="s">
        <v>572</v>
      </c>
      <c r="H2395" s="277">
        <v>11.778000000000001</v>
      </c>
      <c r="I2395" s="278"/>
      <c r="J2395" s="279">
        <f>ROUND(I2395*H2395,2)</f>
        <v>0</v>
      </c>
      <c r="K2395" s="275" t="s">
        <v>389</v>
      </c>
      <c r="L2395" s="280"/>
      <c r="M2395" s="281" t="s">
        <v>28</v>
      </c>
      <c r="N2395" s="282" t="s">
        <v>45</v>
      </c>
      <c r="O2395" s="87"/>
      <c r="P2395" s="220">
        <f>O2395*H2395</f>
        <v>0</v>
      </c>
      <c r="Q2395" s="220">
        <v>0.00059999999999999995</v>
      </c>
      <c r="R2395" s="220">
        <f>Q2395*H2395</f>
        <v>0.0070667999999999998</v>
      </c>
      <c r="S2395" s="220">
        <v>0</v>
      </c>
      <c r="T2395" s="221">
        <f>S2395*H2395</f>
        <v>0</v>
      </c>
      <c r="U2395" s="41"/>
      <c r="V2395" s="41"/>
      <c r="W2395" s="41"/>
      <c r="X2395" s="41"/>
      <c r="Y2395" s="41"/>
      <c r="Z2395" s="41"/>
      <c r="AA2395" s="41"/>
      <c r="AB2395" s="41"/>
      <c r="AC2395" s="41"/>
      <c r="AD2395" s="41"/>
      <c r="AE2395" s="41"/>
      <c r="AR2395" s="222" t="s">
        <v>706</v>
      </c>
      <c r="AT2395" s="222" t="s">
        <v>875</v>
      </c>
      <c r="AU2395" s="222" t="s">
        <v>84</v>
      </c>
      <c r="AY2395" s="20" t="s">
        <v>378</v>
      </c>
      <c r="BE2395" s="223">
        <f>IF(N2395="základní",J2395,0)</f>
        <v>0</v>
      </c>
      <c r="BF2395" s="223">
        <f>IF(N2395="snížená",J2395,0)</f>
        <v>0</v>
      </c>
      <c r="BG2395" s="223">
        <f>IF(N2395="zákl. přenesená",J2395,0)</f>
        <v>0</v>
      </c>
      <c r="BH2395" s="223">
        <f>IF(N2395="sníž. přenesená",J2395,0)</f>
        <v>0</v>
      </c>
      <c r="BI2395" s="223">
        <f>IF(N2395="nulová",J2395,0)</f>
        <v>0</v>
      </c>
      <c r="BJ2395" s="20" t="s">
        <v>82</v>
      </c>
      <c r="BK2395" s="223">
        <f>ROUND(I2395*H2395,2)</f>
        <v>0</v>
      </c>
      <c r="BL2395" s="20" t="s">
        <v>598</v>
      </c>
      <c r="BM2395" s="222" t="s">
        <v>2751</v>
      </c>
    </row>
    <row r="2396" s="14" customFormat="1">
      <c r="A2396" s="14"/>
      <c r="B2396" s="240"/>
      <c r="C2396" s="241"/>
      <c r="D2396" s="231" t="s">
        <v>397</v>
      </c>
      <c r="E2396" s="242" t="s">
        <v>28</v>
      </c>
      <c r="F2396" s="243" t="s">
        <v>2752</v>
      </c>
      <c r="G2396" s="241"/>
      <c r="H2396" s="244">
        <v>11.778000000000001</v>
      </c>
      <c r="I2396" s="245"/>
      <c r="J2396" s="241"/>
      <c r="K2396" s="241"/>
      <c r="L2396" s="246"/>
      <c r="M2396" s="247"/>
      <c r="N2396" s="248"/>
      <c r="O2396" s="248"/>
      <c r="P2396" s="248"/>
      <c r="Q2396" s="248"/>
      <c r="R2396" s="248"/>
      <c r="S2396" s="248"/>
      <c r="T2396" s="249"/>
      <c r="U2396" s="14"/>
      <c r="V2396" s="14"/>
      <c r="W2396" s="14"/>
      <c r="X2396" s="14"/>
      <c r="Y2396" s="14"/>
      <c r="Z2396" s="14"/>
      <c r="AA2396" s="14"/>
      <c r="AB2396" s="14"/>
      <c r="AC2396" s="14"/>
      <c r="AD2396" s="14"/>
      <c r="AE2396" s="14"/>
      <c r="AT2396" s="250" t="s">
        <v>397</v>
      </c>
      <c r="AU2396" s="250" t="s">
        <v>84</v>
      </c>
      <c r="AV2396" s="14" t="s">
        <v>84</v>
      </c>
      <c r="AW2396" s="14" t="s">
        <v>35</v>
      </c>
      <c r="AX2396" s="14" t="s">
        <v>82</v>
      </c>
      <c r="AY2396" s="250" t="s">
        <v>378</v>
      </c>
    </row>
    <row r="2397" s="2" customFormat="1" ht="49.05" customHeight="1">
      <c r="A2397" s="41"/>
      <c r="B2397" s="42"/>
      <c r="C2397" s="211" t="s">
        <v>2753</v>
      </c>
      <c r="D2397" s="211" t="s">
        <v>385</v>
      </c>
      <c r="E2397" s="212" t="s">
        <v>2754</v>
      </c>
      <c r="F2397" s="213" t="s">
        <v>2755</v>
      </c>
      <c r="G2397" s="214" t="s">
        <v>572</v>
      </c>
      <c r="H2397" s="215">
        <v>211.29499999999999</v>
      </c>
      <c r="I2397" s="216"/>
      <c r="J2397" s="217">
        <f>ROUND(I2397*H2397,2)</f>
        <v>0</v>
      </c>
      <c r="K2397" s="213" t="s">
        <v>389</v>
      </c>
      <c r="L2397" s="47"/>
      <c r="M2397" s="218" t="s">
        <v>28</v>
      </c>
      <c r="N2397" s="219" t="s">
        <v>45</v>
      </c>
      <c r="O2397" s="87"/>
      <c r="P2397" s="220">
        <f>O2397*H2397</f>
        <v>0</v>
      </c>
      <c r="Q2397" s="220">
        <v>0.0061199999999999996</v>
      </c>
      <c r="R2397" s="220">
        <f>Q2397*H2397</f>
        <v>1.2931253999999999</v>
      </c>
      <c r="S2397" s="220">
        <v>0</v>
      </c>
      <c r="T2397" s="221">
        <f>S2397*H2397</f>
        <v>0</v>
      </c>
      <c r="U2397" s="41"/>
      <c r="V2397" s="41"/>
      <c r="W2397" s="41"/>
      <c r="X2397" s="41"/>
      <c r="Y2397" s="41"/>
      <c r="Z2397" s="41"/>
      <c r="AA2397" s="41"/>
      <c r="AB2397" s="41"/>
      <c r="AC2397" s="41"/>
      <c r="AD2397" s="41"/>
      <c r="AE2397" s="41"/>
      <c r="AR2397" s="222" t="s">
        <v>598</v>
      </c>
      <c r="AT2397" s="222" t="s">
        <v>385</v>
      </c>
      <c r="AU2397" s="222" t="s">
        <v>84</v>
      </c>
      <c r="AY2397" s="20" t="s">
        <v>378</v>
      </c>
      <c r="BE2397" s="223">
        <f>IF(N2397="základní",J2397,0)</f>
        <v>0</v>
      </c>
      <c r="BF2397" s="223">
        <f>IF(N2397="snížená",J2397,0)</f>
        <v>0</v>
      </c>
      <c r="BG2397" s="223">
        <f>IF(N2397="zákl. přenesená",J2397,0)</f>
        <v>0</v>
      </c>
      <c r="BH2397" s="223">
        <f>IF(N2397="sníž. přenesená",J2397,0)</f>
        <v>0</v>
      </c>
      <c r="BI2397" s="223">
        <f>IF(N2397="nulová",J2397,0)</f>
        <v>0</v>
      </c>
      <c r="BJ2397" s="20" t="s">
        <v>82</v>
      </c>
      <c r="BK2397" s="223">
        <f>ROUND(I2397*H2397,2)</f>
        <v>0</v>
      </c>
      <c r="BL2397" s="20" t="s">
        <v>598</v>
      </c>
      <c r="BM2397" s="222" t="s">
        <v>2756</v>
      </c>
    </row>
    <row r="2398" s="2" customFormat="1">
      <c r="A2398" s="41"/>
      <c r="B2398" s="42"/>
      <c r="C2398" s="43"/>
      <c r="D2398" s="224" t="s">
        <v>394</v>
      </c>
      <c r="E2398" s="43"/>
      <c r="F2398" s="225" t="s">
        <v>2757</v>
      </c>
      <c r="G2398" s="43"/>
      <c r="H2398" s="43"/>
      <c r="I2398" s="226"/>
      <c r="J2398" s="43"/>
      <c r="K2398" s="43"/>
      <c r="L2398" s="47"/>
      <c r="M2398" s="227"/>
      <c r="N2398" s="228"/>
      <c r="O2398" s="87"/>
      <c r="P2398" s="87"/>
      <c r="Q2398" s="87"/>
      <c r="R2398" s="87"/>
      <c r="S2398" s="87"/>
      <c r="T2398" s="88"/>
      <c r="U2398" s="41"/>
      <c r="V2398" s="41"/>
      <c r="W2398" s="41"/>
      <c r="X2398" s="41"/>
      <c r="Y2398" s="41"/>
      <c r="Z2398" s="41"/>
      <c r="AA2398" s="41"/>
      <c r="AB2398" s="41"/>
      <c r="AC2398" s="41"/>
      <c r="AD2398" s="41"/>
      <c r="AE2398" s="41"/>
      <c r="AT2398" s="20" t="s">
        <v>394</v>
      </c>
      <c r="AU2398" s="20" t="s">
        <v>84</v>
      </c>
    </row>
    <row r="2399" s="13" customFormat="1">
      <c r="A2399" s="13"/>
      <c r="B2399" s="229"/>
      <c r="C2399" s="230"/>
      <c r="D2399" s="231" t="s">
        <v>397</v>
      </c>
      <c r="E2399" s="232" t="s">
        <v>28</v>
      </c>
      <c r="F2399" s="233" t="s">
        <v>1243</v>
      </c>
      <c r="G2399" s="230"/>
      <c r="H2399" s="232" t="s">
        <v>28</v>
      </c>
      <c r="I2399" s="234"/>
      <c r="J2399" s="230"/>
      <c r="K2399" s="230"/>
      <c r="L2399" s="235"/>
      <c r="M2399" s="236"/>
      <c r="N2399" s="237"/>
      <c r="O2399" s="237"/>
      <c r="P2399" s="237"/>
      <c r="Q2399" s="237"/>
      <c r="R2399" s="237"/>
      <c r="S2399" s="237"/>
      <c r="T2399" s="238"/>
      <c r="U2399" s="13"/>
      <c r="V2399" s="13"/>
      <c r="W2399" s="13"/>
      <c r="X2399" s="13"/>
      <c r="Y2399" s="13"/>
      <c r="Z2399" s="13"/>
      <c r="AA2399" s="13"/>
      <c r="AB2399" s="13"/>
      <c r="AC2399" s="13"/>
      <c r="AD2399" s="13"/>
      <c r="AE2399" s="13"/>
      <c r="AT2399" s="239" t="s">
        <v>397</v>
      </c>
      <c r="AU2399" s="239" t="s">
        <v>84</v>
      </c>
      <c r="AV2399" s="13" t="s">
        <v>82</v>
      </c>
      <c r="AW2399" s="13" t="s">
        <v>35</v>
      </c>
      <c r="AX2399" s="13" t="s">
        <v>74</v>
      </c>
      <c r="AY2399" s="239" t="s">
        <v>378</v>
      </c>
    </row>
    <row r="2400" s="14" customFormat="1">
      <c r="A2400" s="14"/>
      <c r="B2400" s="240"/>
      <c r="C2400" s="241"/>
      <c r="D2400" s="231" t="s">
        <v>397</v>
      </c>
      <c r="E2400" s="242" t="s">
        <v>28</v>
      </c>
      <c r="F2400" s="243" t="s">
        <v>2758</v>
      </c>
      <c r="G2400" s="241"/>
      <c r="H2400" s="244">
        <v>40.560000000000002</v>
      </c>
      <c r="I2400" s="245"/>
      <c r="J2400" s="241"/>
      <c r="K2400" s="241"/>
      <c r="L2400" s="246"/>
      <c r="M2400" s="247"/>
      <c r="N2400" s="248"/>
      <c r="O2400" s="248"/>
      <c r="P2400" s="248"/>
      <c r="Q2400" s="248"/>
      <c r="R2400" s="248"/>
      <c r="S2400" s="248"/>
      <c r="T2400" s="249"/>
      <c r="U2400" s="14"/>
      <c r="V2400" s="14"/>
      <c r="W2400" s="14"/>
      <c r="X2400" s="14"/>
      <c r="Y2400" s="14"/>
      <c r="Z2400" s="14"/>
      <c r="AA2400" s="14"/>
      <c r="AB2400" s="14"/>
      <c r="AC2400" s="14"/>
      <c r="AD2400" s="14"/>
      <c r="AE2400" s="14"/>
      <c r="AT2400" s="250" t="s">
        <v>397</v>
      </c>
      <c r="AU2400" s="250" t="s">
        <v>84</v>
      </c>
      <c r="AV2400" s="14" t="s">
        <v>84</v>
      </c>
      <c r="AW2400" s="14" t="s">
        <v>35</v>
      </c>
      <c r="AX2400" s="14" t="s">
        <v>74</v>
      </c>
      <c r="AY2400" s="250" t="s">
        <v>378</v>
      </c>
    </row>
    <row r="2401" s="14" customFormat="1">
      <c r="A2401" s="14"/>
      <c r="B2401" s="240"/>
      <c r="C2401" s="241"/>
      <c r="D2401" s="231" t="s">
        <v>397</v>
      </c>
      <c r="E2401" s="242" t="s">
        <v>28</v>
      </c>
      <c r="F2401" s="243" t="s">
        <v>2759</v>
      </c>
      <c r="G2401" s="241"/>
      <c r="H2401" s="244">
        <v>50.700000000000003</v>
      </c>
      <c r="I2401" s="245"/>
      <c r="J2401" s="241"/>
      <c r="K2401" s="241"/>
      <c r="L2401" s="246"/>
      <c r="M2401" s="247"/>
      <c r="N2401" s="248"/>
      <c r="O2401" s="248"/>
      <c r="P2401" s="248"/>
      <c r="Q2401" s="248"/>
      <c r="R2401" s="248"/>
      <c r="S2401" s="248"/>
      <c r="T2401" s="249"/>
      <c r="U2401" s="14"/>
      <c r="V2401" s="14"/>
      <c r="W2401" s="14"/>
      <c r="X2401" s="14"/>
      <c r="Y2401" s="14"/>
      <c r="Z2401" s="14"/>
      <c r="AA2401" s="14"/>
      <c r="AB2401" s="14"/>
      <c r="AC2401" s="14"/>
      <c r="AD2401" s="14"/>
      <c r="AE2401" s="14"/>
      <c r="AT2401" s="250" t="s">
        <v>397</v>
      </c>
      <c r="AU2401" s="250" t="s">
        <v>84</v>
      </c>
      <c r="AV2401" s="14" t="s">
        <v>84</v>
      </c>
      <c r="AW2401" s="14" t="s">
        <v>35</v>
      </c>
      <c r="AX2401" s="14" t="s">
        <v>74</v>
      </c>
      <c r="AY2401" s="250" t="s">
        <v>378</v>
      </c>
    </row>
    <row r="2402" s="13" customFormat="1">
      <c r="A2402" s="13"/>
      <c r="B2402" s="229"/>
      <c r="C2402" s="230"/>
      <c r="D2402" s="231" t="s">
        <v>397</v>
      </c>
      <c r="E2402" s="232" t="s">
        <v>28</v>
      </c>
      <c r="F2402" s="233" t="s">
        <v>1257</v>
      </c>
      <c r="G2402" s="230"/>
      <c r="H2402" s="232" t="s">
        <v>28</v>
      </c>
      <c r="I2402" s="234"/>
      <c r="J2402" s="230"/>
      <c r="K2402" s="230"/>
      <c r="L2402" s="235"/>
      <c r="M2402" s="236"/>
      <c r="N2402" s="237"/>
      <c r="O2402" s="237"/>
      <c r="P2402" s="237"/>
      <c r="Q2402" s="237"/>
      <c r="R2402" s="237"/>
      <c r="S2402" s="237"/>
      <c r="T2402" s="238"/>
      <c r="U2402" s="13"/>
      <c r="V2402" s="13"/>
      <c r="W2402" s="13"/>
      <c r="X2402" s="13"/>
      <c r="Y2402" s="13"/>
      <c r="Z2402" s="13"/>
      <c r="AA2402" s="13"/>
      <c r="AB2402" s="13"/>
      <c r="AC2402" s="13"/>
      <c r="AD2402" s="13"/>
      <c r="AE2402" s="13"/>
      <c r="AT2402" s="239" t="s">
        <v>397</v>
      </c>
      <c r="AU2402" s="239" t="s">
        <v>84</v>
      </c>
      <c r="AV2402" s="13" t="s">
        <v>82</v>
      </c>
      <c r="AW2402" s="13" t="s">
        <v>35</v>
      </c>
      <c r="AX2402" s="13" t="s">
        <v>74</v>
      </c>
      <c r="AY2402" s="239" t="s">
        <v>378</v>
      </c>
    </row>
    <row r="2403" s="14" customFormat="1">
      <c r="A2403" s="14"/>
      <c r="B2403" s="240"/>
      <c r="C2403" s="241"/>
      <c r="D2403" s="231" t="s">
        <v>397</v>
      </c>
      <c r="E2403" s="242" t="s">
        <v>28</v>
      </c>
      <c r="F2403" s="243" t="s">
        <v>2760</v>
      </c>
      <c r="G2403" s="241"/>
      <c r="H2403" s="244">
        <v>41.93</v>
      </c>
      <c r="I2403" s="245"/>
      <c r="J2403" s="241"/>
      <c r="K2403" s="241"/>
      <c r="L2403" s="246"/>
      <c r="M2403" s="247"/>
      <c r="N2403" s="248"/>
      <c r="O2403" s="248"/>
      <c r="P2403" s="248"/>
      <c r="Q2403" s="248"/>
      <c r="R2403" s="248"/>
      <c r="S2403" s="248"/>
      <c r="T2403" s="249"/>
      <c r="U2403" s="14"/>
      <c r="V2403" s="14"/>
      <c r="W2403" s="14"/>
      <c r="X2403" s="14"/>
      <c r="Y2403" s="14"/>
      <c r="Z2403" s="14"/>
      <c r="AA2403" s="14"/>
      <c r="AB2403" s="14"/>
      <c r="AC2403" s="14"/>
      <c r="AD2403" s="14"/>
      <c r="AE2403" s="14"/>
      <c r="AT2403" s="250" t="s">
        <v>397</v>
      </c>
      <c r="AU2403" s="250" t="s">
        <v>84</v>
      </c>
      <c r="AV2403" s="14" t="s">
        <v>84</v>
      </c>
      <c r="AW2403" s="14" t="s">
        <v>35</v>
      </c>
      <c r="AX2403" s="14" t="s">
        <v>74</v>
      </c>
      <c r="AY2403" s="250" t="s">
        <v>378</v>
      </c>
    </row>
    <row r="2404" s="13" customFormat="1">
      <c r="A2404" s="13"/>
      <c r="B2404" s="229"/>
      <c r="C2404" s="230"/>
      <c r="D2404" s="231" t="s">
        <v>397</v>
      </c>
      <c r="E2404" s="232" t="s">
        <v>28</v>
      </c>
      <c r="F2404" s="233" t="s">
        <v>1259</v>
      </c>
      <c r="G2404" s="230"/>
      <c r="H2404" s="232" t="s">
        <v>28</v>
      </c>
      <c r="I2404" s="234"/>
      <c r="J2404" s="230"/>
      <c r="K2404" s="230"/>
      <c r="L2404" s="235"/>
      <c r="M2404" s="236"/>
      <c r="N2404" s="237"/>
      <c r="O2404" s="237"/>
      <c r="P2404" s="237"/>
      <c r="Q2404" s="237"/>
      <c r="R2404" s="237"/>
      <c r="S2404" s="237"/>
      <c r="T2404" s="238"/>
      <c r="U2404" s="13"/>
      <c r="V2404" s="13"/>
      <c r="W2404" s="13"/>
      <c r="X2404" s="13"/>
      <c r="Y2404" s="13"/>
      <c r="Z2404" s="13"/>
      <c r="AA2404" s="13"/>
      <c r="AB2404" s="13"/>
      <c r="AC2404" s="13"/>
      <c r="AD2404" s="13"/>
      <c r="AE2404" s="13"/>
      <c r="AT2404" s="239" t="s">
        <v>397</v>
      </c>
      <c r="AU2404" s="239" t="s">
        <v>84</v>
      </c>
      <c r="AV2404" s="13" t="s">
        <v>82</v>
      </c>
      <c r="AW2404" s="13" t="s">
        <v>35</v>
      </c>
      <c r="AX2404" s="13" t="s">
        <v>74</v>
      </c>
      <c r="AY2404" s="239" t="s">
        <v>378</v>
      </c>
    </row>
    <row r="2405" s="14" customFormat="1">
      <c r="A2405" s="14"/>
      <c r="B2405" s="240"/>
      <c r="C2405" s="241"/>
      <c r="D2405" s="231" t="s">
        <v>397</v>
      </c>
      <c r="E2405" s="242" t="s">
        <v>28</v>
      </c>
      <c r="F2405" s="243" t="s">
        <v>2761</v>
      </c>
      <c r="G2405" s="241"/>
      <c r="H2405" s="244">
        <v>49.375</v>
      </c>
      <c r="I2405" s="245"/>
      <c r="J2405" s="241"/>
      <c r="K2405" s="241"/>
      <c r="L2405" s="246"/>
      <c r="M2405" s="247"/>
      <c r="N2405" s="248"/>
      <c r="O2405" s="248"/>
      <c r="P2405" s="248"/>
      <c r="Q2405" s="248"/>
      <c r="R2405" s="248"/>
      <c r="S2405" s="248"/>
      <c r="T2405" s="249"/>
      <c r="U2405" s="14"/>
      <c r="V2405" s="14"/>
      <c r="W2405" s="14"/>
      <c r="X2405" s="14"/>
      <c r="Y2405" s="14"/>
      <c r="Z2405" s="14"/>
      <c r="AA2405" s="14"/>
      <c r="AB2405" s="14"/>
      <c r="AC2405" s="14"/>
      <c r="AD2405" s="14"/>
      <c r="AE2405" s="14"/>
      <c r="AT2405" s="250" t="s">
        <v>397</v>
      </c>
      <c r="AU2405" s="250" t="s">
        <v>84</v>
      </c>
      <c r="AV2405" s="14" t="s">
        <v>84</v>
      </c>
      <c r="AW2405" s="14" t="s">
        <v>35</v>
      </c>
      <c r="AX2405" s="14" t="s">
        <v>74</v>
      </c>
      <c r="AY2405" s="250" t="s">
        <v>378</v>
      </c>
    </row>
    <row r="2406" s="13" customFormat="1">
      <c r="A2406" s="13"/>
      <c r="B2406" s="229"/>
      <c r="C2406" s="230"/>
      <c r="D2406" s="231" t="s">
        <v>397</v>
      </c>
      <c r="E2406" s="232" t="s">
        <v>28</v>
      </c>
      <c r="F2406" s="233" t="s">
        <v>1261</v>
      </c>
      <c r="G2406" s="230"/>
      <c r="H2406" s="232" t="s">
        <v>28</v>
      </c>
      <c r="I2406" s="234"/>
      <c r="J2406" s="230"/>
      <c r="K2406" s="230"/>
      <c r="L2406" s="235"/>
      <c r="M2406" s="236"/>
      <c r="N2406" s="237"/>
      <c r="O2406" s="237"/>
      <c r="P2406" s="237"/>
      <c r="Q2406" s="237"/>
      <c r="R2406" s="237"/>
      <c r="S2406" s="237"/>
      <c r="T2406" s="238"/>
      <c r="U2406" s="13"/>
      <c r="V2406" s="13"/>
      <c r="W2406" s="13"/>
      <c r="X2406" s="13"/>
      <c r="Y2406" s="13"/>
      <c r="Z2406" s="13"/>
      <c r="AA2406" s="13"/>
      <c r="AB2406" s="13"/>
      <c r="AC2406" s="13"/>
      <c r="AD2406" s="13"/>
      <c r="AE2406" s="13"/>
      <c r="AT2406" s="239" t="s">
        <v>397</v>
      </c>
      <c r="AU2406" s="239" t="s">
        <v>84</v>
      </c>
      <c r="AV2406" s="13" t="s">
        <v>82</v>
      </c>
      <c r="AW2406" s="13" t="s">
        <v>35</v>
      </c>
      <c r="AX2406" s="13" t="s">
        <v>74</v>
      </c>
      <c r="AY2406" s="239" t="s">
        <v>378</v>
      </c>
    </row>
    <row r="2407" s="14" customFormat="1">
      <c r="A2407" s="14"/>
      <c r="B2407" s="240"/>
      <c r="C2407" s="241"/>
      <c r="D2407" s="231" t="s">
        <v>397</v>
      </c>
      <c r="E2407" s="242" t="s">
        <v>28</v>
      </c>
      <c r="F2407" s="243" t="s">
        <v>2762</v>
      </c>
      <c r="G2407" s="241"/>
      <c r="H2407" s="244">
        <v>13.76</v>
      </c>
      <c r="I2407" s="245"/>
      <c r="J2407" s="241"/>
      <c r="K2407" s="241"/>
      <c r="L2407" s="246"/>
      <c r="M2407" s="247"/>
      <c r="N2407" s="248"/>
      <c r="O2407" s="248"/>
      <c r="P2407" s="248"/>
      <c r="Q2407" s="248"/>
      <c r="R2407" s="248"/>
      <c r="S2407" s="248"/>
      <c r="T2407" s="249"/>
      <c r="U2407" s="14"/>
      <c r="V2407" s="14"/>
      <c r="W2407" s="14"/>
      <c r="X2407" s="14"/>
      <c r="Y2407" s="14"/>
      <c r="Z2407" s="14"/>
      <c r="AA2407" s="14"/>
      <c r="AB2407" s="14"/>
      <c r="AC2407" s="14"/>
      <c r="AD2407" s="14"/>
      <c r="AE2407" s="14"/>
      <c r="AT2407" s="250" t="s">
        <v>397</v>
      </c>
      <c r="AU2407" s="250" t="s">
        <v>84</v>
      </c>
      <c r="AV2407" s="14" t="s">
        <v>84</v>
      </c>
      <c r="AW2407" s="14" t="s">
        <v>35</v>
      </c>
      <c r="AX2407" s="14" t="s">
        <v>74</v>
      </c>
      <c r="AY2407" s="250" t="s">
        <v>378</v>
      </c>
    </row>
    <row r="2408" s="13" customFormat="1">
      <c r="A2408" s="13"/>
      <c r="B2408" s="229"/>
      <c r="C2408" s="230"/>
      <c r="D2408" s="231" t="s">
        <v>397</v>
      </c>
      <c r="E2408" s="232" t="s">
        <v>28</v>
      </c>
      <c r="F2408" s="233" t="s">
        <v>1326</v>
      </c>
      <c r="G2408" s="230"/>
      <c r="H2408" s="232" t="s">
        <v>28</v>
      </c>
      <c r="I2408" s="234"/>
      <c r="J2408" s="230"/>
      <c r="K2408" s="230"/>
      <c r="L2408" s="235"/>
      <c r="M2408" s="236"/>
      <c r="N2408" s="237"/>
      <c r="O2408" s="237"/>
      <c r="P2408" s="237"/>
      <c r="Q2408" s="237"/>
      <c r="R2408" s="237"/>
      <c r="S2408" s="237"/>
      <c r="T2408" s="238"/>
      <c r="U2408" s="13"/>
      <c r="V2408" s="13"/>
      <c r="W2408" s="13"/>
      <c r="X2408" s="13"/>
      <c r="Y2408" s="13"/>
      <c r="Z2408" s="13"/>
      <c r="AA2408" s="13"/>
      <c r="AB2408" s="13"/>
      <c r="AC2408" s="13"/>
      <c r="AD2408" s="13"/>
      <c r="AE2408" s="13"/>
      <c r="AT2408" s="239" t="s">
        <v>397</v>
      </c>
      <c r="AU2408" s="239" t="s">
        <v>84</v>
      </c>
      <c r="AV2408" s="13" t="s">
        <v>82</v>
      </c>
      <c r="AW2408" s="13" t="s">
        <v>35</v>
      </c>
      <c r="AX2408" s="13" t="s">
        <v>74</v>
      </c>
      <c r="AY2408" s="239" t="s">
        <v>378</v>
      </c>
    </row>
    <row r="2409" s="14" customFormat="1">
      <c r="A2409" s="14"/>
      <c r="B2409" s="240"/>
      <c r="C2409" s="241"/>
      <c r="D2409" s="231" t="s">
        <v>397</v>
      </c>
      <c r="E2409" s="242" t="s">
        <v>28</v>
      </c>
      <c r="F2409" s="243" t="s">
        <v>2763</v>
      </c>
      <c r="G2409" s="241"/>
      <c r="H2409" s="244">
        <v>14.970000000000001</v>
      </c>
      <c r="I2409" s="245"/>
      <c r="J2409" s="241"/>
      <c r="K2409" s="241"/>
      <c r="L2409" s="246"/>
      <c r="M2409" s="247"/>
      <c r="N2409" s="248"/>
      <c r="O2409" s="248"/>
      <c r="P2409" s="248"/>
      <c r="Q2409" s="248"/>
      <c r="R2409" s="248"/>
      <c r="S2409" s="248"/>
      <c r="T2409" s="249"/>
      <c r="U2409" s="14"/>
      <c r="V2409" s="14"/>
      <c r="W2409" s="14"/>
      <c r="X2409" s="14"/>
      <c r="Y2409" s="14"/>
      <c r="Z2409" s="14"/>
      <c r="AA2409" s="14"/>
      <c r="AB2409" s="14"/>
      <c r="AC2409" s="14"/>
      <c r="AD2409" s="14"/>
      <c r="AE2409" s="14"/>
      <c r="AT2409" s="250" t="s">
        <v>397</v>
      </c>
      <c r="AU2409" s="250" t="s">
        <v>84</v>
      </c>
      <c r="AV2409" s="14" t="s">
        <v>84</v>
      </c>
      <c r="AW2409" s="14" t="s">
        <v>35</v>
      </c>
      <c r="AX2409" s="14" t="s">
        <v>74</v>
      </c>
      <c r="AY2409" s="250" t="s">
        <v>378</v>
      </c>
    </row>
    <row r="2410" s="16" customFormat="1">
      <c r="A2410" s="16"/>
      <c r="B2410" s="262"/>
      <c r="C2410" s="263"/>
      <c r="D2410" s="231" t="s">
        <v>397</v>
      </c>
      <c r="E2410" s="264" t="s">
        <v>462</v>
      </c>
      <c r="F2410" s="265" t="s">
        <v>618</v>
      </c>
      <c r="G2410" s="263"/>
      <c r="H2410" s="266">
        <v>211.29499999999999</v>
      </c>
      <c r="I2410" s="267"/>
      <c r="J2410" s="263"/>
      <c r="K2410" s="263"/>
      <c r="L2410" s="268"/>
      <c r="M2410" s="269"/>
      <c r="N2410" s="270"/>
      <c r="O2410" s="270"/>
      <c r="P2410" s="270"/>
      <c r="Q2410" s="270"/>
      <c r="R2410" s="270"/>
      <c r="S2410" s="270"/>
      <c r="T2410" s="271"/>
      <c r="U2410" s="16"/>
      <c r="V2410" s="16"/>
      <c r="W2410" s="16"/>
      <c r="X2410" s="16"/>
      <c r="Y2410" s="16"/>
      <c r="Z2410" s="16"/>
      <c r="AA2410" s="16"/>
      <c r="AB2410" s="16"/>
      <c r="AC2410" s="16"/>
      <c r="AD2410" s="16"/>
      <c r="AE2410" s="16"/>
      <c r="AT2410" s="272" t="s">
        <v>397</v>
      </c>
      <c r="AU2410" s="272" t="s">
        <v>84</v>
      </c>
      <c r="AV2410" s="16" t="s">
        <v>432</v>
      </c>
      <c r="AW2410" s="16" t="s">
        <v>35</v>
      </c>
      <c r="AX2410" s="16" t="s">
        <v>74</v>
      </c>
      <c r="AY2410" s="272" t="s">
        <v>378</v>
      </c>
    </row>
    <row r="2411" s="15" customFormat="1">
      <c r="A2411" s="15"/>
      <c r="B2411" s="251"/>
      <c r="C2411" s="252"/>
      <c r="D2411" s="231" t="s">
        <v>397</v>
      </c>
      <c r="E2411" s="253" t="s">
        <v>2764</v>
      </c>
      <c r="F2411" s="254" t="s">
        <v>416</v>
      </c>
      <c r="G2411" s="252"/>
      <c r="H2411" s="255">
        <v>211.29499999999999</v>
      </c>
      <c r="I2411" s="256"/>
      <c r="J2411" s="252"/>
      <c r="K2411" s="252"/>
      <c r="L2411" s="257"/>
      <c r="M2411" s="258"/>
      <c r="N2411" s="259"/>
      <c r="O2411" s="259"/>
      <c r="P2411" s="259"/>
      <c r="Q2411" s="259"/>
      <c r="R2411" s="259"/>
      <c r="S2411" s="259"/>
      <c r="T2411" s="260"/>
      <c r="U2411" s="15"/>
      <c r="V2411" s="15"/>
      <c r="W2411" s="15"/>
      <c r="X2411" s="15"/>
      <c r="Y2411" s="15"/>
      <c r="Z2411" s="15"/>
      <c r="AA2411" s="15"/>
      <c r="AB2411" s="15"/>
      <c r="AC2411" s="15"/>
      <c r="AD2411" s="15"/>
      <c r="AE2411" s="15"/>
      <c r="AT2411" s="261" t="s">
        <v>397</v>
      </c>
      <c r="AU2411" s="261" t="s">
        <v>84</v>
      </c>
      <c r="AV2411" s="15" t="s">
        <v>390</v>
      </c>
      <c r="AW2411" s="15" t="s">
        <v>35</v>
      </c>
      <c r="AX2411" s="15" t="s">
        <v>82</v>
      </c>
      <c r="AY2411" s="261" t="s">
        <v>378</v>
      </c>
    </row>
    <row r="2412" s="2" customFormat="1" ht="16.5" customHeight="1">
      <c r="A2412" s="41"/>
      <c r="B2412" s="42"/>
      <c r="C2412" s="273" t="s">
        <v>2765</v>
      </c>
      <c r="D2412" s="273" t="s">
        <v>875</v>
      </c>
      <c r="E2412" s="274" t="s">
        <v>1617</v>
      </c>
      <c r="F2412" s="275" t="s">
        <v>1618</v>
      </c>
      <c r="G2412" s="276" t="s">
        <v>572</v>
      </c>
      <c r="H2412" s="277">
        <v>244.04599999999999</v>
      </c>
      <c r="I2412" s="278"/>
      <c r="J2412" s="279">
        <f>ROUND(I2412*H2412,2)</f>
        <v>0</v>
      </c>
      <c r="K2412" s="275" t="s">
        <v>389</v>
      </c>
      <c r="L2412" s="280"/>
      <c r="M2412" s="281" t="s">
        <v>28</v>
      </c>
      <c r="N2412" s="282" t="s">
        <v>45</v>
      </c>
      <c r="O2412" s="87"/>
      <c r="P2412" s="220">
        <f>O2412*H2412</f>
        <v>0</v>
      </c>
      <c r="Q2412" s="220">
        <v>0.0014</v>
      </c>
      <c r="R2412" s="220">
        <f>Q2412*H2412</f>
        <v>0.34166439999999998</v>
      </c>
      <c r="S2412" s="220">
        <v>0</v>
      </c>
      <c r="T2412" s="221">
        <f>S2412*H2412</f>
        <v>0</v>
      </c>
      <c r="U2412" s="41"/>
      <c r="V2412" s="41"/>
      <c r="W2412" s="41"/>
      <c r="X2412" s="41"/>
      <c r="Y2412" s="41"/>
      <c r="Z2412" s="41"/>
      <c r="AA2412" s="41"/>
      <c r="AB2412" s="41"/>
      <c r="AC2412" s="41"/>
      <c r="AD2412" s="41"/>
      <c r="AE2412" s="41"/>
      <c r="AR2412" s="222" t="s">
        <v>706</v>
      </c>
      <c r="AT2412" s="222" t="s">
        <v>875</v>
      </c>
      <c r="AU2412" s="222" t="s">
        <v>84</v>
      </c>
      <c r="AY2412" s="20" t="s">
        <v>378</v>
      </c>
      <c r="BE2412" s="223">
        <f>IF(N2412="základní",J2412,0)</f>
        <v>0</v>
      </c>
      <c r="BF2412" s="223">
        <f>IF(N2412="snížená",J2412,0)</f>
        <v>0</v>
      </c>
      <c r="BG2412" s="223">
        <f>IF(N2412="zákl. přenesená",J2412,0)</f>
        <v>0</v>
      </c>
      <c r="BH2412" s="223">
        <f>IF(N2412="sníž. přenesená",J2412,0)</f>
        <v>0</v>
      </c>
      <c r="BI2412" s="223">
        <f>IF(N2412="nulová",J2412,0)</f>
        <v>0</v>
      </c>
      <c r="BJ2412" s="20" t="s">
        <v>82</v>
      </c>
      <c r="BK2412" s="223">
        <f>ROUND(I2412*H2412,2)</f>
        <v>0</v>
      </c>
      <c r="BL2412" s="20" t="s">
        <v>598</v>
      </c>
      <c r="BM2412" s="222" t="s">
        <v>2766</v>
      </c>
    </row>
    <row r="2413" s="14" customFormat="1">
      <c r="A2413" s="14"/>
      <c r="B2413" s="240"/>
      <c r="C2413" s="241"/>
      <c r="D2413" s="231" t="s">
        <v>397</v>
      </c>
      <c r="E2413" s="242" t="s">
        <v>28</v>
      </c>
      <c r="F2413" s="243" t="s">
        <v>2767</v>
      </c>
      <c r="G2413" s="241"/>
      <c r="H2413" s="244">
        <v>232.42500000000001</v>
      </c>
      <c r="I2413" s="245"/>
      <c r="J2413" s="241"/>
      <c r="K2413" s="241"/>
      <c r="L2413" s="246"/>
      <c r="M2413" s="247"/>
      <c r="N2413" s="248"/>
      <c r="O2413" s="248"/>
      <c r="P2413" s="248"/>
      <c r="Q2413" s="248"/>
      <c r="R2413" s="248"/>
      <c r="S2413" s="248"/>
      <c r="T2413" s="249"/>
      <c r="U2413" s="14"/>
      <c r="V2413" s="14"/>
      <c r="W2413" s="14"/>
      <c r="X2413" s="14"/>
      <c r="Y2413" s="14"/>
      <c r="Z2413" s="14"/>
      <c r="AA2413" s="14"/>
      <c r="AB2413" s="14"/>
      <c r="AC2413" s="14"/>
      <c r="AD2413" s="14"/>
      <c r="AE2413" s="14"/>
      <c r="AT2413" s="250" t="s">
        <v>397</v>
      </c>
      <c r="AU2413" s="250" t="s">
        <v>84</v>
      </c>
      <c r="AV2413" s="14" t="s">
        <v>84</v>
      </c>
      <c r="AW2413" s="14" t="s">
        <v>35</v>
      </c>
      <c r="AX2413" s="14" t="s">
        <v>74</v>
      </c>
      <c r="AY2413" s="250" t="s">
        <v>378</v>
      </c>
    </row>
    <row r="2414" s="15" customFormat="1">
      <c r="A2414" s="15"/>
      <c r="B2414" s="251"/>
      <c r="C2414" s="252"/>
      <c r="D2414" s="231" t="s">
        <v>397</v>
      </c>
      <c r="E2414" s="253" t="s">
        <v>28</v>
      </c>
      <c r="F2414" s="254" t="s">
        <v>416</v>
      </c>
      <c r="G2414" s="252"/>
      <c r="H2414" s="255">
        <v>232.42500000000001</v>
      </c>
      <c r="I2414" s="256"/>
      <c r="J2414" s="252"/>
      <c r="K2414" s="252"/>
      <c r="L2414" s="257"/>
      <c r="M2414" s="258"/>
      <c r="N2414" s="259"/>
      <c r="O2414" s="259"/>
      <c r="P2414" s="259"/>
      <c r="Q2414" s="259"/>
      <c r="R2414" s="259"/>
      <c r="S2414" s="259"/>
      <c r="T2414" s="260"/>
      <c r="U2414" s="15"/>
      <c r="V2414" s="15"/>
      <c r="W2414" s="15"/>
      <c r="X2414" s="15"/>
      <c r="Y2414" s="15"/>
      <c r="Z2414" s="15"/>
      <c r="AA2414" s="15"/>
      <c r="AB2414" s="15"/>
      <c r="AC2414" s="15"/>
      <c r="AD2414" s="15"/>
      <c r="AE2414" s="15"/>
      <c r="AT2414" s="261" t="s">
        <v>397</v>
      </c>
      <c r="AU2414" s="261" t="s">
        <v>84</v>
      </c>
      <c r="AV2414" s="15" t="s">
        <v>390</v>
      </c>
      <c r="AW2414" s="15" t="s">
        <v>35</v>
      </c>
      <c r="AX2414" s="15" t="s">
        <v>82</v>
      </c>
      <c r="AY2414" s="261" t="s">
        <v>378</v>
      </c>
    </row>
    <row r="2415" s="14" customFormat="1">
      <c r="A2415" s="14"/>
      <c r="B2415" s="240"/>
      <c r="C2415" s="241"/>
      <c r="D2415" s="231" t="s">
        <v>397</v>
      </c>
      <c r="E2415" s="241"/>
      <c r="F2415" s="243" t="s">
        <v>2768</v>
      </c>
      <c r="G2415" s="241"/>
      <c r="H2415" s="244">
        <v>244.04599999999999</v>
      </c>
      <c r="I2415" s="245"/>
      <c r="J2415" s="241"/>
      <c r="K2415" s="241"/>
      <c r="L2415" s="246"/>
      <c r="M2415" s="247"/>
      <c r="N2415" s="248"/>
      <c r="O2415" s="248"/>
      <c r="P2415" s="248"/>
      <c r="Q2415" s="248"/>
      <c r="R2415" s="248"/>
      <c r="S2415" s="248"/>
      <c r="T2415" s="249"/>
      <c r="U2415" s="14"/>
      <c r="V2415" s="14"/>
      <c r="W2415" s="14"/>
      <c r="X2415" s="14"/>
      <c r="Y2415" s="14"/>
      <c r="Z2415" s="14"/>
      <c r="AA2415" s="14"/>
      <c r="AB2415" s="14"/>
      <c r="AC2415" s="14"/>
      <c r="AD2415" s="14"/>
      <c r="AE2415" s="14"/>
      <c r="AT2415" s="250" t="s">
        <v>397</v>
      </c>
      <c r="AU2415" s="250" t="s">
        <v>84</v>
      </c>
      <c r="AV2415" s="14" t="s">
        <v>84</v>
      </c>
      <c r="AW2415" s="14" t="s">
        <v>4</v>
      </c>
      <c r="AX2415" s="14" t="s">
        <v>82</v>
      </c>
      <c r="AY2415" s="250" t="s">
        <v>378</v>
      </c>
    </row>
    <row r="2416" s="2" customFormat="1" ht="49.05" customHeight="1">
      <c r="A2416" s="41"/>
      <c r="B2416" s="42"/>
      <c r="C2416" s="211" t="s">
        <v>2769</v>
      </c>
      <c r="D2416" s="211" t="s">
        <v>385</v>
      </c>
      <c r="E2416" s="212" t="s">
        <v>2770</v>
      </c>
      <c r="F2416" s="213" t="s">
        <v>2771</v>
      </c>
      <c r="G2416" s="214" t="s">
        <v>572</v>
      </c>
      <c r="H2416" s="215">
        <v>36.75</v>
      </c>
      <c r="I2416" s="216"/>
      <c r="J2416" s="217">
        <f>ROUND(I2416*H2416,2)</f>
        <v>0</v>
      </c>
      <c r="K2416" s="213" t="s">
        <v>389</v>
      </c>
      <c r="L2416" s="47"/>
      <c r="M2416" s="218" t="s">
        <v>28</v>
      </c>
      <c r="N2416" s="219" t="s">
        <v>45</v>
      </c>
      <c r="O2416" s="87"/>
      <c r="P2416" s="220">
        <f>O2416*H2416</f>
        <v>0</v>
      </c>
      <c r="Q2416" s="220">
        <v>0.0064200000000000004</v>
      </c>
      <c r="R2416" s="220">
        <f>Q2416*H2416</f>
        <v>0.23593500000000001</v>
      </c>
      <c r="S2416" s="220">
        <v>0</v>
      </c>
      <c r="T2416" s="221">
        <f>S2416*H2416</f>
        <v>0</v>
      </c>
      <c r="U2416" s="41"/>
      <c r="V2416" s="41"/>
      <c r="W2416" s="41"/>
      <c r="X2416" s="41"/>
      <c r="Y2416" s="41"/>
      <c r="Z2416" s="41"/>
      <c r="AA2416" s="41"/>
      <c r="AB2416" s="41"/>
      <c r="AC2416" s="41"/>
      <c r="AD2416" s="41"/>
      <c r="AE2416" s="41"/>
      <c r="AR2416" s="222" t="s">
        <v>598</v>
      </c>
      <c r="AT2416" s="222" t="s">
        <v>385</v>
      </c>
      <c r="AU2416" s="222" t="s">
        <v>84</v>
      </c>
      <c r="AY2416" s="20" t="s">
        <v>378</v>
      </c>
      <c r="BE2416" s="223">
        <f>IF(N2416="základní",J2416,0)</f>
        <v>0</v>
      </c>
      <c r="BF2416" s="223">
        <f>IF(N2416="snížená",J2416,0)</f>
        <v>0</v>
      </c>
      <c r="BG2416" s="223">
        <f>IF(N2416="zákl. přenesená",J2416,0)</f>
        <v>0</v>
      </c>
      <c r="BH2416" s="223">
        <f>IF(N2416="sníž. přenesená",J2416,0)</f>
        <v>0</v>
      </c>
      <c r="BI2416" s="223">
        <f>IF(N2416="nulová",J2416,0)</f>
        <v>0</v>
      </c>
      <c r="BJ2416" s="20" t="s">
        <v>82</v>
      </c>
      <c r="BK2416" s="223">
        <f>ROUND(I2416*H2416,2)</f>
        <v>0</v>
      </c>
      <c r="BL2416" s="20" t="s">
        <v>598</v>
      </c>
      <c r="BM2416" s="222" t="s">
        <v>2772</v>
      </c>
    </row>
    <row r="2417" s="2" customFormat="1">
      <c r="A2417" s="41"/>
      <c r="B2417" s="42"/>
      <c r="C2417" s="43"/>
      <c r="D2417" s="224" t="s">
        <v>394</v>
      </c>
      <c r="E2417" s="43"/>
      <c r="F2417" s="225" t="s">
        <v>2773</v>
      </c>
      <c r="G2417" s="43"/>
      <c r="H2417" s="43"/>
      <c r="I2417" s="226"/>
      <c r="J2417" s="43"/>
      <c r="K2417" s="43"/>
      <c r="L2417" s="47"/>
      <c r="M2417" s="227"/>
      <c r="N2417" s="228"/>
      <c r="O2417" s="87"/>
      <c r="P2417" s="87"/>
      <c r="Q2417" s="87"/>
      <c r="R2417" s="87"/>
      <c r="S2417" s="87"/>
      <c r="T2417" s="88"/>
      <c r="U2417" s="41"/>
      <c r="V2417" s="41"/>
      <c r="W2417" s="41"/>
      <c r="X2417" s="41"/>
      <c r="Y2417" s="41"/>
      <c r="Z2417" s="41"/>
      <c r="AA2417" s="41"/>
      <c r="AB2417" s="41"/>
      <c r="AC2417" s="41"/>
      <c r="AD2417" s="41"/>
      <c r="AE2417" s="41"/>
      <c r="AT2417" s="20" t="s">
        <v>394</v>
      </c>
      <c r="AU2417" s="20" t="s">
        <v>84</v>
      </c>
    </row>
    <row r="2418" s="13" customFormat="1">
      <c r="A2418" s="13"/>
      <c r="B2418" s="229"/>
      <c r="C2418" s="230"/>
      <c r="D2418" s="231" t="s">
        <v>397</v>
      </c>
      <c r="E2418" s="232" t="s">
        <v>28</v>
      </c>
      <c r="F2418" s="233" t="s">
        <v>802</v>
      </c>
      <c r="G2418" s="230"/>
      <c r="H2418" s="232" t="s">
        <v>28</v>
      </c>
      <c r="I2418" s="234"/>
      <c r="J2418" s="230"/>
      <c r="K2418" s="230"/>
      <c r="L2418" s="235"/>
      <c r="M2418" s="236"/>
      <c r="N2418" s="237"/>
      <c r="O2418" s="237"/>
      <c r="P2418" s="237"/>
      <c r="Q2418" s="237"/>
      <c r="R2418" s="237"/>
      <c r="S2418" s="237"/>
      <c r="T2418" s="238"/>
      <c r="U2418" s="13"/>
      <c r="V2418" s="13"/>
      <c r="W2418" s="13"/>
      <c r="X2418" s="13"/>
      <c r="Y2418" s="13"/>
      <c r="Z2418" s="13"/>
      <c r="AA2418" s="13"/>
      <c r="AB2418" s="13"/>
      <c r="AC2418" s="13"/>
      <c r="AD2418" s="13"/>
      <c r="AE2418" s="13"/>
      <c r="AT2418" s="239" t="s">
        <v>397</v>
      </c>
      <c r="AU2418" s="239" t="s">
        <v>84</v>
      </c>
      <c r="AV2418" s="13" t="s">
        <v>82</v>
      </c>
      <c r="AW2418" s="13" t="s">
        <v>35</v>
      </c>
      <c r="AX2418" s="13" t="s">
        <v>74</v>
      </c>
      <c r="AY2418" s="239" t="s">
        <v>378</v>
      </c>
    </row>
    <row r="2419" s="14" customFormat="1">
      <c r="A2419" s="14"/>
      <c r="B2419" s="240"/>
      <c r="C2419" s="241"/>
      <c r="D2419" s="231" t="s">
        <v>397</v>
      </c>
      <c r="E2419" s="242" t="s">
        <v>28</v>
      </c>
      <c r="F2419" s="243" t="s">
        <v>2774</v>
      </c>
      <c r="G2419" s="241"/>
      <c r="H2419" s="244">
        <v>36.75</v>
      </c>
      <c r="I2419" s="245"/>
      <c r="J2419" s="241"/>
      <c r="K2419" s="241"/>
      <c r="L2419" s="246"/>
      <c r="M2419" s="247"/>
      <c r="N2419" s="248"/>
      <c r="O2419" s="248"/>
      <c r="P2419" s="248"/>
      <c r="Q2419" s="248"/>
      <c r="R2419" s="248"/>
      <c r="S2419" s="248"/>
      <c r="T2419" s="249"/>
      <c r="U2419" s="14"/>
      <c r="V2419" s="14"/>
      <c r="W2419" s="14"/>
      <c r="X2419" s="14"/>
      <c r="Y2419" s="14"/>
      <c r="Z2419" s="14"/>
      <c r="AA2419" s="14"/>
      <c r="AB2419" s="14"/>
      <c r="AC2419" s="14"/>
      <c r="AD2419" s="14"/>
      <c r="AE2419" s="14"/>
      <c r="AT2419" s="250" t="s">
        <v>397</v>
      </c>
      <c r="AU2419" s="250" t="s">
        <v>84</v>
      </c>
      <c r="AV2419" s="14" t="s">
        <v>84</v>
      </c>
      <c r="AW2419" s="14" t="s">
        <v>35</v>
      </c>
      <c r="AX2419" s="14" t="s">
        <v>74</v>
      </c>
      <c r="AY2419" s="250" t="s">
        <v>378</v>
      </c>
    </row>
    <row r="2420" s="15" customFormat="1">
      <c r="A2420" s="15"/>
      <c r="B2420" s="251"/>
      <c r="C2420" s="252"/>
      <c r="D2420" s="231" t="s">
        <v>397</v>
      </c>
      <c r="E2420" s="253" t="s">
        <v>465</v>
      </c>
      <c r="F2420" s="254" t="s">
        <v>416</v>
      </c>
      <c r="G2420" s="252"/>
      <c r="H2420" s="255">
        <v>36.75</v>
      </c>
      <c r="I2420" s="256"/>
      <c r="J2420" s="252"/>
      <c r="K2420" s="252"/>
      <c r="L2420" s="257"/>
      <c r="M2420" s="258"/>
      <c r="N2420" s="259"/>
      <c r="O2420" s="259"/>
      <c r="P2420" s="259"/>
      <c r="Q2420" s="259"/>
      <c r="R2420" s="259"/>
      <c r="S2420" s="259"/>
      <c r="T2420" s="260"/>
      <c r="U2420" s="15"/>
      <c r="V2420" s="15"/>
      <c r="W2420" s="15"/>
      <c r="X2420" s="15"/>
      <c r="Y2420" s="15"/>
      <c r="Z2420" s="15"/>
      <c r="AA2420" s="15"/>
      <c r="AB2420" s="15"/>
      <c r="AC2420" s="15"/>
      <c r="AD2420" s="15"/>
      <c r="AE2420" s="15"/>
      <c r="AT2420" s="261" t="s">
        <v>397</v>
      </c>
      <c r="AU2420" s="261" t="s">
        <v>84</v>
      </c>
      <c r="AV2420" s="15" t="s">
        <v>390</v>
      </c>
      <c r="AW2420" s="15" t="s">
        <v>35</v>
      </c>
      <c r="AX2420" s="15" t="s">
        <v>82</v>
      </c>
      <c r="AY2420" s="261" t="s">
        <v>378</v>
      </c>
    </row>
    <row r="2421" s="2" customFormat="1" ht="16.5" customHeight="1">
      <c r="A2421" s="41"/>
      <c r="B2421" s="42"/>
      <c r="C2421" s="273" t="s">
        <v>2775</v>
      </c>
      <c r="D2421" s="273" t="s">
        <v>875</v>
      </c>
      <c r="E2421" s="274" t="s">
        <v>2776</v>
      </c>
      <c r="F2421" s="275" t="s">
        <v>2777</v>
      </c>
      <c r="G2421" s="276" t="s">
        <v>572</v>
      </c>
      <c r="H2421" s="277">
        <v>40.424999999999997</v>
      </c>
      <c r="I2421" s="278"/>
      <c r="J2421" s="279">
        <f>ROUND(I2421*H2421,2)</f>
        <v>0</v>
      </c>
      <c r="K2421" s="275" t="s">
        <v>389</v>
      </c>
      <c r="L2421" s="280"/>
      <c r="M2421" s="281" t="s">
        <v>28</v>
      </c>
      <c r="N2421" s="282" t="s">
        <v>45</v>
      </c>
      <c r="O2421" s="87"/>
      <c r="P2421" s="220">
        <f>O2421*H2421</f>
        <v>0</v>
      </c>
      <c r="Q2421" s="220">
        <v>0.0035000000000000001</v>
      </c>
      <c r="R2421" s="220">
        <f>Q2421*H2421</f>
        <v>0.14148749999999999</v>
      </c>
      <c r="S2421" s="220">
        <v>0</v>
      </c>
      <c r="T2421" s="221">
        <f>S2421*H2421</f>
        <v>0</v>
      </c>
      <c r="U2421" s="41"/>
      <c r="V2421" s="41"/>
      <c r="W2421" s="41"/>
      <c r="X2421" s="41"/>
      <c r="Y2421" s="41"/>
      <c r="Z2421" s="41"/>
      <c r="AA2421" s="41"/>
      <c r="AB2421" s="41"/>
      <c r="AC2421" s="41"/>
      <c r="AD2421" s="41"/>
      <c r="AE2421" s="41"/>
      <c r="AR2421" s="222" t="s">
        <v>706</v>
      </c>
      <c r="AT2421" s="222" t="s">
        <v>875</v>
      </c>
      <c r="AU2421" s="222" t="s">
        <v>84</v>
      </c>
      <c r="AY2421" s="20" t="s">
        <v>378</v>
      </c>
      <c r="BE2421" s="223">
        <f>IF(N2421="základní",J2421,0)</f>
        <v>0</v>
      </c>
      <c r="BF2421" s="223">
        <f>IF(N2421="snížená",J2421,0)</f>
        <v>0</v>
      </c>
      <c r="BG2421" s="223">
        <f>IF(N2421="zákl. přenesená",J2421,0)</f>
        <v>0</v>
      </c>
      <c r="BH2421" s="223">
        <f>IF(N2421="sníž. přenesená",J2421,0)</f>
        <v>0</v>
      </c>
      <c r="BI2421" s="223">
        <f>IF(N2421="nulová",J2421,0)</f>
        <v>0</v>
      </c>
      <c r="BJ2421" s="20" t="s">
        <v>82</v>
      </c>
      <c r="BK2421" s="223">
        <f>ROUND(I2421*H2421,2)</f>
        <v>0</v>
      </c>
      <c r="BL2421" s="20" t="s">
        <v>598</v>
      </c>
      <c r="BM2421" s="222" t="s">
        <v>2778</v>
      </c>
    </row>
    <row r="2422" s="14" customFormat="1">
      <c r="A2422" s="14"/>
      <c r="B2422" s="240"/>
      <c r="C2422" s="241"/>
      <c r="D2422" s="231" t="s">
        <v>397</v>
      </c>
      <c r="E2422" s="242" t="s">
        <v>28</v>
      </c>
      <c r="F2422" s="243" t="s">
        <v>2779</v>
      </c>
      <c r="G2422" s="241"/>
      <c r="H2422" s="244">
        <v>40.424999999999997</v>
      </c>
      <c r="I2422" s="245"/>
      <c r="J2422" s="241"/>
      <c r="K2422" s="241"/>
      <c r="L2422" s="246"/>
      <c r="M2422" s="247"/>
      <c r="N2422" s="248"/>
      <c r="O2422" s="248"/>
      <c r="P2422" s="248"/>
      <c r="Q2422" s="248"/>
      <c r="R2422" s="248"/>
      <c r="S2422" s="248"/>
      <c r="T2422" s="249"/>
      <c r="U2422" s="14"/>
      <c r="V2422" s="14"/>
      <c r="W2422" s="14"/>
      <c r="X2422" s="14"/>
      <c r="Y2422" s="14"/>
      <c r="Z2422" s="14"/>
      <c r="AA2422" s="14"/>
      <c r="AB2422" s="14"/>
      <c r="AC2422" s="14"/>
      <c r="AD2422" s="14"/>
      <c r="AE2422" s="14"/>
      <c r="AT2422" s="250" t="s">
        <v>397</v>
      </c>
      <c r="AU2422" s="250" t="s">
        <v>84</v>
      </c>
      <c r="AV2422" s="14" t="s">
        <v>84</v>
      </c>
      <c r="AW2422" s="14" t="s">
        <v>35</v>
      </c>
      <c r="AX2422" s="14" t="s">
        <v>82</v>
      </c>
      <c r="AY2422" s="250" t="s">
        <v>378</v>
      </c>
    </row>
    <row r="2423" s="2" customFormat="1" ht="62.7" customHeight="1">
      <c r="A2423" s="41"/>
      <c r="B2423" s="42"/>
      <c r="C2423" s="211" t="s">
        <v>2780</v>
      </c>
      <c r="D2423" s="211" t="s">
        <v>385</v>
      </c>
      <c r="E2423" s="212" t="s">
        <v>2781</v>
      </c>
      <c r="F2423" s="213" t="s">
        <v>2782</v>
      </c>
      <c r="G2423" s="214" t="s">
        <v>572</v>
      </c>
      <c r="H2423" s="215">
        <v>115.059</v>
      </c>
      <c r="I2423" s="216"/>
      <c r="J2423" s="217">
        <f>ROUND(I2423*H2423,2)</f>
        <v>0</v>
      </c>
      <c r="K2423" s="213" t="s">
        <v>28</v>
      </c>
      <c r="L2423" s="47"/>
      <c r="M2423" s="218" t="s">
        <v>28</v>
      </c>
      <c r="N2423" s="219" t="s">
        <v>45</v>
      </c>
      <c r="O2423" s="87"/>
      <c r="P2423" s="220">
        <f>O2423*H2423</f>
        <v>0</v>
      </c>
      <c r="Q2423" s="220">
        <v>0.00036000000000000002</v>
      </c>
      <c r="R2423" s="220">
        <f>Q2423*H2423</f>
        <v>0.041421240000000005</v>
      </c>
      <c r="S2423" s="220">
        <v>0</v>
      </c>
      <c r="T2423" s="221">
        <f>S2423*H2423</f>
        <v>0</v>
      </c>
      <c r="U2423" s="41"/>
      <c r="V2423" s="41"/>
      <c r="W2423" s="41"/>
      <c r="X2423" s="41"/>
      <c r="Y2423" s="41"/>
      <c r="Z2423" s="41"/>
      <c r="AA2423" s="41"/>
      <c r="AB2423" s="41"/>
      <c r="AC2423" s="41"/>
      <c r="AD2423" s="41"/>
      <c r="AE2423" s="41"/>
      <c r="AR2423" s="222" t="s">
        <v>598</v>
      </c>
      <c r="AT2423" s="222" t="s">
        <v>385</v>
      </c>
      <c r="AU2423" s="222" t="s">
        <v>84</v>
      </c>
      <c r="AY2423" s="20" t="s">
        <v>378</v>
      </c>
      <c r="BE2423" s="223">
        <f>IF(N2423="základní",J2423,0)</f>
        <v>0</v>
      </c>
      <c r="BF2423" s="223">
        <f>IF(N2423="snížená",J2423,0)</f>
        <v>0</v>
      </c>
      <c r="BG2423" s="223">
        <f>IF(N2423="zákl. přenesená",J2423,0)</f>
        <v>0</v>
      </c>
      <c r="BH2423" s="223">
        <f>IF(N2423="sníž. přenesená",J2423,0)</f>
        <v>0</v>
      </c>
      <c r="BI2423" s="223">
        <f>IF(N2423="nulová",J2423,0)</f>
        <v>0</v>
      </c>
      <c r="BJ2423" s="20" t="s">
        <v>82</v>
      </c>
      <c r="BK2423" s="223">
        <f>ROUND(I2423*H2423,2)</f>
        <v>0</v>
      </c>
      <c r="BL2423" s="20" t="s">
        <v>598</v>
      </c>
      <c r="BM2423" s="222" t="s">
        <v>2783</v>
      </c>
    </row>
    <row r="2424" s="14" customFormat="1">
      <c r="A2424" s="14"/>
      <c r="B2424" s="240"/>
      <c r="C2424" s="241"/>
      <c r="D2424" s="231" t="s">
        <v>397</v>
      </c>
      <c r="E2424" s="242" t="s">
        <v>28</v>
      </c>
      <c r="F2424" s="243" t="s">
        <v>215</v>
      </c>
      <c r="G2424" s="241"/>
      <c r="H2424" s="244">
        <v>115.059</v>
      </c>
      <c r="I2424" s="245"/>
      <c r="J2424" s="241"/>
      <c r="K2424" s="241"/>
      <c r="L2424" s="246"/>
      <c r="M2424" s="247"/>
      <c r="N2424" s="248"/>
      <c r="O2424" s="248"/>
      <c r="P2424" s="248"/>
      <c r="Q2424" s="248"/>
      <c r="R2424" s="248"/>
      <c r="S2424" s="248"/>
      <c r="T2424" s="249"/>
      <c r="U2424" s="14"/>
      <c r="V2424" s="14"/>
      <c r="W2424" s="14"/>
      <c r="X2424" s="14"/>
      <c r="Y2424" s="14"/>
      <c r="Z2424" s="14"/>
      <c r="AA2424" s="14"/>
      <c r="AB2424" s="14"/>
      <c r="AC2424" s="14"/>
      <c r="AD2424" s="14"/>
      <c r="AE2424" s="14"/>
      <c r="AT2424" s="250" t="s">
        <v>397</v>
      </c>
      <c r="AU2424" s="250" t="s">
        <v>84</v>
      </c>
      <c r="AV2424" s="14" t="s">
        <v>84</v>
      </c>
      <c r="AW2424" s="14" t="s">
        <v>35</v>
      </c>
      <c r="AX2424" s="14" t="s">
        <v>82</v>
      </c>
      <c r="AY2424" s="250" t="s">
        <v>378</v>
      </c>
    </row>
    <row r="2425" s="2" customFormat="1" ht="24.15" customHeight="1">
      <c r="A2425" s="41"/>
      <c r="B2425" s="42"/>
      <c r="C2425" s="273" t="s">
        <v>2784</v>
      </c>
      <c r="D2425" s="273" t="s">
        <v>875</v>
      </c>
      <c r="E2425" s="274" t="s">
        <v>2785</v>
      </c>
      <c r="F2425" s="275" t="s">
        <v>2786</v>
      </c>
      <c r="G2425" s="276" t="s">
        <v>572</v>
      </c>
      <c r="H2425" s="277">
        <v>120.812</v>
      </c>
      <c r="I2425" s="278"/>
      <c r="J2425" s="279">
        <f>ROUND(I2425*H2425,2)</f>
        <v>0</v>
      </c>
      <c r="K2425" s="275" t="s">
        <v>389</v>
      </c>
      <c r="L2425" s="280"/>
      <c r="M2425" s="281" t="s">
        <v>28</v>
      </c>
      <c r="N2425" s="282" t="s">
        <v>45</v>
      </c>
      <c r="O2425" s="87"/>
      <c r="P2425" s="220">
        <f>O2425*H2425</f>
        <v>0</v>
      </c>
      <c r="Q2425" s="220">
        <v>0.0035999999999999999</v>
      </c>
      <c r="R2425" s="220">
        <f>Q2425*H2425</f>
        <v>0.43492319999999995</v>
      </c>
      <c r="S2425" s="220">
        <v>0</v>
      </c>
      <c r="T2425" s="221">
        <f>S2425*H2425</f>
        <v>0</v>
      </c>
      <c r="U2425" s="41"/>
      <c r="V2425" s="41"/>
      <c r="W2425" s="41"/>
      <c r="X2425" s="41"/>
      <c r="Y2425" s="41"/>
      <c r="Z2425" s="41"/>
      <c r="AA2425" s="41"/>
      <c r="AB2425" s="41"/>
      <c r="AC2425" s="41"/>
      <c r="AD2425" s="41"/>
      <c r="AE2425" s="41"/>
      <c r="AR2425" s="222" t="s">
        <v>706</v>
      </c>
      <c r="AT2425" s="222" t="s">
        <v>875</v>
      </c>
      <c r="AU2425" s="222" t="s">
        <v>84</v>
      </c>
      <c r="AY2425" s="20" t="s">
        <v>378</v>
      </c>
      <c r="BE2425" s="223">
        <f>IF(N2425="základní",J2425,0)</f>
        <v>0</v>
      </c>
      <c r="BF2425" s="223">
        <f>IF(N2425="snížená",J2425,0)</f>
        <v>0</v>
      </c>
      <c r="BG2425" s="223">
        <f>IF(N2425="zákl. přenesená",J2425,0)</f>
        <v>0</v>
      </c>
      <c r="BH2425" s="223">
        <f>IF(N2425="sníž. přenesená",J2425,0)</f>
        <v>0</v>
      </c>
      <c r="BI2425" s="223">
        <f>IF(N2425="nulová",J2425,0)</f>
        <v>0</v>
      </c>
      <c r="BJ2425" s="20" t="s">
        <v>82</v>
      </c>
      <c r="BK2425" s="223">
        <f>ROUND(I2425*H2425,2)</f>
        <v>0</v>
      </c>
      <c r="BL2425" s="20" t="s">
        <v>598</v>
      </c>
      <c r="BM2425" s="222" t="s">
        <v>2787</v>
      </c>
    </row>
    <row r="2426" s="14" customFormat="1">
      <c r="A2426" s="14"/>
      <c r="B2426" s="240"/>
      <c r="C2426" s="241"/>
      <c r="D2426" s="231" t="s">
        <v>397</v>
      </c>
      <c r="E2426" s="242" t="s">
        <v>28</v>
      </c>
      <c r="F2426" s="243" t="s">
        <v>2788</v>
      </c>
      <c r="G2426" s="241"/>
      <c r="H2426" s="244">
        <v>120.812</v>
      </c>
      <c r="I2426" s="245"/>
      <c r="J2426" s="241"/>
      <c r="K2426" s="241"/>
      <c r="L2426" s="246"/>
      <c r="M2426" s="247"/>
      <c r="N2426" s="248"/>
      <c r="O2426" s="248"/>
      <c r="P2426" s="248"/>
      <c r="Q2426" s="248"/>
      <c r="R2426" s="248"/>
      <c r="S2426" s="248"/>
      <c r="T2426" s="249"/>
      <c r="U2426" s="14"/>
      <c r="V2426" s="14"/>
      <c r="W2426" s="14"/>
      <c r="X2426" s="14"/>
      <c r="Y2426" s="14"/>
      <c r="Z2426" s="14"/>
      <c r="AA2426" s="14"/>
      <c r="AB2426" s="14"/>
      <c r="AC2426" s="14"/>
      <c r="AD2426" s="14"/>
      <c r="AE2426" s="14"/>
      <c r="AT2426" s="250" t="s">
        <v>397</v>
      </c>
      <c r="AU2426" s="250" t="s">
        <v>84</v>
      </c>
      <c r="AV2426" s="14" t="s">
        <v>84</v>
      </c>
      <c r="AW2426" s="14" t="s">
        <v>35</v>
      </c>
      <c r="AX2426" s="14" t="s">
        <v>82</v>
      </c>
      <c r="AY2426" s="250" t="s">
        <v>378</v>
      </c>
    </row>
    <row r="2427" s="2" customFormat="1" ht="24.15" customHeight="1">
      <c r="A2427" s="41"/>
      <c r="B2427" s="42"/>
      <c r="C2427" s="211" t="s">
        <v>2789</v>
      </c>
      <c r="D2427" s="211" t="s">
        <v>385</v>
      </c>
      <c r="E2427" s="212" t="s">
        <v>2790</v>
      </c>
      <c r="F2427" s="213" t="s">
        <v>2791</v>
      </c>
      <c r="G2427" s="214" t="s">
        <v>572</v>
      </c>
      <c r="H2427" s="215">
        <v>80.510000000000005</v>
      </c>
      <c r="I2427" s="216"/>
      <c r="J2427" s="217">
        <f>ROUND(I2427*H2427,2)</f>
        <v>0</v>
      </c>
      <c r="K2427" s="213" t="s">
        <v>389</v>
      </c>
      <c r="L2427" s="47"/>
      <c r="M2427" s="218" t="s">
        <v>28</v>
      </c>
      <c r="N2427" s="219" t="s">
        <v>45</v>
      </c>
      <c r="O2427" s="87"/>
      <c r="P2427" s="220">
        <f>O2427*H2427</f>
        <v>0</v>
      </c>
      <c r="Q2427" s="220">
        <v>0.00024000000000000001</v>
      </c>
      <c r="R2427" s="220">
        <f>Q2427*H2427</f>
        <v>0.0193224</v>
      </c>
      <c r="S2427" s="220">
        <v>0</v>
      </c>
      <c r="T2427" s="221">
        <f>S2427*H2427</f>
        <v>0</v>
      </c>
      <c r="U2427" s="41"/>
      <c r="V2427" s="41"/>
      <c r="W2427" s="41"/>
      <c r="X2427" s="41"/>
      <c r="Y2427" s="41"/>
      <c r="Z2427" s="41"/>
      <c r="AA2427" s="41"/>
      <c r="AB2427" s="41"/>
      <c r="AC2427" s="41"/>
      <c r="AD2427" s="41"/>
      <c r="AE2427" s="41"/>
      <c r="AR2427" s="222" t="s">
        <v>598</v>
      </c>
      <c r="AT2427" s="222" t="s">
        <v>385</v>
      </c>
      <c r="AU2427" s="222" t="s">
        <v>84</v>
      </c>
      <c r="AY2427" s="20" t="s">
        <v>378</v>
      </c>
      <c r="BE2427" s="223">
        <f>IF(N2427="základní",J2427,0)</f>
        <v>0</v>
      </c>
      <c r="BF2427" s="223">
        <f>IF(N2427="snížená",J2427,0)</f>
        <v>0</v>
      </c>
      <c r="BG2427" s="223">
        <f>IF(N2427="zákl. přenesená",J2427,0)</f>
        <v>0</v>
      </c>
      <c r="BH2427" s="223">
        <f>IF(N2427="sníž. přenesená",J2427,0)</f>
        <v>0</v>
      </c>
      <c r="BI2427" s="223">
        <f>IF(N2427="nulová",J2427,0)</f>
        <v>0</v>
      </c>
      <c r="BJ2427" s="20" t="s">
        <v>82</v>
      </c>
      <c r="BK2427" s="223">
        <f>ROUND(I2427*H2427,2)</f>
        <v>0</v>
      </c>
      <c r="BL2427" s="20" t="s">
        <v>598</v>
      </c>
      <c r="BM2427" s="222" t="s">
        <v>2792</v>
      </c>
    </row>
    <row r="2428" s="2" customFormat="1">
      <c r="A2428" s="41"/>
      <c r="B2428" s="42"/>
      <c r="C2428" s="43"/>
      <c r="D2428" s="224" t="s">
        <v>394</v>
      </c>
      <c r="E2428" s="43"/>
      <c r="F2428" s="225" t="s">
        <v>2793</v>
      </c>
      <c r="G2428" s="43"/>
      <c r="H2428" s="43"/>
      <c r="I2428" s="226"/>
      <c r="J2428" s="43"/>
      <c r="K2428" s="43"/>
      <c r="L2428" s="47"/>
      <c r="M2428" s="227"/>
      <c r="N2428" s="228"/>
      <c r="O2428" s="87"/>
      <c r="P2428" s="87"/>
      <c r="Q2428" s="87"/>
      <c r="R2428" s="87"/>
      <c r="S2428" s="87"/>
      <c r="T2428" s="88"/>
      <c r="U2428" s="41"/>
      <c r="V2428" s="41"/>
      <c r="W2428" s="41"/>
      <c r="X2428" s="41"/>
      <c r="Y2428" s="41"/>
      <c r="Z2428" s="41"/>
      <c r="AA2428" s="41"/>
      <c r="AB2428" s="41"/>
      <c r="AC2428" s="41"/>
      <c r="AD2428" s="41"/>
      <c r="AE2428" s="41"/>
      <c r="AT2428" s="20" t="s">
        <v>394</v>
      </c>
      <c r="AU2428" s="20" t="s">
        <v>84</v>
      </c>
    </row>
    <row r="2429" s="13" customFormat="1">
      <c r="A2429" s="13"/>
      <c r="B2429" s="229"/>
      <c r="C2429" s="230"/>
      <c r="D2429" s="231" t="s">
        <v>397</v>
      </c>
      <c r="E2429" s="232" t="s">
        <v>28</v>
      </c>
      <c r="F2429" s="233" t="s">
        <v>1178</v>
      </c>
      <c r="G2429" s="230"/>
      <c r="H2429" s="232" t="s">
        <v>28</v>
      </c>
      <c r="I2429" s="234"/>
      <c r="J2429" s="230"/>
      <c r="K2429" s="230"/>
      <c r="L2429" s="235"/>
      <c r="M2429" s="236"/>
      <c r="N2429" s="237"/>
      <c r="O2429" s="237"/>
      <c r="P2429" s="237"/>
      <c r="Q2429" s="237"/>
      <c r="R2429" s="237"/>
      <c r="S2429" s="237"/>
      <c r="T2429" s="238"/>
      <c r="U2429" s="13"/>
      <c r="V2429" s="13"/>
      <c r="W2429" s="13"/>
      <c r="X2429" s="13"/>
      <c r="Y2429" s="13"/>
      <c r="Z2429" s="13"/>
      <c r="AA2429" s="13"/>
      <c r="AB2429" s="13"/>
      <c r="AC2429" s="13"/>
      <c r="AD2429" s="13"/>
      <c r="AE2429" s="13"/>
      <c r="AT2429" s="239" t="s">
        <v>397</v>
      </c>
      <c r="AU2429" s="239" t="s">
        <v>84</v>
      </c>
      <c r="AV2429" s="13" t="s">
        <v>82</v>
      </c>
      <c r="AW2429" s="13" t="s">
        <v>35</v>
      </c>
      <c r="AX2429" s="13" t="s">
        <v>74</v>
      </c>
      <c r="AY2429" s="239" t="s">
        <v>378</v>
      </c>
    </row>
    <row r="2430" s="14" customFormat="1">
      <c r="A2430" s="14"/>
      <c r="B2430" s="240"/>
      <c r="C2430" s="241"/>
      <c r="D2430" s="231" t="s">
        <v>397</v>
      </c>
      <c r="E2430" s="242" t="s">
        <v>28</v>
      </c>
      <c r="F2430" s="243" t="s">
        <v>316</v>
      </c>
      <c r="G2430" s="241"/>
      <c r="H2430" s="244">
        <v>35.399999999999999</v>
      </c>
      <c r="I2430" s="245"/>
      <c r="J2430" s="241"/>
      <c r="K2430" s="241"/>
      <c r="L2430" s="246"/>
      <c r="M2430" s="247"/>
      <c r="N2430" s="248"/>
      <c r="O2430" s="248"/>
      <c r="P2430" s="248"/>
      <c r="Q2430" s="248"/>
      <c r="R2430" s="248"/>
      <c r="S2430" s="248"/>
      <c r="T2430" s="249"/>
      <c r="U2430" s="14"/>
      <c r="V2430" s="14"/>
      <c r="W2430" s="14"/>
      <c r="X2430" s="14"/>
      <c r="Y2430" s="14"/>
      <c r="Z2430" s="14"/>
      <c r="AA2430" s="14"/>
      <c r="AB2430" s="14"/>
      <c r="AC2430" s="14"/>
      <c r="AD2430" s="14"/>
      <c r="AE2430" s="14"/>
      <c r="AT2430" s="250" t="s">
        <v>397</v>
      </c>
      <c r="AU2430" s="250" t="s">
        <v>84</v>
      </c>
      <c r="AV2430" s="14" t="s">
        <v>84</v>
      </c>
      <c r="AW2430" s="14" t="s">
        <v>35</v>
      </c>
      <c r="AX2430" s="14" t="s">
        <v>74</v>
      </c>
      <c r="AY2430" s="250" t="s">
        <v>378</v>
      </c>
    </row>
    <row r="2431" s="14" customFormat="1">
      <c r="A2431" s="14"/>
      <c r="B2431" s="240"/>
      <c r="C2431" s="241"/>
      <c r="D2431" s="231" t="s">
        <v>397</v>
      </c>
      <c r="E2431" s="242" t="s">
        <v>28</v>
      </c>
      <c r="F2431" s="243" t="s">
        <v>318</v>
      </c>
      <c r="G2431" s="241"/>
      <c r="H2431" s="244">
        <v>24.859999999999999</v>
      </c>
      <c r="I2431" s="245"/>
      <c r="J2431" s="241"/>
      <c r="K2431" s="241"/>
      <c r="L2431" s="246"/>
      <c r="M2431" s="247"/>
      <c r="N2431" s="248"/>
      <c r="O2431" s="248"/>
      <c r="P2431" s="248"/>
      <c r="Q2431" s="248"/>
      <c r="R2431" s="248"/>
      <c r="S2431" s="248"/>
      <c r="T2431" s="249"/>
      <c r="U2431" s="14"/>
      <c r="V2431" s="14"/>
      <c r="W2431" s="14"/>
      <c r="X2431" s="14"/>
      <c r="Y2431" s="14"/>
      <c r="Z2431" s="14"/>
      <c r="AA2431" s="14"/>
      <c r="AB2431" s="14"/>
      <c r="AC2431" s="14"/>
      <c r="AD2431" s="14"/>
      <c r="AE2431" s="14"/>
      <c r="AT2431" s="250" t="s">
        <v>397</v>
      </c>
      <c r="AU2431" s="250" t="s">
        <v>84</v>
      </c>
      <c r="AV2431" s="14" t="s">
        <v>84</v>
      </c>
      <c r="AW2431" s="14" t="s">
        <v>35</v>
      </c>
      <c r="AX2431" s="14" t="s">
        <v>74</v>
      </c>
      <c r="AY2431" s="250" t="s">
        <v>378</v>
      </c>
    </row>
    <row r="2432" s="13" customFormat="1">
      <c r="A2432" s="13"/>
      <c r="B2432" s="229"/>
      <c r="C2432" s="230"/>
      <c r="D2432" s="231" t="s">
        <v>397</v>
      </c>
      <c r="E2432" s="232" t="s">
        <v>28</v>
      </c>
      <c r="F2432" s="233" t="s">
        <v>1614</v>
      </c>
      <c r="G2432" s="230"/>
      <c r="H2432" s="232" t="s">
        <v>28</v>
      </c>
      <c r="I2432" s="234"/>
      <c r="J2432" s="230"/>
      <c r="K2432" s="230"/>
      <c r="L2432" s="235"/>
      <c r="M2432" s="236"/>
      <c r="N2432" s="237"/>
      <c r="O2432" s="237"/>
      <c r="P2432" s="237"/>
      <c r="Q2432" s="237"/>
      <c r="R2432" s="237"/>
      <c r="S2432" s="237"/>
      <c r="T2432" s="238"/>
      <c r="U2432" s="13"/>
      <c r="V2432" s="13"/>
      <c r="W2432" s="13"/>
      <c r="X2432" s="13"/>
      <c r="Y2432" s="13"/>
      <c r="Z2432" s="13"/>
      <c r="AA2432" s="13"/>
      <c r="AB2432" s="13"/>
      <c r="AC2432" s="13"/>
      <c r="AD2432" s="13"/>
      <c r="AE2432" s="13"/>
      <c r="AT2432" s="239" t="s">
        <v>397</v>
      </c>
      <c r="AU2432" s="239" t="s">
        <v>84</v>
      </c>
      <c r="AV2432" s="13" t="s">
        <v>82</v>
      </c>
      <c r="AW2432" s="13" t="s">
        <v>35</v>
      </c>
      <c r="AX2432" s="13" t="s">
        <v>74</v>
      </c>
      <c r="AY2432" s="239" t="s">
        <v>378</v>
      </c>
    </row>
    <row r="2433" s="13" customFormat="1">
      <c r="A2433" s="13"/>
      <c r="B2433" s="229"/>
      <c r="C2433" s="230"/>
      <c r="D2433" s="231" t="s">
        <v>397</v>
      </c>
      <c r="E2433" s="232" t="s">
        <v>28</v>
      </c>
      <c r="F2433" s="233" t="s">
        <v>1615</v>
      </c>
      <c r="G2433" s="230"/>
      <c r="H2433" s="232" t="s">
        <v>28</v>
      </c>
      <c r="I2433" s="234"/>
      <c r="J2433" s="230"/>
      <c r="K2433" s="230"/>
      <c r="L2433" s="235"/>
      <c r="M2433" s="236"/>
      <c r="N2433" s="237"/>
      <c r="O2433" s="237"/>
      <c r="P2433" s="237"/>
      <c r="Q2433" s="237"/>
      <c r="R2433" s="237"/>
      <c r="S2433" s="237"/>
      <c r="T2433" s="238"/>
      <c r="U2433" s="13"/>
      <c r="V2433" s="13"/>
      <c r="W2433" s="13"/>
      <c r="X2433" s="13"/>
      <c r="Y2433" s="13"/>
      <c r="Z2433" s="13"/>
      <c r="AA2433" s="13"/>
      <c r="AB2433" s="13"/>
      <c r="AC2433" s="13"/>
      <c r="AD2433" s="13"/>
      <c r="AE2433" s="13"/>
      <c r="AT2433" s="239" t="s">
        <v>397</v>
      </c>
      <c r="AU2433" s="239" t="s">
        <v>84</v>
      </c>
      <c r="AV2433" s="13" t="s">
        <v>82</v>
      </c>
      <c r="AW2433" s="13" t="s">
        <v>35</v>
      </c>
      <c r="AX2433" s="13" t="s">
        <v>74</v>
      </c>
      <c r="AY2433" s="239" t="s">
        <v>378</v>
      </c>
    </row>
    <row r="2434" s="13" customFormat="1">
      <c r="A2434" s="13"/>
      <c r="B2434" s="229"/>
      <c r="C2434" s="230"/>
      <c r="D2434" s="231" t="s">
        <v>397</v>
      </c>
      <c r="E2434" s="232" t="s">
        <v>28</v>
      </c>
      <c r="F2434" s="233" t="s">
        <v>2794</v>
      </c>
      <c r="G2434" s="230"/>
      <c r="H2434" s="232" t="s">
        <v>28</v>
      </c>
      <c r="I2434" s="234"/>
      <c r="J2434" s="230"/>
      <c r="K2434" s="230"/>
      <c r="L2434" s="235"/>
      <c r="M2434" s="236"/>
      <c r="N2434" s="237"/>
      <c r="O2434" s="237"/>
      <c r="P2434" s="237"/>
      <c r="Q2434" s="237"/>
      <c r="R2434" s="237"/>
      <c r="S2434" s="237"/>
      <c r="T2434" s="238"/>
      <c r="U2434" s="13"/>
      <c r="V2434" s="13"/>
      <c r="W2434" s="13"/>
      <c r="X2434" s="13"/>
      <c r="Y2434" s="13"/>
      <c r="Z2434" s="13"/>
      <c r="AA2434" s="13"/>
      <c r="AB2434" s="13"/>
      <c r="AC2434" s="13"/>
      <c r="AD2434" s="13"/>
      <c r="AE2434" s="13"/>
      <c r="AT2434" s="239" t="s">
        <v>397</v>
      </c>
      <c r="AU2434" s="239" t="s">
        <v>84</v>
      </c>
      <c r="AV2434" s="13" t="s">
        <v>82</v>
      </c>
      <c r="AW2434" s="13" t="s">
        <v>35</v>
      </c>
      <c r="AX2434" s="13" t="s">
        <v>74</v>
      </c>
      <c r="AY2434" s="239" t="s">
        <v>378</v>
      </c>
    </row>
    <row r="2435" s="14" customFormat="1">
      <c r="A2435" s="14"/>
      <c r="B2435" s="240"/>
      <c r="C2435" s="241"/>
      <c r="D2435" s="231" t="s">
        <v>397</v>
      </c>
      <c r="E2435" s="242" t="s">
        <v>28</v>
      </c>
      <c r="F2435" s="243" t="s">
        <v>2419</v>
      </c>
      <c r="G2435" s="241"/>
      <c r="H2435" s="244">
        <v>20.25</v>
      </c>
      <c r="I2435" s="245"/>
      <c r="J2435" s="241"/>
      <c r="K2435" s="241"/>
      <c r="L2435" s="246"/>
      <c r="M2435" s="247"/>
      <c r="N2435" s="248"/>
      <c r="O2435" s="248"/>
      <c r="P2435" s="248"/>
      <c r="Q2435" s="248"/>
      <c r="R2435" s="248"/>
      <c r="S2435" s="248"/>
      <c r="T2435" s="249"/>
      <c r="U2435" s="14"/>
      <c r="V2435" s="14"/>
      <c r="W2435" s="14"/>
      <c r="X2435" s="14"/>
      <c r="Y2435" s="14"/>
      <c r="Z2435" s="14"/>
      <c r="AA2435" s="14"/>
      <c r="AB2435" s="14"/>
      <c r="AC2435" s="14"/>
      <c r="AD2435" s="14"/>
      <c r="AE2435" s="14"/>
      <c r="AT2435" s="250" t="s">
        <v>397</v>
      </c>
      <c r="AU2435" s="250" t="s">
        <v>84</v>
      </c>
      <c r="AV2435" s="14" t="s">
        <v>84</v>
      </c>
      <c r="AW2435" s="14" t="s">
        <v>35</v>
      </c>
      <c r="AX2435" s="14" t="s">
        <v>74</v>
      </c>
      <c r="AY2435" s="250" t="s">
        <v>378</v>
      </c>
    </row>
    <row r="2436" s="15" customFormat="1">
      <c r="A2436" s="15"/>
      <c r="B2436" s="251"/>
      <c r="C2436" s="252"/>
      <c r="D2436" s="231" t="s">
        <v>397</v>
      </c>
      <c r="E2436" s="253" t="s">
        <v>497</v>
      </c>
      <c r="F2436" s="254" t="s">
        <v>416</v>
      </c>
      <c r="G2436" s="252"/>
      <c r="H2436" s="255">
        <v>80.510000000000005</v>
      </c>
      <c r="I2436" s="256"/>
      <c r="J2436" s="252"/>
      <c r="K2436" s="252"/>
      <c r="L2436" s="257"/>
      <c r="M2436" s="258"/>
      <c r="N2436" s="259"/>
      <c r="O2436" s="259"/>
      <c r="P2436" s="259"/>
      <c r="Q2436" s="259"/>
      <c r="R2436" s="259"/>
      <c r="S2436" s="259"/>
      <c r="T2436" s="260"/>
      <c r="U2436" s="15"/>
      <c r="V2436" s="15"/>
      <c r="W2436" s="15"/>
      <c r="X2436" s="15"/>
      <c r="Y2436" s="15"/>
      <c r="Z2436" s="15"/>
      <c r="AA2436" s="15"/>
      <c r="AB2436" s="15"/>
      <c r="AC2436" s="15"/>
      <c r="AD2436" s="15"/>
      <c r="AE2436" s="15"/>
      <c r="AT2436" s="261" t="s">
        <v>397</v>
      </c>
      <c r="AU2436" s="261" t="s">
        <v>84</v>
      </c>
      <c r="AV2436" s="15" t="s">
        <v>390</v>
      </c>
      <c r="AW2436" s="15" t="s">
        <v>35</v>
      </c>
      <c r="AX2436" s="15" t="s">
        <v>82</v>
      </c>
      <c r="AY2436" s="261" t="s">
        <v>378</v>
      </c>
    </row>
    <row r="2437" s="2" customFormat="1" ht="24.15" customHeight="1">
      <c r="A2437" s="41"/>
      <c r="B2437" s="42"/>
      <c r="C2437" s="273" t="s">
        <v>2795</v>
      </c>
      <c r="D2437" s="273" t="s">
        <v>875</v>
      </c>
      <c r="E2437" s="274" t="s">
        <v>2796</v>
      </c>
      <c r="F2437" s="275" t="s">
        <v>2797</v>
      </c>
      <c r="G2437" s="276" t="s">
        <v>572</v>
      </c>
      <c r="H2437" s="277">
        <v>63.273000000000003</v>
      </c>
      <c r="I2437" s="278"/>
      <c r="J2437" s="279">
        <f>ROUND(I2437*H2437,2)</f>
        <v>0</v>
      </c>
      <c r="K2437" s="275" t="s">
        <v>389</v>
      </c>
      <c r="L2437" s="280"/>
      <c r="M2437" s="281" t="s">
        <v>28</v>
      </c>
      <c r="N2437" s="282" t="s">
        <v>45</v>
      </c>
      <c r="O2437" s="87"/>
      <c r="P2437" s="220">
        <f>O2437*H2437</f>
        <v>0</v>
      </c>
      <c r="Q2437" s="220">
        <v>0.01</v>
      </c>
      <c r="R2437" s="220">
        <f>Q2437*H2437</f>
        <v>0.63273000000000001</v>
      </c>
      <c r="S2437" s="220">
        <v>0</v>
      </c>
      <c r="T2437" s="221">
        <f>S2437*H2437</f>
        <v>0</v>
      </c>
      <c r="U2437" s="41"/>
      <c r="V2437" s="41"/>
      <c r="W2437" s="41"/>
      <c r="X2437" s="41"/>
      <c r="Y2437" s="41"/>
      <c r="Z2437" s="41"/>
      <c r="AA2437" s="41"/>
      <c r="AB2437" s="41"/>
      <c r="AC2437" s="41"/>
      <c r="AD2437" s="41"/>
      <c r="AE2437" s="41"/>
      <c r="AR2437" s="222" t="s">
        <v>706</v>
      </c>
      <c r="AT2437" s="222" t="s">
        <v>875</v>
      </c>
      <c r="AU2437" s="222" t="s">
        <v>84</v>
      </c>
      <c r="AY2437" s="20" t="s">
        <v>378</v>
      </c>
      <c r="BE2437" s="223">
        <f>IF(N2437="základní",J2437,0)</f>
        <v>0</v>
      </c>
      <c r="BF2437" s="223">
        <f>IF(N2437="snížená",J2437,0)</f>
        <v>0</v>
      </c>
      <c r="BG2437" s="223">
        <f>IF(N2437="zákl. přenesená",J2437,0)</f>
        <v>0</v>
      </c>
      <c r="BH2437" s="223">
        <f>IF(N2437="sníž. přenesená",J2437,0)</f>
        <v>0</v>
      </c>
      <c r="BI2437" s="223">
        <f>IF(N2437="nulová",J2437,0)</f>
        <v>0</v>
      </c>
      <c r="BJ2437" s="20" t="s">
        <v>82</v>
      </c>
      <c r="BK2437" s="223">
        <f>ROUND(I2437*H2437,2)</f>
        <v>0</v>
      </c>
      <c r="BL2437" s="20" t="s">
        <v>598</v>
      </c>
      <c r="BM2437" s="222" t="s">
        <v>2798</v>
      </c>
    </row>
    <row r="2438" s="13" customFormat="1">
      <c r="A2438" s="13"/>
      <c r="B2438" s="229"/>
      <c r="C2438" s="230"/>
      <c r="D2438" s="231" t="s">
        <v>397</v>
      </c>
      <c r="E2438" s="232" t="s">
        <v>28</v>
      </c>
      <c r="F2438" s="233" t="s">
        <v>1178</v>
      </c>
      <c r="G2438" s="230"/>
      <c r="H2438" s="232" t="s">
        <v>28</v>
      </c>
      <c r="I2438" s="234"/>
      <c r="J2438" s="230"/>
      <c r="K2438" s="230"/>
      <c r="L2438" s="235"/>
      <c r="M2438" s="236"/>
      <c r="N2438" s="237"/>
      <c r="O2438" s="237"/>
      <c r="P2438" s="237"/>
      <c r="Q2438" s="237"/>
      <c r="R2438" s="237"/>
      <c r="S2438" s="237"/>
      <c r="T2438" s="238"/>
      <c r="U2438" s="13"/>
      <c r="V2438" s="13"/>
      <c r="W2438" s="13"/>
      <c r="X2438" s="13"/>
      <c r="Y2438" s="13"/>
      <c r="Z2438" s="13"/>
      <c r="AA2438" s="13"/>
      <c r="AB2438" s="13"/>
      <c r="AC2438" s="13"/>
      <c r="AD2438" s="13"/>
      <c r="AE2438" s="13"/>
      <c r="AT2438" s="239" t="s">
        <v>397</v>
      </c>
      <c r="AU2438" s="239" t="s">
        <v>84</v>
      </c>
      <c r="AV2438" s="13" t="s">
        <v>82</v>
      </c>
      <c r="AW2438" s="13" t="s">
        <v>35</v>
      </c>
      <c r="AX2438" s="13" t="s">
        <v>74</v>
      </c>
      <c r="AY2438" s="239" t="s">
        <v>378</v>
      </c>
    </row>
    <row r="2439" s="14" customFormat="1">
      <c r="A2439" s="14"/>
      <c r="B2439" s="240"/>
      <c r="C2439" s="241"/>
      <c r="D2439" s="231" t="s">
        <v>397</v>
      </c>
      <c r="E2439" s="242" t="s">
        <v>28</v>
      </c>
      <c r="F2439" s="243" t="s">
        <v>2799</v>
      </c>
      <c r="G2439" s="241"/>
      <c r="H2439" s="244">
        <v>37.170000000000002</v>
      </c>
      <c r="I2439" s="245"/>
      <c r="J2439" s="241"/>
      <c r="K2439" s="241"/>
      <c r="L2439" s="246"/>
      <c r="M2439" s="247"/>
      <c r="N2439" s="248"/>
      <c r="O2439" s="248"/>
      <c r="P2439" s="248"/>
      <c r="Q2439" s="248"/>
      <c r="R2439" s="248"/>
      <c r="S2439" s="248"/>
      <c r="T2439" s="249"/>
      <c r="U2439" s="14"/>
      <c r="V2439" s="14"/>
      <c r="W2439" s="14"/>
      <c r="X2439" s="14"/>
      <c r="Y2439" s="14"/>
      <c r="Z2439" s="14"/>
      <c r="AA2439" s="14"/>
      <c r="AB2439" s="14"/>
      <c r="AC2439" s="14"/>
      <c r="AD2439" s="14"/>
      <c r="AE2439" s="14"/>
      <c r="AT2439" s="250" t="s">
        <v>397</v>
      </c>
      <c r="AU2439" s="250" t="s">
        <v>84</v>
      </c>
      <c r="AV2439" s="14" t="s">
        <v>84</v>
      </c>
      <c r="AW2439" s="14" t="s">
        <v>35</v>
      </c>
      <c r="AX2439" s="14" t="s">
        <v>74</v>
      </c>
      <c r="AY2439" s="250" t="s">
        <v>378</v>
      </c>
    </row>
    <row r="2440" s="14" customFormat="1">
      <c r="A2440" s="14"/>
      <c r="B2440" s="240"/>
      <c r="C2440" s="241"/>
      <c r="D2440" s="231" t="s">
        <v>397</v>
      </c>
      <c r="E2440" s="242" t="s">
        <v>28</v>
      </c>
      <c r="F2440" s="243" t="s">
        <v>2800</v>
      </c>
      <c r="G2440" s="241"/>
      <c r="H2440" s="244">
        <v>26.103000000000002</v>
      </c>
      <c r="I2440" s="245"/>
      <c r="J2440" s="241"/>
      <c r="K2440" s="241"/>
      <c r="L2440" s="246"/>
      <c r="M2440" s="247"/>
      <c r="N2440" s="248"/>
      <c r="O2440" s="248"/>
      <c r="P2440" s="248"/>
      <c r="Q2440" s="248"/>
      <c r="R2440" s="248"/>
      <c r="S2440" s="248"/>
      <c r="T2440" s="249"/>
      <c r="U2440" s="14"/>
      <c r="V2440" s="14"/>
      <c r="W2440" s="14"/>
      <c r="X2440" s="14"/>
      <c r="Y2440" s="14"/>
      <c r="Z2440" s="14"/>
      <c r="AA2440" s="14"/>
      <c r="AB2440" s="14"/>
      <c r="AC2440" s="14"/>
      <c r="AD2440" s="14"/>
      <c r="AE2440" s="14"/>
      <c r="AT2440" s="250" t="s">
        <v>397</v>
      </c>
      <c r="AU2440" s="250" t="s">
        <v>84</v>
      </c>
      <c r="AV2440" s="14" t="s">
        <v>84</v>
      </c>
      <c r="AW2440" s="14" t="s">
        <v>35</v>
      </c>
      <c r="AX2440" s="14" t="s">
        <v>74</v>
      </c>
      <c r="AY2440" s="250" t="s">
        <v>378</v>
      </c>
    </row>
    <row r="2441" s="15" customFormat="1">
      <c r="A2441" s="15"/>
      <c r="B2441" s="251"/>
      <c r="C2441" s="252"/>
      <c r="D2441" s="231" t="s">
        <v>397</v>
      </c>
      <c r="E2441" s="253" t="s">
        <v>28</v>
      </c>
      <c r="F2441" s="254" t="s">
        <v>416</v>
      </c>
      <c r="G2441" s="252"/>
      <c r="H2441" s="255">
        <v>63.273000000000003</v>
      </c>
      <c r="I2441" s="256"/>
      <c r="J2441" s="252"/>
      <c r="K2441" s="252"/>
      <c r="L2441" s="257"/>
      <c r="M2441" s="258"/>
      <c r="N2441" s="259"/>
      <c r="O2441" s="259"/>
      <c r="P2441" s="259"/>
      <c r="Q2441" s="259"/>
      <c r="R2441" s="259"/>
      <c r="S2441" s="259"/>
      <c r="T2441" s="260"/>
      <c r="U2441" s="15"/>
      <c r="V2441" s="15"/>
      <c r="W2441" s="15"/>
      <c r="X2441" s="15"/>
      <c r="Y2441" s="15"/>
      <c r="Z2441" s="15"/>
      <c r="AA2441" s="15"/>
      <c r="AB2441" s="15"/>
      <c r="AC2441" s="15"/>
      <c r="AD2441" s="15"/>
      <c r="AE2441" s="15"/>
      <c r="AT2441" s="261" t="s">
        <v>397</v>
      </c>
      <c r="AU2441" s="261" t="s">
        <v>84</v>
      </c>
      <c r="AV2441" s="15" t="s">
        <v>390</v>
      </c>
      <c r="AW2441" s="15" t="s">
        <v>35</v>
      </c>
      <c r="AX2441" s="15" t="s">
        <v>82</v>
      </c>
      <c r="AY2441" s="261" t="s">
        <v>378</v>
      </c>
    </row>
    <row r="2442" s="2" customFormat="1" ht="24.15" customHeight="1">
      <c r="A2442" s="41"/>
      <c r="B2442" s="42"/>
      <c r="C2442" s="273" t="s">
        <v>2801</v>
      </c>
      <c r="D2442" s="273" t="s">
        <v>875</v>
      </c>
      <c r="E2442" s="274" t="s">
        <v>2802</v>
      </c>
      <c r="F2442" s="275" t="s">
        <v>2803</v>
      </c>
      <c r="G2442" s="276" t="s">
        <v>572</v>
      </c>
      <c r="H2442" s="277">
        <v>21.263000000000002</v>
      </c>
      <c r="I2442" s="278"/>
      <c r="J2442" s="279">
        <f>ROUND(I2442*H2442,2)</f>
        <v>0</v>
      </c>
      <c r="K2442" s="275" t="s">
        <v>389</v>
      </c>
      <c r="L2442" s="280"/>
      <c r="M2442" s="281" t="s">
        <v>28</v>
      </c>
      <c r="N2442" s="282" t="s">
        <v>45</v>
      </c>
      <c r="O2442" s="87"/>
      <c r="P2442" s="220">
        <f>O2442*H2442</f>
        <v>0</v>
      </c>
      <c r="Q2442" s="220">
        <v>0.0018</v>
      </c>
      <c r="R2442" s="220">
        <f>Q2442*H2442</f>
        <v>0.038273399999999999</v>
      </c>
      <c r="S2442" s="220">
        <v>0</v>
      </c>
      <c r="T2442" s="221">
        <f>S2442*H2442</f>
        <v>0</v>
      </c>
      <c r="U2442" s="41"/>
      <c r="V2442" s="41"/>
      <c r="W2442" s="41"/>
      <c r="X2442" s="41"/>
      <c r="Y2442" s="41"/>
      <c r="Z2442" s="41"/>
      <c r="AA2442" s="41"/>
      <c r="AB2442" s="41"/>
      <c r="AC2442" s="41"/>
      <c r="AD2442" s="41"/>
      <c r="AE2442" s="41"/>
      <c r="AR2442" s="222" t="s">
        <v>706</v>
      </c>
      <c r="AT2442" s="222" t="s">
        <v>875</v>
      </c>
      <c r="AU2442" s="222" t="s">
        <v>84</v>
      </c>
      <c r="AY2442" s="20" t="s">
        <v>378</v>
      </c>
      <c r="BE2442" s="223">
        <f>IF(N2442="základní",J2442,0)</f>
        <v>0</v>
      </c>
      <c r="BF2442" s="223">
        <f>IF(N2442="snížená",J2442,0)</f>
        <v>0</v>
      </c>
      <c r="BG2442" s="223">
        <f>IF(N2442="zákl. přenesená",J2442,0)</f>
        <v>0</v>
      </c>
      <c r="BH2442" s="223">
        <f>IF(N2442="sníž. přenesená",J2442,0)</f>
        <v>0</v>
      </c>
      <c r="BI2442" s="223">
        <f>IF(N2442="nulová",J2442,0)</f>
        <v>0</v>
      </c>
      <c r="BJ2442" s="20" t="s">
        <v>82</v>
      </c>
      <c r="BK2442" s="223">
        <f>ROUND(I2442*H2442,2)</f>
        <v>0</v>
      </c>
      <c r="BL2442" s="20" t="s">
        <v>598</v>
      </c>
      <c r="BM2442" s="222" t="s">
        <v>2804</v>
      </c>
    </row>
    <row r="2443" s="13" customFormat="1">
      <c r="A2443" s="13"/>
      <c r="B2443" s="229"/>
      <c r="C2443" s="230"/>
      <c r="D2443" s="231" t="s">
        <v>397</v>
      </c>
      <c r="E2443" s="232" t="s">
        <v>28</v>
      </c>
      <c r="F2443" s="233" t="s">
        <v>1614</v>
      </c>
      <c r="G2443" s="230"/>
      <c r="H2443" s="232" t="s">
        <v>28</v>
      </c>
      <c r="I2443" s="234"/>
      <c r="J2443" s="230"/>
      <c r="K2443" s="230"/>
      <c r="L2443" s="235"/>
      <c r="M2443" s="236"/>
      <c r="N2443" s="237"/>
      <c r="O2443" s="237"/>
      <c r="P2443" s="237"/>
      <c r="Q2443" s="237"/>
      <c r="R2443" s="237"/>
      <c r="S2443" s="237"/>
      <c r="T2443" s="238"/>
      <c r="U2443" s="13"/>
      <c r="V2443" s="13"/>
      <c r="W2443" s="13"/>
      <c r="X2443" s="13"/>
      <c r="Y2443" s="13"/>
      <c r="Z2443" s="13"/>
      <c r="AA2443" s="13"/>
      <c r="AB2443" s="13"/>
      <c r="AC2443" s="13"/>
      <c r="AD2443" s="13"/>
      <c r="AE2443" s="13"/>
      <c r="AT2443" s="239" t="s">
        <v>397</v>
      </c>
      <c r="AU2443" s="239" t="s">
        <v>84</v>
      </c>
      <c r="AV2443" s="13" t="s">
        <v>82</v>
      </c>
      <c r="AW2443" s="13" t="s">
        <v>35</v>
      </c>
      <c r="AX2443" s="13" t="s">
        <v>74</v>
      </c>
      <c r="AY2443" s="239" t="s">
        <v>378</v>
      </c>
    </row>
    <row r="2444" s="13" customFormat="1">
      <c r="A2444" s="13"/>
      <c r="B2444" s="229"/>
      <c r="C2444" s="230"/>
      <c r="D2444" s="231" t="s">
        <v>397</v>
      </c>
      <c r="E2444" s="232" t="s">
        <v>28</v>
      </c>
      <c r="F2444" s="233" t="s">
        <v>1615</v>
      </c>
      <c r="G2444" s="230"/>
      <c r="H2444" s="232" t="s">
        <v>28</v>
      </c>
      <c r="I2444" s="234"/>
      <c r="J2444" s="230"/>
      <c r="K2444" s="230"/>
      <c r="L2444" s="235"/>
      <c r="M2444" s="236"/>
      <c r="N2444" s="237"/>
      <c r="O2444" s="237"/>
      <c r="P2444" s="237"/>
      <c r="Q2444" s="237"/>
      <c r="R2444" s="237"/>
      <c r="S2444" s="237"/>
      <c r="T2444" s="238"/>
      <c r="U2444" s="13"/>
      <c r="V2444" s="13"/>
      <c r="W2444" s="13"/>
      <c r="X2444" s="13"/>
      <c r="Y2444" s="13"/>
      <c r="Z2444" s="13"/>
      <c r="AA2444" s="13"/>
      <c r="AB2444" s="13"/>
      <c r="AC2444" s="13"/>
      <c r="AD2444" s="13"/>
      <c r="AE2444" s="13"/>
      <c r="AT2444" s="239" t="s">
        <v>397</v>
      </c>
      <c r="AU2444" s="239" t="s">
        <v>84</v>
      </c>
      <c r="AV2444" s="13" t="s">
        <v>82</v>
      </c>
      <c r="AW2444" s="13" t="s">
        <v>35</v>
      </c>
      <c r="AX2444" s="13" t="s">
        <v>74</v>
      </c>
      <c r="AY2444" s="239" t="s">
        <v>378</v>
      </c>
    </row>
    <row r="2445" s="13" customFormat="1">
      <c r="A2445" s="13"/>
      <c r="B2445" s="229"/>
      <c r="C2445" s="230"/>
      <c r="D2445" s="231" t="s">
        <v>397</v>
      </c>
      <c r="E2445" s="232" t="s">
        <v>28</v>
      </c>
      <c r="F2445" s="233" t="s">
        <v>2794</v>
      </c>
      <c r="G2445" s="230"/>
      <c r="H2445" s="232" t="s">
        <v>28</v>
      </c>
      <c r="I2445" s="234"/>
      <c r="J2445" s="230"/>
      <c r="K2445" s="230"/>
      <c r="L2445" s="235"/>
      <c r="M2445" s="236"/>
      <c r="N2445" s="237"/>
      <c r="O2445" s="237"/>
      <c r="P2445" s="237"/>
      <c r="Q2445" s="237"/>
      <c r="R2445" s="237"/>
      <c r="S2445" s="237"/>
      <c r="T2445" s="238"/>
      <c r="U2445" s="13"/>
      <c r="V2445" s="13"/>
      <c r="W2445" s="13"/>
      <c r="X2445" s="13"/>
      <c r="Y2445" s="13"/>
      <c r="Z2445" s="13"/>
      <c r="AA2445" s="13"/>
      <c r="AB2445" s="13"/>
      <c r="AC2445" s="13"/>
      <c r="AD2445" s="13"/>
      <c r="AE2445" s="13"/>
      <c r="AT2445" s="239" t="s">
        <v>397</v>
      </c>
      <c r="AU2445" s="239" t="s">
        <v>84</v>
      </c>
      <c r="AV2445" s="13" t="s">
        <v>82</v>
      </c>
      <c r="AW2445" s="13" t="s">
        <v>35</v>
      </c>
      <c r="AX2445" s="13" t="s">
        <v>74</v>
      </c>
      <c r="AY2445" s="239" t="s">
        <v>378</v>
      </c>
    </row>
    <row r="2446" s="14" customFormat="1">
      <c r="A2446" s="14"/>
      <c r="B2446" s="240"/>
      <c r="C2446" s="241"/>
      <c r="D2446" s="231" t="s">
        <v>397</v>
      </c>
      <c r="E2446" s="242" t="s">
        <v>28</v>
      </c>
      <c r="F2446" s="243" t="s">
        <v>2805</v>
      </c>
      <c r="G2446" s="241"/>
      <c r="H2446" s="244">
        <v>21.263000000000002</v>
      </c>
      <c r="I2446" s="245"/>
      <c r="J2446" s="241"/>
      <c r="K2446" s="241"/>
      <c r="L2446" s="246"/>
      <c r="M2446" s="247"/>
      <c r="N2446" s="248"/>
      <c r="O2446" s="248"/>
      <c r="P2446" s="248"/>
      <c r="Q2446" s="248"/>
      <c r="R2446" s="248"/>
      <c r="S2446" s="248"/>
      <c r="T2446" s="249"/>
      <c r="U2446" s="14"/>
      <c r="V2446" s="14"/>
      <c r="W2446" s="14"/>
      <c r="X2446" s="14"/>
      <c r="Y2446" s="14"/>
      <c r="Z2446" s="14"/>
      <c r="AA2446" s="14"/>
      <c r="AB2446" s="14"/>
      <c r="AC2446" s="14"/>
      <c r="AD2446" s="14"/>
      <c r="AE2446" s="14"/>
      <c r="AT2446" s="250" t="s">
        <v>397</v>
      </c>
      <c r="AU2446" s="250" t="s">
        <v>84</v>
      </c>
      <c r="AV2446" s="14" t="s">
        <v>84</v>
      </c>
      <c r="AW2446" s="14" t="s">
        <v>35</v>
      </c>
      <c r="AX2446" s="14" t="s">
        <v>82</v>
      </c>
      <c r="AY2446" s="250" t="s">
        <v>378</v>
      </c>
    </row>
    <row r="2447" s="2" customFormat="1" ht="49.05" customHeight="1">
      <c r="A2447" s="41"/>
      <c r="B2447" s="42"/>
      <c r="C2447" s="211" t="s">
        <v>2806</v>
      </c>
      <c r="D2447" s="211" t="s">
        <v>385</v>
      </c>
      <c r="E2447" s="212" t="s">
        <v>2807</v>
      </c>
      <c r="F2447" s="213" t="s">
        <v>2808</v>
      </c>
      <c r="G2447" s="214" t="s">
        <v>572</v>
      </c>
      <c r="H2447" s="215">
        <v>478.69900000000001</v>
      </c>
      <c r="I2447" s="216"/>
      <c r="J2447" s="217">
        <f>ROUND(I2447*H2447,2)</f>
        <v>0</v>
      </c>
      <c r="K2447" s="213" t="s">
        <v>389</v>
      </c>
      <c r="L2447" s="47"/>
      <c r="M2447" s="218" t="s">
        <v>28</v>
      </c>
      <c r="N2447" s="219" t="s">
        <v>45</v>
      </c>
      <c r="O2447" s="87"/>
      <c r="P2447" s="220">
        <f>O2447*H2447</f>
        <v>0</v>
      </c>
      <c r="Q2447" s="220">
        <v>0</v>
      </c>
      <c r="R2447" s="220">
        <f>Q2447*H2447</f>
        <v>0</v>
      </c>
      <c r="S2447" s="220">
        <v>0.044999999999999998</v>
      </c>
      <c r="T2447" s="221">
        <f>S2447*H2447</f>
        <v>21.541454999999999</v>
      </c>
      <c r="U2447" s="41"/>
      <c r="V2447" s="41"/>
      <c r="W2447" s="41"/>
      <c r="X2447" s="41"/>
      <c r="Y2447" s="41"/>
      <c r="Z2447" s="41"/>
      <c r="AA2447" s="41"/>
      <c r="AB2447" s="41"/>
      <c r="AC2447" s="41"/>
      <c r="AD2447" s="41"/>
      <c r="AE2447" s="41"/>
      <c r="AR2447" s="222" t="s">
        <v>598</v>
      </c>
      <c r="AT2447" s="222" t="s">
        <v>385</v>
      </c>
      <c r="AU2447" s="222" t="s">
        <v>84</v>
      </c>
      <c r="AY2447" s="20" t="s">
        <v>378</v>
      </c>
      <c r="BE2447" s="223">
        <f>IF(N2447="základní",J2447,0)</f>
        <v>0</v>
      </c>
      <c r="BF2447" s="223">
        <f>IF(N2447="snížená",J2447,0)</f>
        <v>0</v>
      </c>
      <c r="BG2447" s="223">
        <f>IF(N2447="zákl. přenesená",J2447,0)</f>
        <v>0</v>
      </c>
      <c r="BH2447" s="223">
        <f>IF(N2447="sníž. přenesená",J2447,0)</f>
        <v>0</v>
      </c>
      <c r="BI2447" s="223">
        <f>IF(N2447="nulová",J2447,0)</f>
        <v>0</v>
      </c>
      <c r="BJ2447" s="20" t="s">
        <v>82</v>
      </c>
      <c r="BK2447" s="223">
        <f>ROUND(I2447*H2447,2)</f>
        <v>0</v>
      </c>
      <c r="BL2447" s="20" t="s">
        <v>598</v>
      </c>
      <c r="BM2447" s="222" t="s">
        <v>2809</v>
      </c>
    </row>
    <row r="2448" s="2" customFormat="1">
      <c r="A2448" s="41"/>
      <c r="B2448" s="42"/>
      <c r="C2448" s="43"/>
      <c r="D2448" s="224" t="s">
        <v>394</v>
      </c>
      <c r="E2448" s="43"/>
      <c r="F2448" s="225" t="s">
        <v>2810</v>
      </c>
      <c r="G2448" s="43"/>
      <c r="H2448" s="43"/>
      <c r="I2448" s="226"/>
      <c r="J2448" s="43"/>
      <c r="K2448" s="43"/>
      <c r="L2448" s="47"/>
      <c r="M2448" s="227"/>
      <c r="N2448" s="228"/>
      <c r="O2448" s="87"/>
      <c r="P2448" s="87"/>
      <c r="Q2448" s="87"/>
      <c r="R2448" s="87"/>
      <c r="S2448" s="87"/>
      <c r="T2448" s="88"/>
      <c r="U2448" s="41"/>
      <c r="V2448" s="41"/>
      <c r="W2448" s="41"/>
      <c r="X2448" s="41"/>
      <c r="Y2448" s="41"/>
      <c r="Z2448" s="41"/>
      <c r="AA2448" s="41"/>
      <c r="AB2448" s="41"/>
      <c r="AC2448" s="41"/>
      <c r="AD2448" s="41"/>
      <c r="AE2448" s="41"/>
      <c r="AT2448" s="20" t="s">
        <v>394</v>
      </c>
      <c r="AU2448" s="20" t="s">
        <v>84</v>
      </c>
    </row>
    <row r="2449" s="13" customFormat="1">
      <c r="A2449" s="13"/>
      <c r="B2449" s="229"/>
      <c r="C2449" s="230"/>
      <c r="D2449" s="231" t="s">
        <v>397</v>
      </c>
      <c r="E2449" s="232" t="s">
        <v>28</v>
      </c>
      <c r="F2449" s="233" t="s">
        <v>802</v>
      </c>
      <c r="G2449" s="230"/>
      <c r="H2449" s="232" t="s">
        <v>28</v>
      </c>
      <c r="I2449" s="234"/>
      <c r="J2449" s="230"/>
      <c r="K2449" s="230"/>
      <c r="L2449" s="235"/>
      <c r="M2449" s="236"/>
      <c r="N2449" s="237"/>
      <c r="O2449" s="237"/>
      <c r="P2449" s="237"/>
      <c r="Q2449" s="237"/>
      <c r="R2449" s="237"/>
      <c r="S2449" s="237"/>
      <c r="T2449" s="238"/>
      <c r="U2449" s="13"/>
      <c r="V2449" s="13"/>
      <c r="W2449" s="13"/>
      <c r="X2449" s="13"/>
      <c r="Y2449" s="13"/>
      <c r="Z2449" s="13"/>
      <c r="AA2449" s="13"/>
      <c r="AB2449" s="13"/>
      <c r="AC2449" s="13"/>
      <c r="AD2449" s="13"/>
      <c r="AE2449" s="13"/>
      <c r="AT2449" s="239" t="s">
        <v>397</v>
      </c>
      <c r="AU2449" s="239" t="s">
        <v>84</v>
      </c>
      <c r="AV2449" s="13" t="s">
        <v>82</v>
      </c>
      <c r="AW2449" s="13" t="s">
        <v>35</v>
      </c>
      <c r="AX2449" s="13" t="s">
        <v>74</v>
      </c>
      <c r="AY2449" s="239" t="s">
        <v>378</v>
      </c>
    </row>
    <row r="2450" s="14" customFormat="1">
      <c r="A2450" s="14"/>
      <c r="B2450" s="240"/>
      <c r="C2450" s="241"/>
      <c r="D2450" s="231" t="s">
        <v>397</v>
      </c>
      <c r="E2450" s="242" t="s">
        <v>28</v>
      </c>
      <c r="F2450" s="243" t="s">
        <v>2811</v>
      </c>
      <c r="G2450" s="241"/>
      <c r="H2450" s="244">
        <v>478.69900000000001</v>
      </c>
      <c r="I2450" s="245"/>
      <c r="J2450" s="241"/>
      <c r="K2450" s="241"/>
      <c r="L2450" s="246"/>
      <c r="M2450" s="247"/>
      <c r="N2450" s="248"/>
      <c r="O2450" s="248"/>
      <c r="P2450" s="248"/>
      <c r="Q2450" s="248"/>
      <c r="R2450" s="248"/>
      <c r="S2450" s="248"/>
      <c r="T2450" s="249"/>
      <c r="U2450" s="14"/>
      <c r="V2450" s="14"/>
      <c r="W2450" s="14"/>
      <c r="X2450" s="14"/>
      <c r="Y2450" s="14"/>
      <c r="Z2450" s="14"/>
      <c r="AA2450" s="14"/>
      <c r="AB2450" s="14"/>
      <c r="AC2450" s="14"/>
      <c r="AD2450" s="14"/>
      <c r="AE2450" s="14"/>
      <c r="AT2450" s="250" t="s">
        <v>397</v>
      </c>
      <c r="AU2450" s="250" t="s">
        <v>84</v>
      </c>
      <c r="AV2450" s="14" t="s">
        <v>84</v>
      </c>
      <c r="AW2450" s="14" t="s">
        <v>35</v>
      </c>
      <c r="AX2450" s="14" t="s">
        <v>74</v>
      </c>
      <c r="AY2450" s="250" t="s">
        <v>378</v>
      </c>
    </row>
    <row r="2451" s="15" customFormat="1">
      <c r="A2451" s="15"/>
      <c r="B2451" s="251"/>
      <c r="C2451" s="252"/>
      <c r="D2451" s="231" t="s">
        <v>397</v>
      </c>
      <c r="E2451" s="253" t="s">
        <v>135</v>
      </c>
      <c r="F2451" s="254" t="s">
        <v>416</v>
      </c>
      <c r="G2451" s="252"/>
      <c r="H2451" s="255">
        <v>478.69900000000001</v>
      </c>
      <c r="I2451" s="256"/>
      <c r="J2451" s="252"/>
      <c r="K2451" s="252"/>
      <c r="L2451" s="257"/>
      <c r="M2451" s="258"/>
      <c r="N2451" s="259"/>
      <c r="O2451" s="259"/>
      <c r="P2451" s="259"/>
      <c r="Q2451" s="259"/>
      <c r="R2451" s="259"/>
      <c r="S2451" s="259"/>
      <c r="T2451" s="260"/>
      <c r="U2451" s="15"/>
      <c r="V2451" s="15"/>
      <c r="W2451" s="15"/>
      <c r="X2451" s="15"/>
      <c r="Y2451" s="15"/>
      <c r="Z2451" s="15"/>
      <c r="AA2451" s="15"/>
      <c r="AB2451" s="15"/>
      <c r="AC2451" s="15"/>
      <c r="AD2451" s="15"/>
      <c r="AE2451" s="15"/>
      <c r="AT2451" s="261" t="s">
        <v>397</v>
      </c>
      <c r="AU2451" s="261" t="s">
        <v>84</v>
      </c>
      <c r="AV2451" s="15" t="s">
        <v>390</v>
      </c>
      <c r="AW2451" s="15" t="s">
        <v>35</v>
      </c>
      <c r="AX2451" s="15" t="s">
        <v>82</v>
      </c>
      <c r="AY2451" s="261" t="s">
        <v>378</v>
      </c>
    </row>
    <row r="2452" s="2" customFormat="1" ht="44.25" customHeight="1">
      <c r="A2452" s="41"/>
      <c r="B2452" s="42"/>
      <c r="C2452" s="211" t="s">
        <v>2812</v>
      </c>
      <c r="D2452" s="211" t="s">
        <v>385</v>
      </c>
      <c r="E2452" s="212" t="s">
        <v>2813</v>
      </c>
      <c r="F2452" s="213" t="s">
        <v>2814</v>
      </c>
      <c r="G2452" s="214" t="s">
        <v>572</v>
      </c>
      <c r="H2452" s="215">
        <v>366.60000000000002</v>
      </c>
      <c r="I2452" s="216"/>
      <c r="J2452" s="217">
        <f>ROUND(I2452*H2452,2)</f>
        <v>0</v>
      </c>
      <c r="K2452" s="213" t="s">
        <v>389</v>
      </c>
      <c r="L2452" s="47"/>
      <c r="M2452" s="218" t="s">
        <v>28</v>
      </c>
      <c r="N2452" s="219" t="s">
        <v>45</v>
      </c>
      <c r="O2452" s="87"/>
      <c r="P2452" s="220">
        <f>O2452*H2452</f>
        <v>0</v>
      </c>
      <c r="Q2452" s="220">
        <v>0.00116</v>
      </c>
      <c r="R2452" s="220">
        <f>Q2452*H2452</f>
        <v>0.42525600000000002</v>
      </c>
      <c r="S2452" s="220">
        <v>0</v>
      </c>
      <c r="T2452" s="221">
        <f>S2452*H2452</f>
        <v>0</v>
      </c>
      <c r="U2452" s="41"/>
      <c r="V2452" s="41"/>
      <c r="W2452" s="41"/>
      <c r="X2452" s="41"/>
      <c r="Y2452" s="41"/>
      <c r="Z2452" s="41"/>
      <c r="AA2452" s="41"/>
      <c r="AB2452" s="41"/>
      <c r="AC2452" s="41"/>
      <c r="AD2452" s="41"/>
      <c r="AE2452" s="41"/>
      <c r="AR2452" s="222" t="s">
        <v>598</v>
      </c>
      <c r="AT2452" s="222" t="s">
        <v>385</v>
      </c>
      <c r="AU2452" s="222" t="s">
        <v>84</v>
      </c>
      <c r="AY2452" s="20" t="s">
        <v>378</v>
      </c>
      <c r="BE2452" s="223">
        <f>IF(N2452="základní",J2452,0)</f>
        <v>0</v>
      </c>
      <c r="BF2452" s="223">
        <f>IF(N2452="snížená",J2452,0)</f>
        <v>0</v>
      </c>
      <c r="BG2452" s="223">
        <f>IF(N2452="zákl. přenesená",J2452,0)</f>
        <v>0</v>
      </c>
      <c r="BH2452" s="223">
        <f>IF(N2452="sníž. přenesená",J2452,0)</f>
        <v>0</v>
      </c>
      <c r="BI2452" s="223">
        <f>IF(N2452="nulová",J2452,0)</f>
        <v>0</v>
      </c>
      <c r="BJ2452" s="20" t="s">
        <v>82</v>
      </c>
      <c r="BK2452" s="223">
        <f>ROUND(I2452*H2452,2)</f>
        <v>0</v>
      </c>
      <c r="BL2452" s="20" t="s">
        <v>598</v>
      </c>
      <c r="BM2452" s="222" t="s">
        <v>2815</v>
      </c>
    </row>
    <row r="2453" s="2" customFormat="1">
      <c r="A2453" s="41"/>
      <c r="B2453" s="42"/>
      <c r="C2453" s="43"/>
      <c r="D2453" s="224" t="s">
        <v>394</v>
      </c>
      <c r="E2453" s="43"/>
      <c r="F2453" s="225" t="s">
        <v>2816</v>
      </c>
      <c r="G2453" s="43"/>
      <c r="H2453" s="43"/>
      <c r="I2453" s="226"/>
      <c r="J2453" s="43"/>
      <c r="K2453" s="43"/>
      <c r="L2453" s="47"/>
      <c r="M2453" s="227"/>
      <c r="N2453" s="228"/>
      <c r="O2453" s="87"/>
      <c r="P2453" s="87"/>
      <c r="Q2453" s="87"/>
      <c r="R2453" s="87"/>
      <c r="S2453" s="87"/>
      <c r="T2453" s="88"/>
      <c r="U2453" s="41"/>
      <c r="V2453" s="41"/>
      <c r="W2453" s="41"/>
      <c r="X2453" s="41"/>
      <c r="Y2453" s="41"/>
      <c r="Z2453" s="41"/>
      <c r="AA2453" s="41"/>
      <c r="AB2453" s="41"/>
      <c r="AC2453" s="41"/>
      <c r="AD2453" s="41"/>
      <c r="AE2453" s="41"/>
      <c r="AT2453" s="20" t="s">
        <v>394</v>
      </c>
      <c r="AU2453" s="20" t="s">
        <v>84</v>
      </c>
    </row>
    <row r="2454" s="13" customFormat="1">
      <c r="A2454" s="13"/>
      <c r="B2454" s="229"/>
      <c r="C2454" s="230"/>
      <c r="D2454" s="231" t="s">
        <v>397</v>
      </c>
      <c r="E2454" s="232" t="s">
        <v>28</v>
      </c>
      <c r="F2454" s="233" t="s">
        <v>828</v>
      </c>
      <c r="G2454" s="230"/>
      <c r="H2454" s="232" t="s">
        <v>28</v>
      </c>
      <c r="I2454" s="234"/>
      <c r="J2454" s="230"/>
      <c r="K2454" s="230"/>
      <c r="L2454" s="235"/>
      <c r="M2454" s="236"/>
      <c r="N2454" s="237"/>
      <c r="O2454" s="237"/>
      <c r="P2454" s="237"/>
      <c r="Q2454" s="237"/>
      <c r="R2454" s="237"/>
      <c r="S2454" s="237"/>
      <c r="T2454" s="238"/>
      <c r="U2454" s="13"/>
      <c r="V2454" s="13"/>
      <c r="W2454" s="13"/>
      <c r="X2454" s="13"/>
      <c r="Y2454" s="13"/>
      <c r="Z2454" s="13"/>
      <c r="AA2454" s="13"/>
      <c r="AB2454" s="13"/>
      <c r="AC2454" s="13"/>
      <c r="AD2454" s="13"/>
      <c r="AE2454" s="13"/>
      <c r="AT2454" s="239" t="s">
        <v>397</v>
      </c>
      <c r="AU2454" s="239" t="s">
        <v>84</v>
      </c>
      <c r="AV2454" s="13" t="s">
        <v>82</v>
      </c>
      <c r="AW2454" s="13" t="s">
        <v>35</v>
      </c>
      <c r="AX2454" s="13" t="s">
        <v>74</v>
      </c>
      <c r="AY2454" s="239" t="s">
        <v>378</v>
      </c>
    </row>
    <row r="2455" s="14" customFormat="1">
      <c r="A2455" s="14"/>
      <c r="B2455" s="240"/>
      <c r="C2455" s="241"/>
      <c r="D2455" s="231" t="s">
        <v>397</v>
      </c>
      <c r="E2455" s="242" t="s">
        <v>28</v>
      </c>
      <c r="F2455" s="243" t="s">
        <v>2817</v>
      </c>
      <c r="G2455" s="241"/>
      <c r="H2455" s="244">
        <v>366.60000000000002</v>
      </c>
      <c r="I2455" s="245"/>
      <c r="J2455" s="241"/>
      <c r="K2455" s="241"/>
      <c r="L2455" s="246"/>
      <c r="M2455" s="247"/>
      <c r="N2455" s="248"/>
      <c r="O2455" s="248"/>
      <c r="P2455" s="248"/>
      <c r="Q2455" s="248"/>
      <c r="R2455" s="248"/>
      <c r="S2455" s="248"/>
      <c r="T2455" s="249"/>
      <c r="U2455" s="14"/>
      <c r="V2455" s="14"/>
      <c r="W2455" s="14"/>
      <c r="X2455" s="14"/>
      <c r="Y2455" s="14"/>
      <c r="Z2455" s="14"/>
      <c r="AA2455" s="14"/>
      <c r="AB2455" s="14"/>
      <c r="AC2455" s="14"/>
      <c r="AD2455" s="14"/>
      <c r="AE2455" s="14"/>
      <c r="AT2455" s="250" t="s">
        <v>397</v>
      </c>
      <c r="AU2455" s="250" t="s">
        <v>84</v>
      </c>
      <c r="AV2455" s="14" t="s">
        <v>84</v>
      </c>
      <c r="AW2455" s="14" t="s">
        <v>35</v>
      </c>
      <c r="AX2455" s="14" t="s">
        <v>82</v>
      </c>
      <c r="AY2455" s="250" t="s">
        <v>378</v>
      </c>
    </row>
    <row r="2456" s="2" customFormat="1" ht="44.25" customHeight="1">
      <c r="A2456" s="41"/>
      <c r="B2456" s="42"/>
      <c r="C2456" s="211" t="s">
        <v>2818</v>
      </c>
      <c r="D2456" s="211" t="s">
        <v>385</v>
      </c>
      <c r="E2456" s="212" t="s">
        <v>2819</v>
      </c>
      <c r="F2456" s="213" t="s">
        <v>2820</v>
      </c>
      <c r="G2456" s="214" t="s">
        <v>572</v>
      </c>
      <c r="H2456" s="215">
        <v>976.60000000000002</v>
      </c>
      <c r="I2456" s="216"/>
      <c r="J2456" s="217">
        <f>ROUND(I2456*H2456,2)</f>
        <v>0</v>
      </c>
      <c r="K2456" s="213" t="s">
        <v>389</v>
      </c>
      <c r="L2456" s="47"/>
      <c r="M2456" s="218" t="s">
        <v>28</v>
      </c>
      <c r="N2456" s="219" t="s">
        <v>45</v>
      </c>
      <c r="O2456" s="87"/>
      <c r="P2456" s="220">
        <f>O2456*H2456</f>
        <v>0</v>
      </c>
      <c r="Q2456" s="220">
        <v>0.00232</v>
      </c>
      <c r="R2456" s="220">
        <f>Q2456*H2456</f>
        <v>2.2657120000000002</v>
      </c>
      <c r="S2456" s="220">
        <v>0</v>
      </c>
      <c r="T2456" s="221">
        <f>S2456*H2456</f>
        <v>0</v>
      </c>
      <c r="U2456" s="41"/>
      <c r="V2456" s="41"/>
      <c r="W2456" s="41"/>
      <c r="X2456" s="41"/>
      <c r="Y2456" s="41"/>
      <c r="Z2456" s="41"/>
      <c r="AA2456" s="41"/>
      <c r="AB2456" s="41"/>
      <c r="AC2456" s="41"/>
      <c r="AD2456" s="41"/>
      <c r="AE2456" s="41"/>
      <c r="AR2456" s="222" t="s">
        <v>598</v>
      </c>
      <c r="AT2456" s="222" t="s">
        <v>385</v>
      </c>
      <c r="AU2456" s="222" t="s">
        <v>84</v>
      </c>
      <c r="AY2456" s="20" t="s">
        <v>378</v>
      </c>
      <c r="BE2456" s="223">
        <f>IF(N2456="základní",J2456,0)</f>
        <v>0</v>
      </c>
      <c r="BF2456" s="223">
        <f>IF(N2456="snížená",J2456,0)</f>
        <v>0</v>
      </c>
      <c r="BG2456" s="223">
        <f>IF(N2456="zákl. přenesená",J2456,0)</f>
        <v>0</v>
      </c>
      <c r="BH2456" s="223">
        <f>IF(N2456="sníž. přenesená",J2456,0)</f>
        <v>0</v>
      </c>
      <c r="BI2456" s="223">
        <f>IF(N2456="nulová",J2456,0)</f>
        <v>0</v>
      </c>
      <c r="BJ2456" s="20" t="s">
        <v>82</v>
      </c>
      <c r="BK2456" s="223">
        <f>ROUND(I2456*H2456,2)</f>
        <v>0</v>
      </c>
      <c r="BL2456" s="20" t="s">
        <v>598</v>
      </c>
      <c r="BM2456" s="222" t="s">
        <v>2821</v>
      </c>
    </row>
    <row r="2457" s="2" customFormat="1">
      <c r="A2457" s="41"/>
      <c r="B2457" s="42"/>
      <c r="C2457" s="43"/>
      <c r="D2457" s="224" t="s">
        <v>394</v>
      </c>
      <c r="E2457" s="43"/>
      <c r="F2457" s="225" t="s">
        <v>2822</v>
      </c>
      <c r="G2457" s="43"/>
      <c r="H2457" s="43"/>
      <c r="I2457" s="226"/>
      <c r="J2457" s="43"/>
      <c r="K2457" s="43"/>
      <c r="L2457" s="47"/>
      <c r="M2457" s="227"/>
      <c r="N2457" s="228"/>
      <c r="O2457" s="87"/>
      <c r="P2457" s="87"/>
      <c r="Q2457" s="87"/>
      <c r="R2457" s="87"/>
      <c r="S2457" s="87"/>
      <c r="T2457" s="88"/>
      <c r="U2457" s="41"/>
      <c r="V2457" s="41"/>
      <c r="W2457" s="41"/>
      <c r="X2457" s="41"/>
      <c r="Y2457" s="41"/>
      <c r="Z2457" s="41"/>
      <c r="AA2457" s="41"/>
      <c r="AB2457" s="41"/>
      <c r="AC2457" s="41"/>
      <c r="AD2457" s="41"/>
      <c r="AE2457" s="41"/>
      <c r="AT2457" s="20" t="s">
        <v>394</v>
      </c>
      <c r="AU2457" s="20" t="s">
        <v>84</v>
      </c>
    </row>
    <row r="2458" s="13" customFormat="1">
      <c r="A2458" s="13"/>
      <c r="B2458" s="229"/>
      <c r="C2458" s="230"/>
      <c r="D2458" s="231" t="s">
        <v>397</v>
      </c>
      <c r="E2458" s="232" t="s">
        <v>28</v>
      </c>
      <c r="F2458" s="233" t="s">
        <v>828</v>
      </c>
      <c r="G2458" s="230"/>
      <c r="H2458" s="232" t="s">
        <v>28</v>
      </c>
      <c r="I2458" s="234"/>
      <c r="J2458" s="230"/>
      <c r="K2458" s="230"/>
      <c r="L2458" s="235"/>
      <c r="M2458" s="236"/>
      <c r="N2458" s="237"/>
      <c r="O2458" s="237"/>
      <c r="P2458" s="237"/>
      <c r="Q2458" s="237"/>
      <c r="R2458" s="237"/>
      <c r="S2458" s="237"/>
      <c r="T2458" s="238"/>
      <c r="U2458" s="13"/>
      <c r="V2458" s="13"/>
      <c r="W2458" s="13"/>
      <c r="X2458" s="13"/>
      <c r="Y2458" s="13"/>
      <c r="Z2458" s="13"/>
      <c r="AA2458" s="13"/>
      <c r="AB2458" s="13"/>
      <c r="AC2458" s="13"/>
      <c r="AD2458" s="13"/>
      <c r="AE2458" s="13"/>
      <c r="AT2458" s="239" t="s">
        <v>397</v>
      </c>
      <c r="AU2458" s="239" t="s">
        <v>84</v>
      </c>
      <c r="AV2458" s="13" t="s">
        <v>82</v>
      </c>
      <c r="AW2458" s="13" t="s">
        <v>35</v>
      </c>
      <c r="AX2458" s="13" t="s">
        <v>74</v>
      </c>
      <c r="AY2458" s="239" t="s">
        <v>378</v>
      </c>
    </row>
    <row r="2459" s="14" customFormat="1">
      <c r="A2459" s="14"/>
      <c r="B2459" s="240"/>
      <c r="C2459" s="241"/>
      <c r="D2459" s="231" t="s">
        <v>397</v>
      </c>
      <c r="E2459" s="242" t="s">
        <v>28</v>
      </c>
      <c r="F2459" s="243" t="s">
        <v>2817</v>
      </c>
      <c r="G2459" s="241"/>
      <c r="H2459" s="244">
        <v>366.60000000000002</v>
      </c>
      <c r="I2459" s="245"/>
      <c r="J2459" s="241"/>
      <c r="K2459" s="241"/>
      <c r="L2459" s="246"/>
      <c r="M2459" s="247"/>
      <c r="N2459" s="248"/>
      <c r="O2459" s="248"/>
      <c r="P2459" s="248"/>
      <c r="Q2459" s="248"/>
      <c r="R2459" s="248"/>
      <c r="S2459" s="248"/>
      <c r="T2459" s="249"/>
      <c r="U2459" s="14"/>
      <c r="V2459" s="14"/>
      <c r="W2459" s="14"/>
      <c r="X2459" s="14"/>
      <c r="Y2459" s="14"/>
      <c r="Z2459" s="14"/>
      <c r="AA2459" s="14"/>
      <c r="AB2459" s="14"/>
      <c r="AC2459" s="14"/>
      <c r="AD2459" s="14"/>
      <c r="AE2459" s="14"/>
      <c r="AT2459" s="250" t="s">
        <v>397</v>
      </c>
      <c r="AU2459" s="250" t="s">
        <v>84</v>
      </c>
      <c r="AV2459" s="14" t="s">
        <v>84</v>
      </c>
      <c r="AW2459" s="14" t="s">
        <v>35</v>
      </c>
      <c r="AX2459" s="14" t="s">
        <v>74</v>
      </c>
      <c r="AY2459" s="250" t="s">
        <v>378</v>
      </c>
    </row>
    <row r="2460" s="16" customFormat="1">
      <c r="A2460" s="16"/>
      <c r="B2460" s="262"/>
      <c r="C2460" s="263"/>
      <c r="D2460" s="231" t="s">
        <v>397</v>
      </c>
      <c r="E2460" s="264" t="s">
        <v>487</v>
      </c>
      <c r="F2460" s="265" t="s">
        <v>618</v>
      </c>
      <c r="G2460" s="263"/>
      <c r="H2460" s="266">
        <v>366.60000000000002</v>
      </c>
      <c r="I2460" s="267"/>
      <c r="J2460" s="263"/>
      <c r="K2460" s="263"/>
      <c r="L2460" s="268"/>
      <c r="M2460" s="269"/>
      <c r="N2460" s="270"/>
      <c r="O2460" s="270"/>
      <c r="P2460" s="270"/>
      <c r="Q2460" s="270"/>
      <c r="R2460" s="270"/>
      <c r="S2460" s="270"/>
      <c r="T2460" s="271"/>
      <c r="U2460" s="16"/>
      <c r="V2460" s="16"/>
      <c r="W2460" s="16"/>
      <c r="X2460" s="16"/>
      <c r="Y2460" s="16"/>
      <c r="Z2460" s="16"/>
      <c r="AA2460" s="16"/>
      <c r="AB2460" s="16"/>
      <c r="AC2460" s="16"/>
      <c r="AD2460" s="16"/>
      <c r="AE2460" s="16"/>
      <c r="AT2460" s="272" t="s">
        <v>397</v>
      </c>
      <c r="AU2460" s="272" t="s">
        <v>84</v>
      </c>
      <c r="AV2460" s="16" t="s">
        <v>432</v>
      </c>
      <c r="AW2460" s="16" t="s">
        <v>35</v>
      </c>
      <c r="AX2460" s="16" t="s">
        <v>74</v>
      </c>
      <c r="AY2460" s="272" t="s">
        <v>378</v>
      </c>
    </row>
    <row r="2461" s="14" customFormat="1">
      <c r="A2461" s="14"/>
      <c r="B2461" s="240"/>
      <c r="C2461" s="241"/>
      <c r="D2461" s="231" t="s">
        <v>397</v>
      </c>
      <c r="E2461" s="242" t="s">
        <v>28</v>
      </c>
      <c r="F2461" s="243" t="s">
        <v>2823</v>
      </c>
      <c r="G2461" s="241"/>
      <c r="H2461" s="244">
        <v>976.60000000000002</v>
      </c>
      <c r="I2461" s="245"/>
      <c r="J2461" s="241"/>
      <c r="K2461" s="241"/>
      <c r="L2461" s="246"/>
      <c r="M2461" s="247"/>
      <c r="N2461" s="248"/>
      <c r="O2461" s="248"/>
      <c r="P2461" s="248"/>
      <c r="Q2461" s="248"/>
      <c r="R2461" s="248"/>
      <c r="S2461" s="248"/>
      <c r="T2461" s="249"/>
      <c r="U2461" s="14"/>
      <c r="V2461" s="14"/>
      <c r="W2461" s="14"/>
      <c r="X2461" s="14"/>
      <c r="Y2461" s="14"/>
      <c r="Z2461" s="14"/>
      <c r="AA2461" s="14"/>
      <c r="AB2461" s="14"/>
      <c r="AC2461" s="14"/>
      <c r="AD2461" s="14"/>
      <c r="AE2461" s="14"/>
      <c r="AT2461" s="250" t="s">
        <v>397</v>
      </c>
      <c r="AU2461" s="250" t="s">
        <v>84</v>
      </c>
      <c r="AV2461" s="14" t="s">
        <v>84</v>
      </c>
      <c r="AW2461" s="14" t="s">
        <v>35</v>
      </c>
      <c r="AX2461" s="14" t="s">
        <v>74</v>
      </c>
      <c r="AY2461" s="250" t="s">
        <v>378</v>
      </c>
    </row>
    <row r="2462" s="14" customFormat="1">
      <c r="A2462" s="14"/>
      <c r="B2462" s="240"/>
      <c r="C2462" s="241"/>
      <c r="D2462" s="231" t="s">
        <v>397</v>
      </c>
      <c r="E2462" s="242" t="s">
        <v>28</v>
      </c>
      <c r="F2462" s="243" t="s">
        <v>2824</v>
      </c>
      <c r="G2462" s="241"/>
      <c r="H2462" s="244">
        <v>-366.60000000000002</v>
      </c>
      <c r="I2462" s="245"/>
      <c r="J2462" s="241"/>
      <c r="K2462" s="241"/>
      <c r="L2462" s="246"/>
      <c r="M2462" s="247"/>
      <c r="N2462" s="248"/>
      <c r="O2462" s="248"/>
      <c r="P2462" s="248"/>
      <c r="Q2462" s="248"/>
      <c r="R2462" s="248"/>
      <c r="S2462" s="248"/>
      <c r="T2462" s="249"/>
      <c r="U2462" s="14"/>
      <c r="V2462" s="14"/>
      <c r="W2462" s="14"/>
      <c r="X2462" s="14"/>
      <c r="Y2462" s="14"/>
      <c r="Z2462" s="14"/>
      <c r="AA2462" s="14"/>
      <c r="AB2462" s="14"/>
      <c r="AC2462" s="14"/>
      <c r="AD2462" s="14"/>
      <c r="AE2462" s="14"/>
      <c r="AT2462" s="250" t="s">
        <v>397</v>
      </c>
      <c r="AU2462" s="250" t="s">
        <v>84</v>
      </c>
      <c r="AV2462" s="14" t="s">
        <v>84</v>
      </c>
      <c r="AW2462" s="14" t="s">
        <v>35</v>
      </c>
      <c r="AX2462" s="14" t="s">
        <v>74</v>
      </c>
      <c r="AY2462" s="250" t="s">
        <v>378</v>
      </c>
    </row>
    <row r="2463" s="16" customFormat="1">
      <c r="A2463" s="16"/>
      <c r="B2463" s="262"/>
      <c r="C2463" s="263"/>
      <c r="D2463" s="231" t="s">
        <v>397</v>
      </c>
      <c r="E2463" s="264" t="s">
        <v>490</v>
      </c>
      <c r="F2463" s="265" t="s">
        <v>618</v>
      </c>
      <c r="G2463" s="263"/>
      <c r="H2463" s="266">
        <v>610</v>
      </c>
      <c r="I2463" s="267"/>
      <c r="J2463" s="263"/>
      <c r="K2463" s="263"/>
      <c r="L2463" s="268"/>
      <c r="M2463" s="269"/>
      <c r="N2463" s="270"/>
      <c r="O2463" s="270"/>
      <c r="P2463" s="270"/>
      <c r="Q2463" s="270"/>
      <c r="R2463" s="270"/>
      <c r="S2463" s="270"/>
      <c r="T2463" s="271"/>
      <c r="U2463" s="16"/>
      <c r="V2463" s="16"/>
      <c r="W2463" s="16"/>
      <c r="X2463" s="16"/>
      <c r="Y2463" s="16"/>
      <c r="Z2463" s="16"/>
      <c r="AA2463" s="16"/>
      <c r="AB2463" s="16"/>
      <c r="AC2463" s="16"/>
      <c r="AD2463" s="16"/>
      <c r="AE2463" s="16"/>
      <c r="AT2463" s="272" t="s">
        <v>397</v>
      </c>
      <c r="AU2463" s="272" t="s">
        <v>84</v>
      </c>
      <c r="AV2463" s="16" t="s">
        <v>432</v>
      </c>
      <c r="AW2463" s="16" t="s">
        <v>35</v>
      </c>
      <c r="AX2463" s="16" t="s">
        <v>74</v>
      </c>
      <c r="AY2463" s="272" t="s">
        <v>378</v>
      </c>
    </row>
    <row r="2464" s="15" customFormat="1">
      <c r="A2464" s="15"/>
      <c r="B2464" s="251"/>
      <c r="C2464" s="252"/>
      <c r="D2464" s="231" t="s">
        <v>397</v>
      </c>
      <c r="E2464" s="253" t="s">
        <v>28</v>
      </c>
      <c r="F2464" s="254" t="s">
        <v>416</v>
      </c>
      <c r="G2464" s="252"/>
      <c r="H2464" s="255">
        <v>976.60000000000002</v>
      </c>
      <c r="I2464" s="256"/>
      <c r="J2464" s="252"/>
      <c r="K2464" s="252"/>
      <c r="L2464" s="257"/>
      <c r="M2464" s="258"/>
      <c r="N2464" s="259"/>
      <c r="O2464" s="259"/>
      <c r="P2464" s="259"/>
      <c r="Q2464" s="259"/>
      <c r="R2464" s="259"/>
      <c r="S2464" s="259"/>
      <c r="T2464" s="260"/>
      <c r="U2464" s="15"/>
      <c r="V2464" s="15"/>
      <c r="W2464" s="15"/>
      <c r="X2464" s="15"/>
      <c r="Y2464" s="15"/>
      <c r="Z2464" s="15"/>
      <c r="AA2464" s="15"/>
      <c r="AB2464" s="15"/>
      <c r="AC2464" s="15"/>
      <c r="AD2464" s="15"/>
      <c r="AE2464" s="15"/>
      <c r="AT2464" s="261" t="s">
        <v>397</v>
      </c>
      <c r="AU2464" s="261" t="s">
        <v>84</v>
      </c>
      <c r="AV2464" s="15" t="s">
        <v>390</v>
      </c>
      <c r="AW2464" s="15" t="s">
        <v>35</v>
      </c>
      <c r="AX2464" s="15" t="s">
        <v>82</v>
      </c>
      <c r="AY2464" s="261" t="s">
        <v>378</v>
      </c>
    </row>
    <row r="2465" s="2" customFormat="1" ht="24.15" customHeight="1">
      <c r="A2465" s="41"/>
      <c r="B2465" s="42"/>
      <c r="C2465" s="273" t="s">
        <v>2825</v>
      </c>
      <c r="D2465" s="273" t="s">
        <v>875</v>
      </c>
      <c r="E2465" s="274" t="s">
        <v>2826</v>
      </c>
      <c r="F2465" s="275" t="s">
        <v>2827</v>
      </c>
      <c r="G2465" s="276" t="s">
        <v>572</v>
      </c>
      <c r="H2465" s="277">
        <v>320.25</v>
      </c>
      <c r="I2465" s="278"/>
      <c r="J2465" s="279">
        <f>ROUND(I2465*H2465,2)</f>
        <v>0</v>
      </c>
      <c r="K2465" s="275" t="s">
        <v>389</v>
      </c>
      <c r="L2465" s="280"/>
      <c r="M2465" s="281" t="s">
        <v>28</v>
      </c>
      <c r="N2465" s="282" t="s">
        <v>45</v>
      </c>
      <c r="O2465" s="87"/>
      <c r="P2465" s="220">
        <f>O2465*H2465</f>
        <v>0</v>
      </c>
      <c r="Q2465" s="220">
        <v>0.0028999999999999998</v>
      </c>
      <c r="R2465" s="220">
        <f>Q2465*H2465</f>
        <v>0.92872499999999991</v>
      </c>
      <c r="S2465" s="220">
        <v>0</v>
      </c>
      <c r="T2465" s="221">
        <f>S2465*H2465</f>
        <v>0</v>
      </c>
      <c r="U2465" s="41"/>
      <c r="V2465" s="41"/>
      <c r="W2465" s="41"/>
      <c r="X2465" s="41"/>
      <c r="Y2465" s="41"/>
      <c r="Z2465" s="41"/>
      <c r="AA2465" s="41"/>
      <c r="AB2465" s="41"/>
      <c r="AC2465" s="41"/>
      <c r="AD2465" s="41"/>
      <c r="AE2465" s="41"/>
      <c r="AR2465" s="222" t="s">
        <v>706</v>
      </c>
      <c r="AT2465" s="222" t="s">
        <v>875</v>
      </c>
      <c r="AU2465" s="222" t="s">
        <v>84</v>
      </c>
      <c r="AY2465" s="20" t="s">
        <v>378</v>
      </c>
      <c r="BE2465" s="223">
        <f>IF(N2465="základní",J2465,0)</f>
        <v>0</v>
      </c>
      <c r="BF2465" s="223">
        <f>IF(N2465="snížená",J2465,0)</f>
        <v>0</v>
      </c>
      <c r="BG2465" s="223">
        <f>IF(N2465="zákl. přenesená",J2465,0)</f>
        <v>0</v>
      </c>
      <c r="BH2465" s="223">
        <f>IF(N2465="sníž. přenesená",J2465,0)</f>
        <v>0</v>
      </c>
      <c r="BI2465" s="223">
        <f>IF(N2465="nulová",J2465,0)</f>
        <v>0</v>
      </c>
      <c r="BJ2465" s="20" t="s">
        <v>82</v>
      </c>
      <c r="BK2465" s="223">
        <f>ROUND(I2465*H2465,2)</f>
        <v>0</v>
      </c>
      <c r="BL2465" s="20" t="s">
        <v>598</v>
      </c>
      <c r="BM2465" s="222" t="s">
        <v>2828</v>
      </c>
    </row>
    <row r="2466" s="14" customFormat="1">
      <c r="A2466" s="14"/>
      <c r="B2466" s="240"/>
      <c r="C2466" s="241"/>
      <c r="D2466" s="231" t="s">
        <v>397</v>
      </c>
      <c r="E2466" s="242" t="s">
        <v>28</v>
      </c>
      <c r="F2466" s="243" t="s">
        <v>2829</v>
      </c>
      <c r="G2466" s="241"/>
      <c r="H2466" s="244">
        <v>320.25</v>
      </c>
      <c r="I2466" s="245"/>
      <c r="J2466" s="241"/>
      <c r="K2466" s="241"/>
      <c r="L2466" s="246"/>
      <c r="M2466" s="247"/>
      <c r="N2466" s="248"/>
      <c r="O2466" s="248"/>
      <c r="P2466" s="248"/>
      <c r="Q2466" s="248"/>
      <c r="R2466" s="248"/>
      <c r="S2466" s="248"/>
      <c r="T2466" s="249"/>
      <c r="U2466" s="14"/>
      <c r="V2466" s="14"/>
      <c r="W2466" s="14"/>
      <c r="X2466" s="14"/>
      <c r="Y2466" s="14"/>
      <c r="Z2466" s="14"/>
      <c r="AA2466" s="14"/>
      <c r="AB2466" s="14"/>
      <c r="AC2466" s="14"/>
      <c r="AD2466" s="14"/>
      <c r="AE2466" s="14"/>
      <c r="AT2466" s="250" t="s">
        <v>397</v>
      </c>
      <c r="AU2466" s="250" t="s">
        <v>84</v>
      </c>
      <c r="AV2466" s="14" t="s">
        <v>84</v>
      </c>
      <c r="AW2466" s="14" t="s">
        <v>35</v>
      </c>
      <c r="AX2466" s="14" t="s">
        <v>82</v>
      </c>
      <c r="AY2466" s="250" t="s">
        <v>378</v>
      </c>
    </row>
    <row r="2467" s="2" customFormat="1" ht="24.15" customHeight="1">
      <c r="A2467" s="41"/>
      <c r="B2467" s="42"/>
      <c r="C2467" s="273" t="s">
        <v>2830</v>
      </c>
      <c r="D2467" s="273" t="s">
        <v>875</v>
      </c>
      <c r="E2467" s="274" t="s">
        <v>2831</v>
      </c>
      <c r="F2467" s="275" t="s">
        <v>2832</v>
      </c>
      <c r="G2467" s="276" t="s">
        <v>572</v>
      </c>
      <c r="H2467" s="277">
        <v>384.93000000000001</v>
      </c>
      <c r="I2467" s="278"/>
      <c r="J2467" s="279">
        <f>ROUND(I2467*H2467,2)</f>
        <v>0</v>
      </c>
      <c r="K2467" s="275" t="s">
        <v>389</v>
      </c>
      <c r="L2467" s="280"/>
      <c r="M2467" s="281" t="s">
        <v>28</v>
      </c>
      <c r="N2467" s="282" t="s">
        <v>45</v>
      </c>
      <c r="O2467" s="87"/>
      <c r="P2467" s="220">
        <f>O2467*H2467</f>
        <v>0</v>
      </c>
      <c r="Q2467" s="220">
        <v>0.0038</v>
      </c>
      <c r="R2467" s="220">
        <f>Q2467*H2467</f>
        <v>1.462734</v>
      </c>
      <c r="S2467" s="220">
        <v>0</v>
      </c>
      <c r="T2467" s="221">
        <f>S2467*H2467</f>
        <v>0</v>
      </c>
      <c r="U2467" s="41"/>
      <c r="V2467" s="41"/>
      <c r="W2467" s="41"/>
      <c r="X2467" s="41"/>
      <c r="Y2467" s="41"/>
      <c r="Z2467" s="41"/>
      <c r="AA2467" s="41"/>
      <c r="AB2467" s="41"/>
      <c r="AC2467" s="41"/>
      <c r="AD2467" s="41"/>
      <c r="AE2467" s="41"/>
      <c r="AR2467" s="222" t="s">
        <v>706</v>
      </c>
      <c r="AT2467" s="222" t="s">
        <v>875</v>
      </c>
      <c r="AU2467" s="222" t="s">
        <v>84</v>
      </c>
      <c r="AY2467" s="20" t="s">
        <v>378</v>
      </c>
      <c r="BE2467" s="223">
        <f>IF(N2467="základní",J2467,0)</f>
        <v>0</v>
      </c>
      <c r="BF2467" s="223">
        <f>IF(N2467="snížená",J2467,0)</f>
        <v>0</v>
      </c>
      <c r="BG2467" s="223">
        <f>IF(N2467="zákl. přenesená",J2467,0)</f>
        <v>0</v>
      </c>
      <c r="BH2467" s="223">
        <f>IF(N2467="sníž. přenesená",J2467,0)</f>
        <v>0</v>
      </c>
      <c r="BI2467" s="223">
        <f>IF(N2467="nulová",J2467,0)</f>
        <v>0</v>
      </c>
      <c r="BJ2467" s="20" t="s">
        <v>82</v>
      </c>
      <c r="BK2467" s="223">
        <f>ROUND(I2467*H2467,2)</f>
        <v>0</v>
      </c>
      <c r="BL2467" s="20" t="s">
        <v>598</v>
      </c>
      <c r="BM2467" s="222" t="s">
        <v>2833</v>
      </c>
    </row>
    <row r="2468" s="14" customFormat="1">
      <c r="A2468" s="14"/>
      <c r="B2468" s="240"/>
      <c r="C2468" s="241"/>
      <c r="D2468" s="231" t="s">
        <v>397</v>
      </c>
      <c r="E2468" s="242" t="s">
        <v>28</v>
      </c>
      <c r="F2468" s="243" t="s">
        <v>2834</v>
      </c>
      <c r="G2468" s="241"/>
      <c r="H2468" s="244">
        <v>384.93000000000001</v>
      </c>
      <c r="I2468" s="245"/>
      <c r="J2468" s="241"/>
      <c r="K2468" s="241"/>
      <c r="L2468" s="246"/>
      <c r="M2468" s="247"/>
      <c r="N2468" s="248"/>
      <c r="O2468" s="248"/>
      <c r="P2468" s="248"/>
      <c r="Q2468" s="248"/>
      <c r="R2468" s="248"/>
      <c r="S2468" s="248"/>
      <c r="T2468" s="249"/>
      <c r="U2468" s="14"/>
      <c r="V2468" s="14"/>
      <c r="W2468" s="14"/>
      <c r="X2468" s="14"/>
      <c r="Y2468" s="14"/>
      <c r="Z2468" s="14"/>
      <c r="AA2468" s="14"/>
      <c r="AB2468" s="14"/>
      <c r="AC2468" s="14"/>
      <c r="AD2468" s="14"/>
      <c r="AE2468" s="14"/>
      <c r="AT2468" s="250" t="s">
        <v>397</v>
      </c>
      <c r="AU2468" s="250" t="s">
        <v>84</v>
      </c>
      <c r="AV2468" s="14" t="s">
        <v>84</v>
      </c>
      <c r="AW2468" s="14" t="s">
        <v>35</v>
      </c>
      <c r="AX2468" s="14" t="s">
        <v>82</v>
      </c>
      <c r="AY2468" s="250" t="s">
        <v>378</v>
      </c>
    </row>
    <row r="2469" s="2" customFormat="1" ht="24.15" customHeight="1">
      <c r="A2469" s="41"/>
      <c r="B2469" s="42"/>
      <c r="C2469" s="273" t="s">
        <v>2835</v>
      </c>
      <c r="D2469" s="273" t="s">
        <v>875</v>
      </c>
      <c r="E2469" s="274" t="s">
        <v>2836</v>
      </c>
      <c r="F2469" s="275" t="s">
        <v>2837</v>
      </c>
      <c r="G2469" s="276" t="s">
        <v>572</v>
      </c>
      <c r="H2469" s="277">
        <v>320.25</v>
      </c>
      <c r="I2469" s="278"/>
      <c r="J2469" s="279">
        <f>ROUND(I2469*H2469,2)</f>
        <v>0</v>
      </c>
      <c r="K2469" s="275" t="s">
        <v>389</v>
      </c>
      <c r="L2469" s="280"/>
      <c r="M2469" s="281" t="s">
        <v>28</v>
      </c>
      <c r="N2469" s="282" t="s">
        <v>45</v>
      </c>
      <c r="O2469" s="87"/>
      <c r="P2469" s="220">
        <f>O2469*H2469</f>
        <v>0</v>
      </c>
      <c r="Q2469" s="220">
        <v>0.0071999999999999998</v>
      </c>
      <c r="R2469" s="220">
        <f>Q2469*H2469</f>
        <v>2.3058000000000001</v>
      </c>
      <c r="S2469" s="220">
        <v>0</v>
      </c>
      <c r="T2469" s="221">
        <f>S2469*H2469</f>
        <v>0</v>
      </c>
      <c r="U2469" s="41"/>
      <c r="V2469" s="41"/>
      <c r="W2469" s="41"/>
      <c r="X2469" s="41"/>
      <c r="Y2469" s="41"/>
      <c r="Z2469" s="41"/>
      <c r="AA2469" s="41"/>
      <c r="AB2469" s="41"/>
      <c r="AC2469" s="41"/>
      <c r="AD2469" s="41"/>
      <c r="AE2469" s="41"/>
      <c r="AR2469" s="222" t="s">
        <v>706</v>
      </c>
      <c r="AT2469" s="222" t="s">
        <v>875</v>
      </c>
      <c r="AU2469" s="222" t="s">
        <v>84</v>
      </c>
      <c r="AY2469" s="20" t="s">
        <v>378</v>
      </c>
      <c r="BE2469" s="223">
        <f>IF(N2469="základní",J2469,0)</f>
        <v>0</v>
      </c>
      <c r="BF2469" s="223">
        <f>IF(N2469="snížená",J2469,0)</f>
        <v>0</v>
      </c>
      <c r="BG2469" s="223">
        <f>IF(N2469="zákl. přenesená",J2469,0)</f>
        <v>0</v>
      </c>
      <c r="BH2469" s="223">
        <f>IF(N2469="sníž. přenesená",J2469,0)</f>
        <v>0</v>
      </c>
      <c r="BI2469" s="223">
        <f>IF(N2469="nulová",J2469,0)</f>
        <v>0</v>
      </c>
      <c r="BJ2469" s="20" t="s">
        <v>82</v>
      </c>
      <c r="BK2469" s="223">
        <f>ROUND(I2469*H2469,2)</f>
        <v>0</v>
      </c>
      <c r="BL2469" s="20" t="s">
        <v>598</v>
      </c>
      <c r="BM2469" s="222" t="s">
        <v>2838</v>
      </c>
    </row>
    <row r="2470" s="14" customFormat="1">
      <c r="A2470" s="14"/>
      <c r="B2470" s="240"/>
      <c r="C2470" s="241"/>
      <c r="D2470" s="231" t="s">
        <v>397</v>
      </c>
      <c r="E2470" s="242" t="s">
        <v>28</v>
      </c>
      <c r="F2470" s="243" t="s">
        <v>2829</v>
      </c>
      <c r="G2470" s="241"/>
      <c r="H2470" s="244">
        <v>320.25</v>
      </c>
      <c r="I2470" s="245"/>
      <c r="J2470" s="241"/>
      <c r="K2470" s="241"/>
      <c r="L2470" s="246"/>
      <c r="M2470" s="247"/>
      <c r="N2470" s="248"/>
      <c r="O2470" s="248"/>
      <c r="P2470" s="248"/>
      <c r="Q2470" s="248"/>
      <c r="R2470" s="248"/>
      <c r="S2470" s="248"/>
      <c r="T2470" s="249"/>
      <c r="U2470" s="14"/>
      <c r="V2470" s="14"/>
      <c r="W2470" s="14"/>
      <c r="X2470" s="14"/>
      <c r="Y2470" s="14"/>
      <c r="Z2470" s="14"/>
      <c r="AA2470" s="14"/>
      <c r="AB2470" s="14"/>
      <c r="AC2470" s="14"/>
      <c r="AD2470" s="14"/>
      <c r="AE2470" s="14"/>
      <c r="AT2470" s="250" t="s">
        <v>397</v>
      </c>
      <c r="AU2470" s="250" t="s">
        <v>84</v>
      </c>
      <c r="AV2470" s="14" t="s">
        <v>84</v>
      </c>
      <c r="AW2470" s="14" t="s">
        <v>35</v>
      </c>
      <c r="AX2470" s="14" t="s">
        <v>82</v>
      </c>
      <c r="AY2470" s="250" t="s">
        <v>378</v>
      </c>
    </row>
    <row r="2471" s="2" customFormat="1" ht="24.15" customHeight="1">
      <c r="A2471" s="41"/>
      <c r="B2471" s="42"/>
      <c r="C2471" s="211" t="s">
        <v>2839</v>
      </c>
      <c r="D2471" s="211" t="s">
        <v>385</v>
      </c>
      <c r="E2471" s="212" t="s">
        <v>2840</v>
      </c>
      <c r="F2471" s="213" t="s">
        <v>2841</v>
      </c>
      <c r="G2471" s="214" t="s">
        <v>572</v>
      </c>
      <c r="H2471" s="215">
        <v>488.30000000000001</v>
      </c>
      <c r="I2471" s="216"/>
      <c r="J2471" s="217">
        <f>ROUND(I2471*H2471,2)</f>
        <v>0</v>
      </c>
      <c r="K2471" s="213" t="s">
        <v>389</v>
      </c>
      <c r="L2471" s="47"/>
      <c r="M2471" s="218" t="s">
        <v>28</v>
      </c>
      <c r="N2471" s="219" t="s">
        <v>45</v>
      </c>
      <c r="O2471" s="87"/>
      <c r="P2471" s="220">
        <f>O2471*H2471</f>
        <v>0</v>
      </c>
      <c r="Q2471" s="220">
        <v>0</v>
      </c>
      <c r="R2471" s="220">
        <f>Q2471*H2471</f>
        <v>0</v>
      </c>
      <c r="S2471" s="220">
        <v>0</v>
      </c>
      <c r="T2471" s="221">
        <f>S2471*H2471</f>
        <v>0</v>
      </c>
      <c r="U2471" s="41"/>
      <c r="V2471" s="41"/>
      <c r="W2471" s="41"/>
      <c r="X2471" s="41"/>
      <c r="Y2471" s="41"/>
      <c r="Z2471" s="41"/>
      <c r="AA2471" s="41"/>
      <c r="AB2471" s="41"/>
      <c r="AC2471" s="41"/>
      <c r="AD2471" s="41"/>
      <c r="AE2471" s="41"/>
      <c r="AR2471" s="222" t="s">
        <v>598</v>
      </c>
      <c r="AT2471" s="222" t="s">
        <v>385</v>
      </c>
      <c r="AU2471" s="222" t="s">
        <v>84</v>
      </c>
      <c r="AY2471" s="20" t="s">
        <v>378</v>
      </c>
      <c r="BE2471" s="223">
        <f>IF(N2471="základní",J2471,0)</f>
        <v>0</v>
      </c>
      <c r="BF2471" s="223">
        <f>IF(N2471="snížená",J2471,0)</f>
        <v>0</v>
      </c>
      <c r="BG2471" s="223">
        <f>IF(N2471="zákl. přenesená",J2471,0)</f>
        <v>0</v>
      </c>
      <c r="BH2471" s="223">
        <f>IF(N2471="sníž. přenesená",J2471,0)</f>
        <v>0</v>
      </c>
      <c r="BI2471" s="223">
        <f>IF(N2471="nulová",J2471,0)</f>
        <v>0</v>
      </c>
      <c r="BJ2471" s="20" t="s">
        <v>82</v>
      </c>
      <c r="BK2471" s="223">
        <f>ROUND(I2471*H2471,2)</f>
        <v>0</v>
      </c>
      <c r="BL2471" s="20" t="s">
        <v>598</v>
      </c>
      <c r="BM2471" s="222" t="s">
        <v>2842</v>
      </c>
    </row>
    <row r="2472" s="2" customFormat="1">
      <c r="A2472" s="41"/>
      <c r="B2472" s="42"/>
      <c r="C2472" s="43"/>
      <c r="D2472" s="224" t="s">
        <v>394</v>
      </c>
      <c r="E2472" s="43"/>
      <c r="F2472" s="225" t="s">
        <v>2843</v>
      </c>
      <c r="G2472" s="43"/>
      <c r="H2472" s="43"/>
      <c r="I2472" s="226"/>
      <c r="J2472" s="43"/>
      <c r="K2472" s="43"/>
      <c r="L2472" s="47"/>
      <c r="M2472" s="227"/>
      <c r="N2472" s="228"/>
      <c r="O2472" s="87"/>
      <c r="P2472" s="87"/>
      <c r="Q2472" s="87"/>
      <c r="R2472" s="87"/>
      <c r="S2472" s="87"/>
      <c r="T2472" s="88"/>
      <c r="U2472" s="41"/>
      <c r="V2472" s="41"/>
      <c r="W2472" s="41"/>
      <c r="X2472" s="41"/>
      <c r="Y2472" s="41"/>
      <c r="Z2472" s="41"/>
      <c r="AA2472" s="41"/>
      <c r="AB2472" s="41"/>
      <c r="AC2472" s="41"/>
      <c r="AD2472" s="41"/>
      <c r="AE2472" s="41"/>
      <c r="AT2472" s="20" t="s">
        <v>394</v>
      </c>
      <c r="AU2472" s="20" t="s">
        <v>84</v>
      </c>
    </row>
    <row r="2473" s="14" customFormat="1">
      <c r="A2473" s="14"/>
      <c r="B2473" s="240"/>
      <c r="C2473" s="241"/>
      <c r="D2473" s="231" t="s">
        <v>397</v>
      </c>
      <c r="E2473" s="242" t="s">
        <v>28</v>
      </c>
      <c r="F2473" s="243" t="s">
        <v>441</v>
      </c>
      <c r="G2473" s="241"/>
      <c r="H2473" s="244">
        <v>488.30000000000001</v>
      </c>
      <c r="I2473" s="245"/>
      <c r="J2473" s="241"/>
      <c r="K2473" s="241"/>
      <c r="L2473" s="246"/>
      <c r="M2473" s="247"/>
      <c r="N2473" s="248"/>
      <c r="O2473" s="248"/>
      <c r="P2473" s="248"/>
      <c r="Q2473" s="248"/>
      <c r="R2473" s="248"/>
      <c r="S2473" s="248"/>
      <c r="T2473" s="249"/>
      <c r="U2473" s="14"/>
      <c r="V2473" s="14"/>
      <c r="W2473" s="14"/>
      <c r="X2473" s="14"/>
      <c r="Y2473" s="14"/>
      <c r="Z2473" s="14"/>
      <c r="AA2473" s="14"/>
      <c r="AB2473" s="14"/>
      <c r="AC2473" s="14"/>
      <c r="AD2473" s="14"/>
      <c r="AE2473" s="14"/>
      <c r="AT2473" s="250" t="s">
        <v>397</v>
      </c>
      <c r="AU2473" s="250" t="s">
        <v>84</v>
      </c>
      <c r="AV2473" s="14" t="s">
        <v>84</v>
      </c>
      <c r="AW2473" s="14" t="s">
        <v>35</v>
      </c>
      <c r="AX2473" s="14" t="s">
        <v>82</v>
      </c>
      <c r="AY2473" s="250" t="s">
        <v>378</v>
      </c>
    </row>
    <row r="2474" s="2" customFormat="1" ht="16.5" customHeight="1">
      <c r="A2474" s="41"/>
      <c r="B2474" s="42"/>
      <c r="C2474" s="273" t="s">
        <v>2844</v>
      </c>
      <c r="D2474" s="273" t="s">
        <v>875</v>
      </c>
      <c r="E2474" s="274" t="s">
        <v>2845</v>
      </c>
      <c r="F2474" s="275" t="s">
        <v>2846</v>
      </c>
      <c r="G2474" s="276" t="s">
        <v>388</v>
      </c>
      <c r="H2474" s="277">
        <v>80.569999999999993</v>
      </c>
      <c r="I2474" s="278"/>
      <c r="J2474" s="279">
        <f>ROUND(I2474*H2474,2)</f>
        <v>0</v>
      </c>
      <c r="K2474" s="275" t="s">
        <v>389</v>
      </c>
      <c r="L2474" s="280"/>
      <c r="M2474" s="281" t="s">
        <v>28</v>
      </c>
      <c r="N2474" s="282" t="s">
        <v>45</v>
      </c>
      <c r="O2474" s="87"/>
      <c r="P2474" s="220">
        <f>O2474*H2474</f>
        <v>0</v>
      </c>
      <c r="Q2474" s="220">
        <v>0.025000000000000001</v>
      </c>
      <c r="R2474" s="220">
        <f>Q2474*H2474</f>
        <v>2.0142500000000001</v>
      </c>
      <c r="S2474" s="220">
        <v>0</v>
      </c>
      <c r="T2474" s="221">
        <f>S2474*H2474</f>
        <v>0</v>
      </c>
      <c r="U2474" s="41"/>
      <c r="V2474" s="41"/>
      <c r="W2474" s="41"/>
      <c r="X2474" s="41"/>
      <c r="Y2474" s="41"/>
      <c r="Z2474" s="41"/>
      <c r="AA2474" s="41"/>
      <c r="AB2474" s="41"/>
      <c r="AC2474" s="41"/>
      <c r="AD2474" s="41"/>
      <c r="AE2474" s="41"/>
      <c r="AR2474" s="222" t="s">
        <v>706</v>
      </c>
      <c r="AT2474" s="222" t="s">
        <v>875</v>
      </c>
      <c r="AU2474" s="222" t="s">
        <v>84</v>
      </c>
      <c r="AY2474" s="20" t="s">
        <v>378</v>
      </c>
      <c r="BE2474" s="223">
        <f>IF(N2474="základní",J2474,0)</f>
        <v>0</v>
      </c>
      <c r="BF2474" s="223">
        <f>IF(N2474="snížená",J2474,0)</f>
        <v>0</v>
      </c>
      <c r="BG2474" s="223">
        <f>IF(N2474="zákl. přenesená",J2474,0)</f>
        <v>0</v>
      </c>
      <c r="BH2474" s="223">
        <f>IF(N2474="sníž. přenesená",J2474,0)</f>
        <v>0</v>
      </c>
      <c r="BI2474" s="223">
        <f>IF(N2474="nulová",J2474,0)</f>
        <v>0</v>
      </c>
      <c r="BJ2474" s="20" t="s">
        <v>82</v>
      </c>
      <c r="BK2474" s="223">
        <f>ROUND(I2474*H2474,2)</f>
        <v>0</v>
      </c>
      <c r="BL2474" s="20" t="s">
        <v>598</v>
      </c>
      <c r="BM2474" s="222" t="s">
        <v>2847</v>
      </c>
    </row>
    <row r="2475" s="14" customFormat="1">
      <c r="A2475" s="14"/>
      <c r="B2475" s="240"/>
      <c r="C2475" s="241"/>
      <c r="D2475" s="231" t="s">
        <v>397</v>
      </c>
      <c r="E2475" s="242" t="s">
        <v>28</v>
      </c>
      <c r="F2475" s="243" t="s">
        <v>2848</v>
      </c>
      <c r="G2475" s="241"/>
      <c r="H2475" s="244">
        <v>80.569999999999993</v>
      </c>
      <c r="I2475" s="245"/>
      <c r="J2475" s="241"/>
      <c r="K2475" s="241"/>
      <c r="L2475" s="246"/>
      <c r="M2475" s="247"/>
      <c r="N2475" s="248"/>
      <c r="O2475" s="248"/>
      <c r="P2475" s="248"/>
      <c r="Q2475" s="248"/>
      <c r="R2475" s="248"/>
      <c r="S2475" s="248"/>
      <c r="T2475" s="249"/>
      <c r="U2475" s="14"/>
      <c r="V2475" s="14"/>
      <c r="W2475" s="14"/>
      <c r="X2475" s="14"/>
      <c r="Y2475" s="14"/>
      <c r="Z2475" s="14"/>
      <c r="AA2475" s="14"/>
      <c r="AB2475" s="14"/>
      <c r="AC2475" s="14"/>
      <c r="AD2475" s="14"/>
      <c r="AE2475" s="14"/>
      <c r="AT2475" s="250" t="s">
        <v>397</v>
      </c>
      <c r="AU2475" s="250" t="s">
        <v>84</v>
      </c>
      <c r="AV2475" s="14" t="s">
        <v>84</v>
      </c>
      <c r="AW2475" s="14" t="s">
        <v>35</v>
      </c>
      <c r="AX2475" s="14" t="s">
        <v>82</v>
      </c>
      <c r="AY2475" s="250" t="s">
        <v>378</v>
      </c>
    </row>
    <row r="2476" s="2" customFormat="1" ht="37.8" customHeight="1">
      <c r="A2476" s="41"/>
      <c r="B2476" s="42"/>
      <c r="C2476" s="211" t="s">
        <v>2849</v>
      </c>
      <c r="D2476" s="211" t="s">
        <v>385</v>
      </c>
      <c r="E2476" s="212" t="s">
        <v>2850</v>
      </c>
      <c r="F2476" s="213" t="s">
        <v>2851</v>
      </c>
      <c r="G2476" s="214" t="s">
        <v>764</v>
      </c>
      <c r="H2476" s="215">
        <v>2</v>
      </c>
      <c r="I2476" s="216"/>
      <c r="J2476" s="217">
        <f>ROUND(I2476*H2476,2)</f>
        <v>0</v>
      </c>
      <c r="K2476" s="213" t="s">
        <v>389</v>
      </c>
      <c r="L2476" s="47"/>
      <c r="M2476" s="218" t="s">
        <v>28</v>
      </c>
      <c r="N2476" s="219" t="s">
        <v>45</v>
      </c>
      <c r="O2476" s="87"/>
      <c r="P2476" s="220">
        <f>O2476*H2476</f>
        <v>0</v>
      </c>
      <c r="Q2476" s="220">
        <v>0</v>
      </c>
      <c r="R2476" s="220">
        <f>Q2476*H2476</f>
        <v>0</v>
      </c>
      <c r="S2476" s="220">
        <v>0</v>
      </c>
      <c r="T2476" s="221">
        <f>S2476*H2476</f>
        <v>0</v>
      </c>
      <c r="U2476" s="41"/>
      <c r="V2476" s="41"/>
      <c r="W2476" s="41"/>
      <c r="X2476" s="41"/>
      <c r="Y2476" s="41"/>
      <c r="Z2476" s="41"/>
      <c r="AA2476" s="41"/>
      <c r="AB2476" s="41"/>
      <c r="AC2476" s="41"/>
      <c r="AD2476" s="41"/>
      <c r="AE2476" s="41"/>
      <c r="AR2476" s="222" t="s">
        <v>598</v>
      </c>
      <c r="AT2476" s="222" t="s">
        <v>385</v>
      </c>
      <c r="AU2476" s="222" t="s">
        <v>84</v>
      </c>
      <c r="AY2476" s="20" t="s">
        <v>378</v>
      </c>
      <c r="BE2476" s="223">
        <f>IF(N2476="základní",J2476,0)</f>
        <v>0</v>
      </c>
      <c r="BF2476" s="223">
        <f>IF(N2476="snížená",J2476,0)</f>
        <v>0</v>
      </c>
      <c r="BG2476" s="223">
        <f>IF(N2476="zákl. přenesená",J2476,0)</f>
        <v>0</v>
      </c>
      <c r="BH2476" s="223">
        <f>IF(N2476="sníž. přenesená",J2476,0)</f>
        <v>0</v>
      </c>
      <c r="BI2476" s="223">
        <f>IF(N2476="nulová",J2476,0)</f>
        <v>0</v>
      </c>
      <c r="BJ2476" s="20" t="s">
        <v>82</v>
      </c>
      <c r="BK2476" s="223">
        <f>ROUND(I2476*H2476,2)</f>
        <v>0</v>
      </c>
      <c r="BL2476" s="20" t="s">
        <v>598</v>
      </c>
      <c r="BM2476" s="222" t="s">
        <v>2852</v>
      </c>
    </row>
    <row r="2477" s="2" customFormat="1">
      <c r="A2477" s="41"/>
      <c r="B2477" s="42"/>
      <c r="C2477" s="43"/>
      <c r="D2477" s="224" t="s">
        <v>394</v>
      </c>
      <c r="E2477" s="43"/>
      <c r="F2477" s="225" t="s">
        <v>2853</v>
      </c>
      <c r="G2477" s="43"/>
      <c r="H2477" s="43"/>
      <c r="I2477" s="226"/>
      <c r="J2477" s="43"/>
      <c r="K2477" s="43"/>
      <c r="L2477" s="47"/>
      <c r="M2477" s="227"/>
      <c r="N2477" s="228"/>
      <c r="O2477" s="87"/>
      <c r="P2477" s="87"/>
      <c r="Q2477" s="87"/>
      <c r="R2477" s="87"/>
      <c r="S2477" s="87"/>
      <c r="T2477" s="88"/>
      <c r="U2477" s="41"/>
      <c r="V2477" s="41"/>
      <c r="W2477" s="41"/>
      <c r="X2477" s="41"/>
      <c r="Y2477" s="41"/>
      <c r="Z2477" s="41"/>
      <c r="AA2477" s="41"/>
      <c r="AB2477" s="41"/>
      <c r="AC2477" s="41"/>
      <c r="AD2477" s="41"/>
      <c r="AE2477" s="41"/>
      <c r="AT2477" s="20" t="s">
        <v>394</v>
      </c>
      <c r="AU2477" s="20" t="s">
        <v>84</v>
      </c>
    </row>
    <row r="2478" s="13" customFormat="1">
      <c r="A2478" s="13"/>
      <c r="B2478" s="229"/>
      <c r="C2478" s="230"/>
      <c r="D2478" s="231" t="s">
        <v>397</v>
      </c>
      <c r="E2478" s="232" t="s">
        <v>28</v>
      </c>
      <c r="F2478" s="233" t="s">
        <v>2854</v>
      </c>
      <c r="G2478" s="230"/>
      <c r="H2478" s="232" t="s">
        <v>28</v>
      </c>
      <c r="I2478" s="234"/>
      <c r="J2478" s="230"/>
      <c r="K2478" s="230"/>
      <c r="L2478" s="235"/>
      <c r="M2478" s="236"/>
      <c r="N2478" s="237"/>
      <c r="O2478" s="237"/>
      <c r="P2478" s="237"/>
      <c r="Q2478" s="237"/>
      <c r="R2478" s="237"/>
      <c r="S2478" s="237"/>
      <c r="T2478" s="238"/>
      <c r="U2478" s="13"/>
      <c r="V2478" s="13"/>
      <c r="W2478" s="13"/>
      <c r="X2478" s="13"/>
      <c r="Y2478" s="13"/>
      <c r="Z2478" s="13"/>
      <c r="AA2478" s="13"/>
      <c r="AB2478" s="13"/>
      <c r="AC2478" s="13"/>
      <c r="AD2478" s="13"/>
      <c r="AE2478" s="13"/>
      <c r="AT2478" s="239" t="s">
        <v>397</v>
      </c>
      <c r="AU2478" s="239" t="s">
        <v>84</v>
      </c>
      <c r="AV2478" s="13" t="s">
        <v>82</v>
      </c>
      <c r="AW2478" s="13" t="s">
        <v>35</v>
      </c>
      <c r="AX2478" s="13" t="s">
        <v>74</v>
      </c>
      <c r="AY2478" s="239" t="s">
        <v>378</v>
      </c>
    </row>
    <row r="2479" s="14" customFormat="1">
      <c r="A2479" s="14"/>
      <c r="B2479" s="240"/>
      <c r="C2479" s="241"/>
      <c r="D2479" s="231" t="s">
        <v>397</v>
      </c>
      <c r="E2479" s="242" t="s">
        <v>28</v>
      </c>
      <c r="F2479" s="243" t="s">
        <v>84</v>
      </c>
      <c r="G2479" s="241"/>
      <c r="H2479" s="244">
        <v>2</v>
      </c>
      <c r="I2479" s="245"/>
      <c r="J2479" s="241"/>
      <c r="K2479" s="241"/>
      <c r="L2479" s="246"/>
      <c r="M2479" s="247"/>
      <c r="N2479" s="248"/>
      <c r="O2479" s="248"/>
      <c r="P2479" s="248"/>
      <c r="Q2479" s="248"/>
      <c r="R2479" s="248"/>
      <c r="S2479" s="248"/>
      <c r="T2479" s="249"/>
      <c r="U2479" s="14"/>
      <c r="V2479" s="14"/>
      <c r="W2479" s="14"/>
      <c r="X2479" s="14"/>
      <c r="Y2479" s="14"/>
      <c r="Z2479" s="14"/>
      <c r="AA2479" s="14"/>
      <c r="AB2479" s="14"/>
      <c r="AC2479" s="14"/>
      <c r="AD2479" s="14"/>
      <c r="AE2479" s="14"/>
      <c r="AT2479" s="250" t="s">
        <v>397</v>
      </c>
      <c r="AU2479" s="250" t="s">
        <v>84</v>
      </c>
      <c r="AV2479" s="14" t="s">
        <v>84</v>
      </c>
      <c r="AW2479" s="14" t="s">
        <v>35</v>
      </c>
      <c r="AX2479" s="14" t="s">
        <v>82</v>
      </c>
      <c r="AY2479" s="250" t="s">
        <v>378</v>
      </c>
    </row>
    <row r="2480" s="2" customFormat="1" ht="37.8" customHeight="1">
      <c r="A2480" s="41"/>
      <c r="B2480" s="42"/>
      <c r="C2480" s="273" t="s">
        <v>2855</v>
      </c>
      <c r="D2480" s="273" t="s">
        <v>875</v>
      </c>
      <c r="E2480" s="274" t="s">
        <v>2856</v>
      </c>
      <c r="F2480" s="275" t="s">
        <v>2857</v>
      </c>
      <c r="G2480" s="276" t="s">
        <v>764</v>
      </c>
      <c r="H2480" s="277">
        <v>2</v>
      </c>
      <c r="I2480" s="278"/>
      <c r="J2480" s="279">
        <f>ROUND(I2480*H2480,2)</f>
        <v>0</v>
      </c>
      <c r="K2480" s="275" t="s">
        <v>28</v>
      </c>
      <c r="L2480" s="280"/>
      <c r="M2480" s="281" t="s">
        <v>28</v>
      </c>
      <c r="N2480" s="282" t="s">
        <v>45</v>
      </c>
      <c r="O2480" s="87"/>
      <c r="P2480" s="220">
        <f>O2480*H2480</f>
        <v>0</v>
      </c>
      <c r="Q2480" s="220">
        <v>0.0030999999999999999</v>
      </c>
      <c r="R2480" s="220">
        <f>Q2480*H2480</f>
        <v>0.0061999999999999998</v>
      </c>
      <c r="S2480" s="220">
        <v>0</v>
      </c>
      <c r="T2480" s="221">
        <f>S2480*H2480</f>
        <v>0</v>
      </c>
      <c r="U2480" s="41"/>
      <c r="V2480" s="41"/>
      <c r="W2480" s="41"/>
      <c r="X2480" s="41"/>
      <c r="Y2480" s="41"/>
      <c r="Z2480" s="41"/>
      <c r="AA2480" s="41"/>
      <c r="AB2480" s="41"/>
      <c r="AC2480" s="41"/>
      <c r="AD2480" s="41"/>
      <c r="AE2480" s="41"/>
      <c r="AR2480" s="222" t="s">
        <v>706</v>
      </c>
      <c r="AT2480" s="222" t="s">
        <v>875</v>
      </c>
      <c r="AU2480" s="222" t="s">
        <v>84</v>
      </c>
      <c r="AY2480" s="20" t="s">
        <v>378</v>
      </c>
      <c r="BE2480" s="223">
        <f>IF(N2480="základní",J2480,0)</f>
        <v>0</v>
      </c>
      <c r="BF2480" s="223">
        <f>IF(N2480="snížená",J2480,0)</f>
        <v>0</v>
      </c>
      <c r="BG2480" s="223">
        <f>IF(N2480="zákl. přenesená",J2480,0)</f>
        <v>0</v>
      </c>
      <c r="BH2480" s="223">
        <f>IF(N2480="sníž. přenesená",J2480,0)</f>
        <v>0</v>
      </c>
      <c r="BI2480" s="223">
        <f>IF(N2480="nulová",J2480,0)</f>
        <v>0</v>
      </c>
      <c r="BJ2480" s="20" t="s">
        <v>82</v>
      </c>
      <c r="BK2480" s="223">
        <f>ROUND(I2480*H2480,2)</f>
        <v>0</v>
      </c>
      <c r="BL2480" s="20" t="s">
        <v>598</v>
      </c>
      <c r="BM2480" s="222" t="s">
        <v>2858</v>
      </c>
    </row>
    <row r="2481" s="13" customFormat="1">
      <c r="A2481" s="13"/>
      <c r="B2481" s="229"/>
      <c r="C2481" s="230"/>
      <c r="D2481" s="231" t="s">
        <v>397</v>
      </c>
      <c r="E2481" s="232" t="s">
        <v>28</v>
      </c>
      <c r="F2481" s="233" t="s">
        <v>2854</v>
      </c>
      <c r="G2481" s="230"/>
      <c r="H2481" s="232" t="s">
        <v>28</v>
      </c>
      <c r="I2481" s="234"/>
      <c r="J2481" s="230"/>
      <c r="K2481" s="230"/>
      <c r="L2481" s="235"/>
      <c r="M2481" s="236"/>
      <c r="N2481" s="237"/>
      <c r="O2481" s="237"/>
      <c r="P2481" s="237"/>
      <c r="Q2481" s="237"/>
      <c r="R2481" s="237"/>
      <c r="S2481" s="237"/>
      <c r="T2481" s="238"/>
      <c r="U2481" s="13"/>
      <c r="V2481" s="13"/>
      <c r="W2481" s="13"/>
      <c r="X2481" s="13"/>
      <c r="Y2481" s="13"/>
      <c r="Z2481" s="13"/>
      <c r="AA2481" s="13"/>
      <c r="AB2481" s="13"/>
      <c r="AC2481" s="13"/>
      <c r="AD2481" s="13"/>
      <c r="AE2481" s="13"/>
      <c r="AT2481" s="239" t="s">
        <v>397</v>
      </c>
      <c r="AU2481" s="239" t="s">
        <v>84</v>
      </c>
      <c r="AV2481" s="13" t="s">
        <v>82</v>
      </c>
      <c r="AW2481" s="13" t="s">
        <v>35</v>
      </c>
      <c r="AX2481" s="13" t="s">
        <v>74</v>
      </c>
      <c r="AY2481" s="239" t="s">
        <v>378</v>
      </c>
    </row>
    <row r="2482" s="14" customFormat="1">
      <c r="A2482" s="14"/>
      <c r="B2482" s="240"/>
      <c r="C2482" s="241"/>
      <c r="D2482" s="231" t="s">
        <v>397</v>
      </c>
      <c r="E2482" s="242" t="s">
        <v>28</v>
      </c>
      <c r="F2482" s="243" t="s">
        <v>84</v>
      </c>
      <c r="G2482" s="241"/>
      <c r="H2482" s="244">
        <v>2</v>
      </c>
      <c r="I2482" s="245"/>
      <c r="J2482" s="241"/>
      <c r="K2482" s="241"/>
      <c r="L2482" s="246"/>
      <c r="M2482" s="247"/>
      <c r="N2482" s="248"/>
      <c r="O2482" s="248"/>
      <c r="P2482" s="248"/>
      <c r="Q2482" s="248"/>
      <c r="R2482" s="248"/>
      <c r="S2482" s="248"/>
      <c r="T2482" s="249"/>
      <c r="U2482" s="14"/>
      <c r="V2482" s="14"/>
      <c r="W2482" s="14"/>
      <c r="X2482" s="14"/>
      <c r="Y2482" s="14"/>
      <c r="Z2482" s="14"/>
      <c r="AA2482" s="14"/>
      <c r="AB2482" s="14"/>
      <c r="AC2482" s="14"/>
      <c r="AD2482" s="14"/>
      <c r="AE2482" s="14"/>
      <c r="AT2482" s="250" t="s">
        <v>397</v>
      </c>
      <c r="AU2482" s="250" t="s">
        <v>84</v>
      </c>
      <c r="AV2482" s="14" t="s">
        <v>84</v>
      </c>
      <c r="AW2482" s="14" t="s">
        <v>35</v>
      </c>
      <c r="AX2482" s="14" t="s">
        <v>82</v>
      </c>
      <c r="AY2482" s="250" t="s">
        <v>378</v>
      </c>
    </row>
    <row r="2483" s="2" customFormat="1" ht="55.5" customHeight="1">
      <c r="A2483" s="41"/>
      <c r="B2483" s="42"/>
      <c r="C2483" s="211" t="s">
        <v>2859</v>
      </c>
      <c r="D2483" s="211" t="s">
        <v>385</v>
      </c>
      <c r="E2483" s="212" t="s">
        <v>2860</v>
      </c>
      <c r="F2483" s="213" t="s">
        <v>2861</v>
      </c>
      <c r="G2483" s="214" t="s">
        <v>634</v>
      </c>
      <c r="H2483" s="215">
        <v>16.561</v>
      </c>
      <c r="I2483" s="216"/>
      <c r="J2483" s="217">
        <f>ROUND(I2483*H2483,2)</f>
        <v>0</v>
      </c>
      <c r="K2483" s="213" t="s">
        <v>389</v>
      </c>
      <c r="L2483" s="47"/>
      <c r="M2483" s="218" t="s">
        <v>28</v>
      </c>
      <c r="N2483" s="219" t="s">
        <v>45</v>
      </c>
      <c r="O2483" s="87"/>
      <c r="P2483" s="220">
        <f>O2483*H2483</f>
        <v>0</v>
      </c>
      <c r="Q2483" s="220">
        <v>0</v>
      </c>
      <c r="R2483" s="220">
        <f>Q2483*H2483</f>
        <v>0</v>
      </c>
      <c r="S2483" s="220">
        <v>0</v>
      </c>
      <c r="T2483" s="221">
        <f>S2483*H2483</f>
        <v>0</v>
      </c>
      <c r="U2483" s="41"/>
      <c r="V2483" s="41"/>
      <c r="W2483" s="41"/>
      <c r="X2483" s="41"/>
      <c r="Y2483" s="41"/>
      <c r="Z2483" s="41"/>
      <c r="AA2483" s="41"/>
      <c r="AB2483" s="41"/>
      <c r="AC2483" s="41"/>
      <c r="AD2483" s="41"/>
      <c r="AE2483" s="41"/>
      <c r="AR2483" s="222" t="s">
        <v>598</v>
      </c>
      <c r="AT2483" s="222" t="s">
        <v>385</v>
      </c>
      <c r="AU2483" s="222" t="s">
        <v>84</v>
      </c>
      <c r="AY2483" s="20" t="s">
        <v>378</v>
      </c>
      <c r="BE2483" s="223">
        <f>IF(N2483="základní",J2483,0)</f>
        <v>0</v>
      </c>
      <c r="BF2483" s="223">
        <f>IF(N2483="snížená",J2483,0)</f>
        <v>0</v>
      </c>
      <c r="BG2483" s="223">
        <f>IF(N2483="zákl. přenesená",J2483,0)</f>
        <v>0</v>
      </c>
      <c r="BH2483" s="223">
        <f>IF(N2483="sníž. přenesená",J2483,0)</f>
        <v>0</v>
      </c>
      <c r="BI2483" s="223">
        <f>IF(N2483="nulová",J2483,0)</f>
        <v>0</v>
      </c>
      <c r="BJ2483" s="20" t="s">
        <v>82</v>
      </c>
      <c r="BK2483" s="223">
        <f>ROUND(I2483*H2483,2)</f>
        <v>0</v>
      </c>
      <c r="BL2483" s="20" t="s">
        <v>598</v>
      </c>
      <c r="BM2483" s="222" t="s">
        <v>2862</v>
      </c>
    </row>
    <row r="2484" s="2" customFormat="1">
      <c r="A2484" s="41"/>
      <c r="B2484" s="42"/>
      <c r="C2484" s="43"/>
      <c r="D2484" s="224" t="s">
        <v>394</v>
      </c>
      <c r="E2484" s="43"/>
      <c r="F2484" s="225" t="s">
        <v>2863</v>
      </c>
      <c r="G2484" s="43"/>
      <c r="H2484" s="43"/>
      <c r="I2484" s="226"/>
      <c r="J2484" s="43"/>
      <c r="K2484" s="43"/>
      <c r="L2484" s="47"/>
      <c r="M2484" s="227"/>
      <c r="N2484" s="228"/>
      <c r="O2484" s="87"/>
      <c r="P2484" s="87"/>
      <c r="Q2484" s="87"/>
      <c r="R2484" s="87"/>
      <c r="S2484" s="87"/>
      <c r="T2484" s="88"/>
      <c r="U2484" s="41"/>
      <c r="V2484" s="41"/>
      <c r="W2484" s="41"/>
      <c r="X2484" s="41"/>
      <c r="Y2484" s="41"/>
      <c r="Z2484" s="41"/>
      <c r="AA2484" s="41"/>
      <c r="AB2484" s="41"/>
      <c r="AC2484" s="41"/>
      <c r="AD2484" s="41"/>
      <c r="AE2484" s="41"/>
      <c r="AT2484" s="20" t="s">
        <v>394</v>
      </c>
      <c r="AU2484" s="20" t="s">
        <v>84</v>
      </c>
    </row>
    <row r="2485" s="12" customFormat="1" ht="22.8" customHeight="1">
      <c r="A2485" s="12"/>
      <c r="B2485" s="195"/>
      <c r="C2485" s="196"/>
      <c r="D2485" s="197" t="s">
        <v>73</v>
      </c>
      <c r="E2485" s="209" t="s">
        <v>2864</v>
      </c>
      <c r="F2485" s="209" t="s">
        <v>2865</v>
      </c>
      <c r="G2485" s="196"/>
      <c r="H2485" s="196"/>
      <c r="I2485" s="199"/>
      <c r="J2485" s="210">
        <f>BK2485</f>
        <v>0</v>
      </c>
      <c r="K2485" s="196"/>
      <c r="L2485" s="201"/>
      <c r="M2485" s="202"/>
      <c r="N2485" s="203"/>
      <c r="O2485" s="203"/>
      <c r="P2485" s="204">
        <f>SUM(P2486:P2496)</f>
        <v>0</v>
      </c>
      <c r="Q2485" s="203"/>
      <c r="R2485" s="204">
        <f>SUM(R2486:R2496)</f>
        <v>5.7933120000000002</v>
      </c>
      <c r="S2485" s="203"/>
      <c r="T2485" s="205">
        <f>SUM(T2486:T2496)</f>
        <v>0</v>
      </c>
      <c r="U2485" s="12"/>
      <c r="V2485" s="12"/>
      <c r="W2485" s="12"/>
      <c r="X2485" s="12"/>
      <c r="Y2485" s="12"/>
      <c r="Z2485" s="12"/>
      <c r="AA2485" s="12"/>
      <c r="AB2485" s="12"/>
      <c r="AC2485" s="12"/>
      <c r="AD2485" s="12"/>
      <c r="AE2485" s="12"/>
      <c r="AR2485" s="206" t="s">
        <v>84</v>
      </c>
      <c r="AT2485" s="207" t="s">
        <v>73</v>
      </c>
      <c r="AU2485" s="207" t="s">
        <v>82</v>
      </c>
      <c r="AY2485" s="206" t="s">
        <v>378</v>
      </c>
      <c r="BK2485" s="208">
        <f>SUM(BK2486:BK2496)</f>
        <v>0</v>
      </c>
    </row>
    <row r="2486" s="2" customFormat="1" ht="37.8" customHeight="1">
      <c r="A2486" s="41"/>
      <c r="B2486" s="42"/>
      <c r="C2486" s="211" t="s">
        <v>2866</v>
      </c>
      <c r="D2486" s="211" t="s">
        <v>385</v>
      </c>
      <c r="E2486" s="212" t="s">
        <v>2867</v>
      </c>
      <c r="F2486" s="213" t="s">
        <v>2868</v>
      </c>
      <c r="G2486" s="214" t="s">
        <v>572</v>
      </c>
      <c r="H2486" s="215">
        <v>559.20000000000005</v>
      </c>
      <c r="I2486" s="216"/>
      <c r="J2486" s="217">
        <f>ROUND(I2486*H2486,2)</f>
        <v>0</v>
      </c>
      <c r="K2486" s="213" t="s">
        <v>389</v>
      </c>
      <c r="L2486" s="47"/>
      <c r="M2486" s="218" t="s">
        <v>28</v>
      </c>
      <c r="N2486" s="219" t="s">
        <v>45</v>
      </c>
      <c r="O2486" s="87"/>
      <c r="P2486" s="220">
        <f>O2486*H2486</f>
        <v>0</v>
      </c>
      <c r="Q2486" s="220">
        <v>0.0070600000000000003</v>
      </c>
      <c r="R2486" s="220">
        <f>Q2486*H2486</f>
        <v>3.9479520000000004</v>
      </c>
      <c r="S2486" s="220">
        <v>0</v>
      </c>
      <c r="T2486" s="221">
        <f>S2486*H2486</f>
        <v>0</v>
      </c>
      <c r="U2486" s="41"/>
      <c r="V2486" s="41"/>
      <c r="W2486" s="41"/>
      <c r="X2486" s="41"/>
      <c r="Y2486" s="41"/>
      <c r="Z2486" s="41"/>
      <c r="AA2486" s="41"/>
      <c r="AB2486" s="41"/>
      <c r="AC2486" s="41"/>
      <c r="AD2486" s="41"/>
      <c r="AE2486" s="41"/>
      <c r="AR2486" s="222" t="s">
        <v>598</v>
      </c>
      <c r="AT2486" s="222" t="s">
        <v>385</v>
      </c>
      <c r="AU2486" s="222" t="s">
        <v>84</v>
      </c>
      <c r="AY2486" s="20" t="s">
        <v>378</v>
      </c>
      <c r="BE2486" s="223">
        <f>IF(N2486="základní",J2486,0)</f>
        <v>0</v>
      </c>
      <c r="BF2486" s="223">
        <f>IF(N2486="snížená",J2486,0)</f>
        <v>0</v>
      </c>
      <c r="BG2486" s="223">
        <f>IF(N2486="zákl. přenesená",J2486,0)</f>
        <v>0</v>
      </c>
      <c r="BH2486" s="223">
        <f>IF(N2486="sníž. přenesená",J2486,0)</f>
        <v>0</v>
      </c>
      <c r="BI2486" s="223">
        <f>IF(N2486="nulová",J2486,0)</f>
        <v>0</v>
      </c>
      <c r="BJ2486" s="20" t="s">
        <v>82</v>
      </c>
      <c r="BK2486" s="223">
        <f>ROUND(I2486*H2486,2)</f>
        <v>0</v>
      </c>
      <c r="BL2486" s="20" t="s">
        <v>598</v>
      </c>
      <c r="BM2486" s="222" t="s">
        <v>2869</v>
      </c>
    </row>
    <row r="2487" s="2" customFormat="1">
      <c r="A2487" s="41"/>
      <c r="B2487" s="42"/>
      <c r="C2487" s="43"/>
      <c r="D2487" s="224" t="s">
        <v>394</v>
      </c>
      <c r="E2487" s="43"/>
      <c r="F2487" s="225" t="s">
        <v>2870</v>
      </c>
      <c r="G2487" s="43"/>
      <c r="H2487" s="43"/>
      <c r="I2487" s="226"/>
      <c r="J2487" s="43"/>
      <c r="K2487" s="43"/>
      <c r="L2487" s="47"/>
      <c r="M2487" s="227"/>
      <c r="N2487" s="228"/>
      <c r="O2487" s="87"/>
      <c r="P2487" s="87"/>
      <c r="Q2487" s="87"/>
      <c r="R2487" s="87"/>
      <c r="S2487" s="87"/>
      <c r="T2487" s="88"/>
      <c r="U2487" s="41"/>
      <c r="V2487" s="41"/>
      <c r="W2487" s="41"/>
      <c r="X2487" s="41"/>
      <c r="Y2487" s="41"/>
      <c r="Z2487" s="41"/>
      <c r="AA2487" s="41"/>
      <c r="AB2487" s="41"/>
      <c r="AC2487" s="41"/>
      <c r="AD2487" s="41"/>
      <c r="AE2487" s="41"/>
      <c r="AT2487" s="20" t="s">
        <v>394</v>
      </c>
      <c r="AU2487" s="20" t="s">
        <v>84</v>
      </c>
    </row>
    <row r="2488" s="13" customFormat="1">
      <c r="A2488" s="13"/>
      <c r="B2488" s="229"/>
      <c r="C2488" s="230"/>
      <c r="D2488" s="231" t="s">
        <v>397</v>
      </c>
      <c r="E2488" s="232" t="s">
        <v>28</v>
      </c>
      <c r="F2488" s="233" t="s">
        <v>804</v>
      </c>
      <c r="G2488" s="230"/>
      <c r="H2488" s="232" t="s">
        <v>28</v>
      </c>
      <c r="I2488" s="234"/>
      <c r="J2488" s="230"/>
      <c r="K2488" s="230"/>
      <c r="L2488" s="235"/>
      <c r="M2488" s="236"/>
      <c r="N2488" s="237"/>
      <c r="O2488" s="237"/>
      <c r="P2488" s="237"/>
      <c r="Q2488" s="237"/>
      <c r="R2488" s="237"/>
      <c r="S2488" s="237"/>
      <c r="T2488" s="238"/>
      <c r="U2488" s="13"/>
      <c r="V2488" s="13"/>
      <c r="W2488" s="13"/>
      <c r="X2488" s="13"/>
      <c r="Y2488" s="13"/>
      <c r="Z2488" s="13"/>
      <c r="AA2488" s="13"/>
      <c r="AB2488" s="13"/>
      <c r="AC2488" s="13"/>
      <c r="AD2488" s="13"/>
      <c r="AE2488" s="13"/>
      <c r="AT2488" s="239" t="s">
        <v>397</v>
      </c>
      <c r="AU2488" s="239" t="s">
        <v>84</v>
      </c>
      <c r="AV2488" s="13" t="s">
        <v>82</v>
      </c>
      <c r="AW2488" s="13" t="s">
        <v>35</v>
      </c>
      <c r="AX2488" s="13" t="s">
        <v>74</v>
      </c>
      <c r="AY2488" s="239" t="s">
        <v>378</v>
      </c>
    </row>
    <row r="2489" s="14" customFormat="1">
      <c r="A2489" s="14"/>
      <c r="B2489" s="240"/>
      <c r="C2489" s="241"/>
      <c r="D2489" s="231" t="s">
        <v>397</v>
      </c>
      <c r="E2489" s="242" t="s">
        <v>28</v>
      </c>
      <c r="F2489" s="243" t="s">
        <v>2871</v>
      </c>
      <c r="G2489" s="241"/>
      <c r="H2489" s="244">
        <v>243.09999999999999</v>
      </c>
      <c r="I2489" s="245"/>
      <c r="J2489" s="241"/>
      <c r="K2489" s="241"/>
      <c r="L2489" s="246"/>
      <c r="M2489" s="247"/>
      <c r="N2489" s="248"/>
      <c r="O2489" s="248"/>
      <c r="P2489" s="248"/>
      <c r="Q2489" s="248"/>
      <c r="R2489" s="248"/>
      <c r="S2489" s="248"/>
      <c r="T2489" s="249"/>
      <c r="U2489" s="14"/>
      <c r="V2489" s="14"/>
      <c r="W2489" s="14"/>
      <c r="X2489" s="14"/>
      <c r="Y2489" s="14"/>
      <c r="Z2489" s="14"/>
      <c r="AA2489" s="14"/>
      <c r="AB2489" s="14"/>
      <c r="AC2489" s="14"/>
      <c r="AD2489" s="14"/>
      <c r="AE2489" s="14"/>
      <c r="AT2489" s="250" t="s">
        <v>397</v>
      </c>
      <c r="AU2489" s="250" t="s">
        <v>84</v>
      </c>
      <c r="AV2489" s="14" t="s">
        <v>84</v>
      </c>
      <c r="AW2489" s="14" t="s">
        <v>35</v>
      </c>
      <c r="AX2489" s="14" t="s">
        <v>74</v>
      </c>
      <c r="AY2489" s="250" t="s">
        <v>378</v>
      </c>
    </row>
    <row r="2490" s="13" customFormat="1">
      <c r="A2490" s="13"/>
      <c r="B2490" s="229"/>
      <c r="C2490" s="230"/>
      <c r="D2490" s="231" t="s">
        <v>397</v>
      </c>
      <c r="E2490" s="232" t="s">
        <v>28</v>
      </c>
      <c r="F2490" s="233" t="s">
        <v>807</v>
      </c>
      <c r="G2490" s="230"/>
      <c r="H2490" s="232" t="s">
        <v>28</v>
      </c>
      <c r="I2490" s="234"/>
      <c r="J2490" s="230"/>
      <c r="K2490" s="230"/>
      <c r="L2490" s="235"/>
      <c r="M2490" s="236"/>
      <c r="N2490" s="237"/>
      <c r="O2490" s="237"/>
      <c r="P2490" s="237"/>
      <c r="Q2490" s="237"/>
      <c r="R2490" s="237"/>
      <c r="S2490" s="237"/>
      <c r="T2490" s="238"/>
      <c r="U2490" s="13"/>
      <c r="V2490" s="13"/>
      <c r="W2490" s="13"/>
      <c r="X2490" s="13"/>
      <c r="Y2490" s="13"/>
      <c r="Z2490" s="13"/>
      <c r="AA2490" s="13"/>
      <c r="AB2490" s="13"/>
      <c r="AC2490" s="13"/>
      <c r="AD2490" s="13"/>
      <c r="AE2490" s="13"/>
      <c r="AT2490" s="239" t="s">
        <v>397</v>
      </c>
      <c r="AU2490" s="239" t="s">
        <v>84</v>
      </c>
      <c r="AV2490" s="13" t="s">
        <v>82</v>
      </c>
      <c r="AW2490" s="13" t="s">
        <v>35</v>
      </c>
      <c r="AX2490" s="13" t="s">
        <v>74</v>
      </c>
      <c r="AY2490" s="239" t="s">
        <v>378</v>
      </c>
    </row>
    <row r="2491" s="14" customFormat="1">
      <c r="A2491" s="14"/>
      <c r="B2491" s="240"/>
      <c r="C2491" s="241"/>
      <c r="D2491" s="231" t="s">
        <v>397</v>
      </c>
      <c r="E2491" s="242" t="s">
        <v>28</v>
      </c>
      <c r="F2491" s="243" t="s">
        <v>2872</v>
      </c>
      <c r="G2491" s="241"/>
      <c r="H2491" s="244">
        <v>316.10000000000002</v>
      </c>
      <c r="I2491" s="245"/>
      <c r="J2491" s="241"/>
      <c r="K2491" s="241"/>
      <c r="L2491" s="246"/>
      <c r="M2491" s="247"/>
      <c r="N2491" s="248"/>
      <c r="O2491" s="248"/>
      <c r="P2491" s="248"/>
      <c r="Q2491" s="248"/>
      <c r="R2491" s="248"/>
      <c r="S2491" s="248"/>
      <c r="T2491" s="249"/>
      <c r="U2491" s="14"/>
      <c r="V2491" s="14"/>
      <c r="W2491" s="14"/>
      <c r="X2491" s="14"/>
      <c r="Y2491" s="14"/>
      <c r="Z2491" s="14"/>
      <c r="AA2491" s="14"/>
      <c r="AB2491" s="14"/>
      <c r="AC2491" s="14"/>
      <c r="AD2491" s="14"/>
      <c r="AE2491" s="14"/>
      <c r="AT2491" s="250" t="s">
        <v>397</v>
      </c>
      <c r="AU2491" s="250" t="s">
        <v>84</v>
      </c>
      <c r="AV2491" s="14" t="s">
        <v>84</v>
      </c>
      <c r="AW2491" s="14" t="s">
        <v>35</v>
      </c>
      <c r="AX2491" s="14" t="s">
        <v>74</v>
      </c>
      <c r="AY2491" s="250" t="s">
        <v>378</v>
      </c>
    </row>
    <row r="2492" s="15" customFormat="1">
      <c r="A2492" s="15"/>
      <c r="B2492" s="251"/>
      <c r="C2492" s="252"/>
      <c r="D2492" s="231" t="s">
        <v>397</v>
      </c>
      <c r="E2492" s="253" t="s">
        <v>2873</v>
      </c>
      <c r="F2492" s="254" t="s">
        <v>416</v>
      </c>
      <c r="G2492" s="252"/>
      <c r="H2492" s="255">
        <v>559.20000000000005</v>
      </c>
      <c r="I2492" s="256"/>
      <c r="J2492" s="252"/>
      <c r="K2492" s="252"/>
      <c r="L2492" s="257"/>
      <c r="M2492" s="258"/>
      <c r="N2492" s="259"/>
      <c r="O2492" s="259"/>
      <c r="P2492" s="259"/>
      <c r="Q2492" s="259"/>
      <c r="R2492" s="259"/>
      <c r="S2492" s="259"/>
      <c r="T2492" s="260"/>
      <c r="U2492" s="15"/>
      <c r="V2492" s="15"/>
      <c r="W2492" s="15"/>
      <c r="X2492" s="15"/>
      <c r="Y2492" s="15"/>
      <c r="Z2492" s="15"/>
      <c r="AA2492" s="15"/>
      <c r="AB2492" s="15"/>
      <c r="AC2492" s="15"/>
      <c r="AD2492" s="15"/>
      <c r="AE2492" s="15"/>
      <c r="AT2492" s="261" t="s">
        <v>397</v>
      </c>
      <c r="AU2492" s="261" t="s">
        <v>84</v>
      </c>
      <c r="AV2492" s="15" t="s">
        <v>390</v>
      </c>
      <c r="AW2492" s="15" t="s">
        <v>35</v>
      </c>
      <c r="AX2492" s="15" t="s">
        <v>82</v>
      </c>
      <c r="AY2492" s="261" t="s">
        <v>378</v>
      </c>
    </row>
    <row r="2493" s="2" customFormat="1" ht="16.5" customHeight="1">
      <c r="A2493" s="41"/>
      <c r="B2493" s="42"/>
      <c r="C2493" s="273" t="s">
        <v>2874</v>
      </c>
      <c r="D2493" s="273" t="s">
        <v>875</v>
      </c>
      <c r="E2493" s="274" t="s">
        <v>2875</v>
      </c>
      <c r="F2493" s="275" t="s">
        <v>2876</v>
      </c>
      <c r="G2493" s="276" t="s">
        <v>572</v>
      </c>
      <c r="H2493" s="277">
        <v>615.12</v>
      </c>
      <c r="I2493" s="278"/>
      <c r="J2493" s="279">
        <f>ROUND(I2493*H2493,2)</f>
        <v>0</v>
      </c>
      <c r="K2493" s="275" t="s">
        <v>28</v>
      </c>
      <c r="L2493" s="280"/>
      <c r="M2493" s="281" t="s">
        <v>28</v>
      </c>
      <c r="N2493" s="282" t="s">
        <v>45</v>
      </c>
      <c r="O2493" s="87"/>
      <c r="P2493" s="220">
        <f>O2493*H2493</f>
        <v>0</v>
      </c>
      <c r="Q2493" s="220">
        <v>0.0030000000000000001</v>
      </c>
      <c r="R2493" s="220">
        <f>Q2493*H2493</f>
        <v>1.8453600000000001</v>
      </c>
      <c r="S2493" s="220">
        <v>0</v>
      </c>
      <c r="T2493" s="221">
        <f>S2493*H2493</f>
        <v>0</v>
      </c>
      <c r="U2493" s="41"/>
      <c r="V2493" s="41"/>
      <c r="W2493" s="41"/>
      <c r="X2493" s="41"/>
      <c r="Y2493" s="41"/>
      <c r="Z2493" s="41"/>
      <c r="AA2493" s="41"/>
      <c r="AB2493" s="41"/>
      <c r="AC2493" s="41"/>
      <c r="AD2493" s="41"/>
      <c r="AE2493" s="41"/>
      <c r="AR2493" s="222" t="s">
        <v>706</v>
      </c>
      <c r="AT2493" s="222" t="s">
        <v>875</v>
      </c>
      <c r="AU2493" s="222" t="s">
        <v>84</v>
      </c>
      <c r="AY2493" s="20" t="s">
        <v>378</v>
      </c>
      <c r="BE2493" s="223">
        <f>IF(N2493="základní",J2493,0)</f>
        <v>0</v>
      </c>
      <c r="BF2493" s="223">
        <f>IF(N2493="snížená",J2493,0)</f>
        <v>0</v>
      </c>
      <c r="BG2493" s="223">
        <f>IF(N2493="zákl. přenesená",J2493,0)</f>
        <v>0</v>
      </c>
      <c r="BH2493" s="223">
        <f>IF(N2493="sníž. přenesená",J2493,0)</f>
        <v>0</v>
      </c>
      <c r="BI2493" s="223">
        <f>IF(N2493="nulová",J2493,0)</f>
        <v>0</v>
      </c>
      <c r="BJ2493" s="20" t="s">
        <v>82</v>
      </c>
      <c r="BK2493" s="223">
        <f>ROUND(I2493*H2493,2)</f>
        <v>0</v>
      </c>
      <c r="BL2493" s="20" t="s">
        <v>598</v>
      </c>
      <c r="BM2493" s="222" t="s">
        <v>2877</v>
      </c>
    </row>
    <row r="2494" s="14" customFormat="1">
      <c r="A2494" s="14"/>
      <c r="B2494" s="240"/>
      <c r="C2494" s="241"/>
      <c r="D2494" s="231" t="s">
        <v>397</v>
      </c>
      <c r="E2494" s="242" t="s">
        <v>28</v>
      </c>
      <c r="F2494" s="243" t="s">
        <v>2878</v>
      </c>
      <c r="G2494" s="241"/>
      <c r="H2494" s="244">
        <v>615.12</v>
      </c>
      <c r="I2494" s="245"/>
      <c r="J2494" s="241"/>
      <c r="K2494" s="241"/>
      <c r="L2494" s="246"/>
      <c r="M2494" s="247"/>
      <c r="N2494" s="248"/>
      <c r="O2494" s="248"/>
      <c r="P2494" s="248"/>
      <c r="Q2494" s="248"/>
      <c r="R2494" s="248"/>
      <c r="S2494" s="248"/>
      <c r="T2494" s="249"/>
      <c r="U2494" s="14"/>
      <c r="V2494" s="14"/>
      <c r="W2494" s="14"/>
      <c r="X2494" s="14"/>
      <c r="Y2494" s="14"/>
      <c r="Z2494" s="14"/>
      <c r="AA2494" s="14"/>
      <c r="AB2494" s="14"/>
      <c r="AC2494" s="14"/>
      <c r="AD2494" s="14"/>
      <c r="AE2494" s="14"/>
      <c r="AT2494" s="250" t="s">
        <v>397</v>
      </c>
      <c r="AU2494" s="250" t="s">
        <v>84</v>
      </c>
      <c r="AV2494" s="14" t="s">
        <v>84</v>
      </c>
      <c r="AW2494" s="14" t="s">
        <v>35</v>
      </c>
      <c r="AX2494" s="14" t="s">
        <v>82</v>
      </c>
      <c r="AY2494" s="250" t="s">
        <v>378</v>
      </c>
    </row>
    <row r="2495" s="2" customFormat="1" ht="55.5" customHeight="1">
      <c r="A2495" s="41"/>
      <c r="B2495" s="42"/>
      <c r="C2495" s="211" t="s">
        <v>2879</v>
      </c>
      <c r="D2495" s="211" t="s">
        <v>385</v>
      </c>
      <c r="E2495" s="212" t="s">
        <v>2880</v>
      </c>
      <c r="F2495" s="213" t="s">
        <v>2881</v>
      </c>
      <c r="G2495" s="214" t="s">
        <v>634</v>
      </c>
      <c r="H2495" s="215">
        <v>5.7930000000000001</v>
      </c>
      <c r="I2495" s="216"/>
      <c r="J2495" s="217">
        <f>ROUND(I2495*H2495,2)</f>
        <v>0</v>
      </c>
      <c r="K2495" s="213" t="s">
        <v>389</v>
      </c>
      <c r="L2495" s="47"/>
      <c r="M2495" s="218" t="s">
        <v>28</v>
      </c>
      <c r="N2495" s="219" t="s">
        <v>45</v>
      </c>
      <c r="O2495" s="87"/>
      <c r="P2495" s="220">
        <f>O2495*H2495</f>
        <v>0</v>
      </c>
      <c r="Q2495" s="220">
        <v>0</v>
      </c>
      <c r="R2495" s="220">
        <f>Q2495*H2495</f>
        <v>0</v>
      </c>
      <c r="S2495" s="220">
        <v>0</v>
      </c>
      <c r="T2495" s="221">
        <f>S2495*H2495</f>
        <v>0</v>
      </c>
      <c r="U2495" s="41"/>
      <c r="V2495" s="41"/>
      <c r="W2495" s="41"/>
      <c r="X2495" s="41"/>
      <c r="Y2495" s="41"/>
      <c r="Z2495" s="41"/>
      <c r="AA2495" s="41"/>
      <c r="AB2495" s="41"/>
      <c r="AC2495" s="41"/>
      <c r="AD2495" s="41"/>
      <c r="AE2495" s="41"/>
      <c r="AR2495" s="222" t="s">
        <v>598</v>
      </c>
      <c r="AT2495" s="222" t="s">
        <v>385</v>
      </c>
      <c r="AU2495" s="222" t="s">
        <v>84</v>
      </c>
      <c r="AY2495" s="20" t="s">
        <v>378</v>
      </c>
      <c r="BE2495" s="223">
        <f>IF(N2495="základní",J2495,0)</f>
        <v>0</v>
      </c>
      <c r="BF2495" s="223">
        <f>IF(N2495="snížená",J2495,0)</f>
        <v>0</v>
      </c>
      <c r="BG2495" s="223">
        <f>IF(N2495="zákl. přenesená",J2495,0)</f>
        <v>0</v>
      </c>
      <c r="BH2495" s="223">
        <f>IF(N2495="sníž. přenesená",J2495,0)</f>
        <v>0</v>
      </c>
      <c r="BI2495" s="223">
        <f>IF(N2495="nulová",J2495,0)</f>
        <v>0</v>
      </c>
      <c r="BJ2495" s="20" t="s">
        <v>82</v>
      </c>
      <c r="BK2495" s="223">
        <f>ROUND(I2495*H2495,2)</f>
        <v>0</v>
      </c>
      <c r="BL2495" s="20" t="s">
        <v>598</v>
      </c>
      <c r="BM2495" s="222" t="s">
        <v>2882</v>
      </c>
    </row>
    <row r="2496" s="2" customFormat="1">
      <c r="A2496" s="41"/>
      <c r="B2496" s="42"/>
      <c r="C2496" s="43"/>
      <c r="D2496" s="224" t="s">
        <v>394</v>
      </c>
      <c r="E2496" s="43"/>
      <c r="F2496" s="225" t="s">
        <v>2883</v>
      </c>
      <c r="G2496" s="43"/>
      <c r="H2496" s="43"/>
      <c r="I2496" s="226"/>
      <c r="J2496" s="43"/>
      <c r="K2496" s="43"/>
      <c r="L2496" s="47"/>
      <c r="M2496" s="227"/>
      <c r="N2496" s="228"/>
      <c r="O2496" s="87"/>
      <c r="P2496" s="87"/>
      <c r="Q2496" s="87"/>
      <c r="R2496" s="87"/>
      <c r="S2496" s="87"/>
      <c r="T2496" s="88"/>
      <c r="U2496" s="41"/>
      <c r="V2496" s="41"/>
      <c r="W2496" s="41"/>
      <c r="X2496" s="41"/>
      <c r="Y2496" s="41"/>
      <c r="Z2496" s="41"/>
      <c r="AA2496" s="41"/>
      <c r="AB2496" s="41"/>
      <c r="AC2496" s="41"/>
      <c r="AD2496" s="41"/>
      <c r="AE2496" s="41"/>
      <c r="AT2496" s="20" t="s">
        <v>394</v>
      </c>
      <c r="AU2496" s="20" t="s">
        <v>84</v>
      </c>
    </row>
    <row r="2497" s="12" customFormat="1" ht="22.8" customHeight="1">
      <c r="A2497" s="12"/>
      <c r="B2497" s="195"/>
      <c r="C2497" s="196"/>
      <c r="D2497" s="197" t="s">
        <v>73</v>
      </c>
      <c r="E2497" s="209" t="s">
        <v>2884</v>
      </c>
      <c r="F2497" s="209" t="s">
        <v>2885</v>
      </c>
      <c r="G2497" s="196"/>
      <c r="H2497" s="196"/>
      <c r="I2497" s="199"/>
      <c r="J2497" s="210">
        <f>BK2497</f>
        <v>0</v>
      </c>
      <c r="K2497" s="196"/>
      <c r="L2497" s="201"/>
      <c r="M2497" s="202"/>
      <c r="N2497" s="203"/>
      <c r="O2497" s="203"/>
      <c r="P2497" s="204">
        <f>SUM(P2498:P2503)</f>
        <v>0</v>
      </c>
      <c r="Q2497" s="203"/>
      <c r="R2497" s="204">
        <f>SUM(R2498:R2503)</f>
        <v>0.017149999999999999</v>
      </c>
      <c r="S2497" s="203"/>
      <c r="T2497" s="205">
        <f>SUM(T2498:T2503)</f>
        <v>0</v>
      </c>
      <c r="U2497" s="12"/>
      <c r="V2497" s="12"/>
      <c r="W2497" s="12"/>
      <c r="X2497" s="12"/>
      <c r="Y2497" s="12"/>
      <c r="Z2497" s="12"/>
      <c r="AA2497" s="12"/>
      <c r="AB2497" s="12"/>
      <c r="AC2497" s="12"/>
      <c r="AD2497" s="12"/>
      <c r="AE2497" s="12"/>
      <c r="AR2497" s="206" t="s">
        <v>84</v>
      </c>
      <c r="AT2497" s="207" t="s">
        <v>73</v>
      </c>
      <c r="AU2497" s="207" t="s">
        <v>82</v>
      </c>
      <c r="AY2497" s="206" t="s">
        <v>378</v>
      </c>
      <c r="BK2497" s="208">
        <f>SUM(BK2498:BK2503)</f>
        <v>0</v>
      </c>
    </row>
    <row r="2498" s="2" customFormat="1" ht="44.25" customHeight="1">
      <c r="A2498" s="41"/>
      <c r="B2498" s="42"/>
      <c r="C2498" s="211" t="s">
        <v>2886</v>
      </c>
      <c r="D2498" s="211" t="s">
        <v>385</v>
      </c>
      <c r="E2498" s="212" t="s">
        <v>2887</v>
      </c>
      <c r="F2498" s="213" t="s">
        <v>2888</v>
      </c>
      <c r="G2498" s="214" t="s">
        <v>764</v>
      </c>
      <c r="H2498" s="215">
        <v>5</v>
      </c>
      <c r="I2498" s="216"/>
      <c r="J2498" s="217">
        <f>ROUND(I2498*H2498,2)</f>
        <v>0</v>
      </c>
      <c r="K2498" s="213" t="s">
        <v>389</v>
      </c>
      <c r="L2498" s="47"/>
      <c r="M2498" s="218" t="s">
        <v>28</v>
      </c>
      <c r="N2498" s="219" t="s">
        <v>45</v>
      </c>
      <c r="O2498" s="87"/>
      <c r="P2498" s="220">
        <f>O2498*H2498</f>
        <v>0</v>
      </c>
      <c r="Q2498" s="220">
        <v>0.0034299999999999999</v>
      </c>
      <c r="R2498" s="220">
        <f>Q2498*H2498</f>
        <v>0.017149999999999999</v>
      </c>
      <c r="S2498" s="220">
        <v>0</v>
      </c>
      <c r="T2498" s="221">
        <f>S2498*H2498</f>
        <v>0</v>
      </c>
      <c r="U2498" s="41"/>
      <c r="V2498" s="41"/>
      <c r="W2498" s="41"/>
      <c r="X2498" s="41"/>
      <c r="Y2498" s="41"/>
      <c r="Z2498" s="41"/>
      <c r="AA2498" s="41"/>
      <c r="AB2498" s="41"/>
      <c r="AC2498" s="41"/>
      <c r="AD2498" s="41"/>
      <c r="AE2498" s="41"/>
      <c r="AR2498" s="222" t="s">
        <v>598</v>
      </c>
      <c r="AT2498" s="222" t="s">
        <v>385</v>
      </c>
      <c r="AU2498" s="222" t="s">
        <v>84</v>
      </c>
      <c r="AY2498" s="20" t="s">
        <v>378</v>
      </c>
      <c r="BE2498" s="223">
        <f>IF(N2498="základní",J2498,0)</f>
        <v>0</v>
      </c>
      <c r="BF2498" s="223">
        <f>IF(N2498="snížená",J2498,0)</f>
        <v>0</v>
      </c>
      <c r="BG2498" s="223">
        <f>IF(N2498="zákl. přenesená",J2498,0)</f>
        <v>0</v>
      </c>
      <c r="BH2498" s="223">
        <f>IF(N2498="sníž. přenesená",J2498,0)</f>
        <v>0</v>
      </c>
      <c r="BI2498" s="223">
        <f>IF(N2498="nulová",J2498,0)</f>
        <v>0</v>
      </c>
      <c r="BJ2498" s="20" t="s">
        <v>82</v>
      </c>
      <c r="BK2498" s="223">
        <f>ROUND(I2498*H2498,2)</f>
        <v>0</v>
      </c>
      <c r="BL2498" s="20" t="s">
        <v>598</v>
      </c>
      <c r="BM2498" s="222" t="s">
        <v>2889</v>
      </c>
    </row>
    <row r="2499" s="2" customFormat="1">
      <c r="A2499" s="41"/>
      <c r="B2499" s="42"/>
      <c r="C2499" s="43"/>
      <c r="D2499" s="224" t="s">
        <v>394</v>
      </c>
      <c r="E2499" s="43"/>
      <c r="F2499" s="225" t="s">
        <v>2890</v>
      </c>
      <c r="G2499" s="43"/>
      <c r="H2499" s="43"/>
      <c r="I2499" s="226"/>
      <c r="J2499" s="43"/>
      <c r="K2499" s="43"/>
      <c r="L2499" s="47"/>
      <c r="M2499" s="227"/>
      <c r="N2499" s="228"/>
      <c r="O2499" s="87"/>
      <c r="P2499" s="87"/>
      <c r="Q2499" s="87"/>
      <c r="R2499" s="87"/>
      <c r="S2499" s="87"/>
      <c r="T2499" s="88"/>
      <c r="U2499" s="41"/>
      <c r="V2499" s="41"/>
      <c r="W2499" s="41"/>
      <c r="X2499" s="41"/>
      <c r="Y2499" s="41"/>
      <c r="Z2499" s="41"/>
      <c r="AA2499" s="41"/>
      <c r="AB2499" s="41"/>
      <c r="AC2499" s="41"/>
      <c r="AD2499" s="41"/>
      <c r="AE2499" s="41"/>
      <c r="AT2499" s="20" t="s">
        <v>394</v>
      </c>
      <c r="AU2499" s="20" t="s">
        <v>84</v>
      </c>
    </row>
    <row r="2500" s="13" customFormat="1">
      <c r="A2500" s="13"/>
      <c r="B2500" s="229"/>
      <c r="C2500" s="230"/>
      <c r="D2500" s="231" t="s">
        <v>397</v>
      </c>
      <c r="E2500" s="232" t="s">
        <v>28</v>
      </c>
      <c r="F2500" s="233" t="s">
        <v>828</v>
      </c>
      <c r="G2500" s="230"/>
      <c r="H2500" s="232" t="s">
        <v>28</v>
      </c>
      <c r="I2500" s="234"/>
      <c r="J2500" s="230"/>
      <c r="K2500" s="230"/>
      <c r="L2500" s="235"/>
      <c r="M2500" s="236"/>
      <c r="N2500" s="237"/>
      <c r="O2500" s="237"/>
      <c r="P2500" s="237"/>
      <c r="Q2500" s="237"/>
      <c r="R2500" s="237"/>
      <c r="S2500" s="237"/>
      <c r="T2500" s="238"/>
      <c r="U2500" s="13"/>
      <c r="V2500" s="13"/>
      <c r="W2500" s="13"/>
      <c r="X2500" s="13"/>
      <c r="Y2500" s="13"/>
      <c r="Z2500" s="13"/>
      <c r="AA2500" s="13"/>
      <c r="AB2500" s="13"/>
      <c r="AC2500" s="13"/>
      <c r="AD2500" s="13"/>
      <c r="AE2500" s="13"/>
      <c r="AT2500" s="239" t="s">
        <v>397</v>
      </c>
      <c r="AU2500" s="239" t="s">
        <v>84</v>
      </c>
      <c r="AV2500" s="13" t="s">
        <v>82</v>
      </c>
      <c r="AW2500" s="13" t="s">
        <v>35</v>
      </c>
      <c r="AX2500" s="13" t="s">
        <v>74</v>
      </c>
      <c r="AY2500" s="239" t="s">
        <v>378</v>
      </c>
    </row>
    <row r="2501" s="14" customFormat="1">
      <c r="A2501" s="14"/>
      <c r="B2501" s="240"/>
      <c r="C2501" s="241"/>
      <c r="D2501" s="231" t="s">
        <v>397</v>
      </c>
      <c r="E2501" s="242" t="s">
        <v>28</v>
      </c>
      <c r="F2501" s="243" t="s">
        <v>499</v>
      </c>
      <c r="G2501" s="241"/>
      <c r="H2501" s="244">
        <v>5</v>
      </c>
      <c r="I2501" s="245"/>
      <c r="J2501" s="241"/>
      <c r="K2501" s="241"/>
      <c r="L2501" s="246"/>
      <c r="M2501" s="247"/>
      <c r="N2501" s="248"/>
      <c r="O2501" s="248"/>
      <c r="P2501" s="248"/>
      <c r="Q2501" s="248"/>
      <c r="R2501" s="248"/>
      <c r="S2501" s="248"/>
      <c r="T2501" s="249"/>
      <c r="U2501" s="14"/>
      <c r="V2501" s="14"/>
      <c r="W2501" s="14"/>
      <c r="X2501" s="14"/>
      <c r="Y2501" s="14"/>
      <c r="Z2501" s="14"/>
      <c r="AA2501" s="14"/>
      <c r="AB2501" s="14"/>
      <c r="AC2501" s="14"/>
      <c r="AD2501" s="14"/>
      <c r="AE2501" s="14"/>
      <c r="AT2501" s="250" t="s">
        <v>397</v>
      </c>
      <c r="AU2501" s="250" t="s">
        <v>84</v>
      </c>
      <c r="AV2501" s="14" t="s">
        <v>84</v>
      </c>
      <c r="AW2501" s="14" t="s">
        <v>35</v>
      </c>
      <c r="AX2501" s="14" t="s">
        <v>82</v>
      </c>
      <c r="AY2501" s="250" t="s">
        <v>378</v>
      </c>
    </row>
    <row r="2502" s="2" customFormat="1" ht="55.5" customHeight="1">
      <c r="A2502" s="41"/>
      <c r="B2502" s="42"/>
      <c r="C2502" s="211" t="s">
        <v>2891</v>
      </c>
      <c r="D2502" s="211" t="s">
        <v>385</v>
      </c>
      <c r="E2502" s="212" t="s">
        <v>2892</v>
      </c>
      <c r="F2502" s="213" t="s">
        <v>2893</v>
      </c>
      <c r="G2502" s="214" t="s">
        <v>634</v>
      </c>
      <c r="H2502" s="215">
        <v>0.017000000000000001</v>
      </c>
      <c r="I2502" s="216"/>
      <c r="J2502" s="217">
        <f>ROUND(I2502*H2502,2)</f>
        <v>0</v>
      </c>
      <c r="K2502" s="213" t="s">
        <v>389</v>
      </c>
      <c r="L2502" s="47"/>
      <c r="M2502" s="218" t="s">
        <v>28</v>
      </c>
      <c r="N2502" s="219" t="s">
        <v>45</v>
      </c>
      <c r="O2502" s="87"/>
      <c r="P2502" s="220">
        <f>O2502*H2502</f>
        <v>0</v>
      </c>
      <c r="Q2502" s="220">
        <v>0</v>
      </c>
      <c r="R2502" s="220">
        <f>Q2502*H2502</f>
        <v>0</v>
      </c>
      <c r="S2502" s="220">
        <v>0</v>
      </c>
      <c r="T2502" s="221">
        <f>S2502*H2502</f>
        <v>0</v>
      </c>
      <c r="U2502" s="41"/>
      <c r="V2502" s="41"/>
      <c r="W2502" s="41"/>
      <c r="X2502" s="41"/>
      <c r="Y2502" s="41"/>
      <c r="Z2502" s="41"/>
      <c r="AA2502" s="41"/>
      <c r="AB2502" s="41"/>
      <c r="AC2502" s="41"/>
      <c r="AD2502" s="41"/>
      <c r="AE2502" s="41"/>
      <c r="AR2502" s="222" t="s">
        <v>598</v>
      </c>
      <c r="AT2502" s="222" t="s">
        <v>385</v>
      </c>
      <c r="AU2502" s="222" t="s">
        <v>84</v>
      </c>
      <c r="AY2502" s="20" t="s">
        <v>378</v>
      </c>
      <c r="BE2502" s="223">
        <f>IF(N2502="základní",J2502,0)</f>
        <v>0</v>
      </c>
      <c r="BF2502" s="223">
        <f>IF(N2502="snížená",J2502,0)</f>
        <v>0</v>
      </c>
      <c r="BG2502" s="223">
        <f>IF(N2502="zákl. přenesená",J2502,0)</f>
        <v>0</v>
      </c>
      <c r="BH2502" s="223">
        <f>IF(N2502="sníž. přenesená",J2502,0)</f>
        <v>0</v>
      </c>
      <c r="BI2502" s="223">
        <f>IF(N2502="nulová",J2502,0)</f>
        <v>0</v>
      </c>
      <c r="BJ2502" s="20" t="s">
        <v>82</v>
      </c>
      <c r="BK2502" s="223">
        <f>ROUND(I2502*H2502,2)</f>
        <v>0</v>
      </c>
      <c r="BL2502" s="20" t="s">
        <v>598</v>
      </c>
      <c r="BM2502" s="222" t="s">
        <v>2894</v>
      </c>
    </row>
    <row r="2503" s="2" customFormat="1">
      <c r="A2503" s="41"/>
      <c r="B2503" s="42"/>
      <c r="C2503" s="43"/>
      <c r="D2503" s="224" t="s">
        <v>394</v>
      </c>
      <c r="E2503" s="43"/>
      <c r="F2503" s="225" t="s">
        <v>2895</v>
      </c>
      <c r="G2503" s="43"/>
      <c r="H2503" s="43"/>
      <c r="I2503" s="226"/>
      <c r="J2503" s="43"/>
      <c r="K2503" s="43"/>
      <c r="L2503" s="47"/>
      <c r="M2503" s="227"/>
      <c r="N2503" s="228"/>
      <c r="O2503" s="87"/>
      <c r="P2503" s="87"/>
      <c r="Q2503" s="87"/>
      <c r="R2503" s="87"/>
      <c r="S2503" s="87"/>
      <c r="T2503" s="88"/>
      <c r="U2503" s="41"/>
      <c r="V2503" s="41"/>
      <c r="W2503" s="41"/>
      <c r="X2503" s="41"/>
      <c r="Y2503" s="41"/>
      <c r="Z2503" s="41"/>
      <c r="AA2503" s="41"/>
      <c r="AB2503" s="41"/>
      <c r="AC2503" s="41"/>
      <c r="AD2503" s="41"/>
      <c r="AE2503" s="41"/>
      <c r="AT2503" s="20" t="s">
        <v>394</v>
      </c>
      <c r="AU2503" s="20" t="s">
        <v>84</v>
      </c>
    </row>
    <row r="2504" s="12" customFormat="1" ht="22.8" customHeight="1">
      <c r="A2504" s="12"/>
      <c r="B2504" s="195"/>
      <c r="C2504" s="196"/>
      <c r="D2504" s="197" t="s">
        <v>73</v>
      </c>
      <c r="E2504" s="209" t="s">
        <v>2896</v>
      </c>
      <c r="F2504" s="209" t="s">
        <v>2897</v>
      </c>
      <c r="G2504" s="196"/>
      <c r="H2504" s="196"/>
      <c r="I2504" s="199"/>
      <c r="J2504" s="210">
        <f>BK2504</f>
        <v>0</v>
      </c>
      <c r="K2504" s="196"/>
      <c r="L2504" s="201"/>
      <c r="M2504" s="202"/>
      <c r="N2504" s="203"/>
      <c r="O2504" s="203"/>
      <c r="P2504" s="204">
        <f>SUM(P2505:P2510)</f>
        <v>0</v>
      </c>
      <c r="Q2504" s="203"/>
      <c r="R2504" s="204">
        <f>SUM(R2505:R2510)</f>
        <v>0</v>
      </c>
      <c r="S2504" s="203"/>
      <c r="T2504" s="205">
        <f>SUM(T2505:T2510)</f>
        <v>0.00080000000000000004</v>
      </c>
      <c r="U2504" s="12"/>
      <c r="V2504" s="12"/>
      <c r="W2504" s="12"/>
      <c r="X2504" s="12"/>
      <c r="Y2504" s="12"/>
      <c r="Z2504" s="12"/>
      <c r="AA2504" s="12"/>
      <c r="AB2504" s="12"/>
      <c r="AC2504" s="12"/>
      <c r="AD2504" s="12"/>
      <c r="AE2504" s="12"/>
      <c r="AR2504" s="206" t="s">
        <v>84</v>
      </c>
      <c r="AT2504" s="207" t="s">
        <v>73</v>
      </c>
      <c r="AU2504" s="207" t="s">
        <v>82</v>
      </c>
      <c r="AY2504" s="206" t="s">
        <v>378</v>
      </c>
      <c r="BK2504" s="208">
        <f>SUM(BK2505:BK2510)</f>
        <v>0</v>
      </c>
    </row>
    <row r="2505" s="2" customFormat="1" ht="24.15" customHeight="1">
      <c r="A2505" s="41"/>
      <c r="B2505" s="42"/>
      <c r="C2505" s="211" t="s">
        <v>2898</v>
      </c>
      <c r="D2505" s="211" t="s">
        <v>385</v>
      </c>
      <c r="E2505" s="212" t="s">
        <v>2899</v>
      </c>
      <c r="F2505" s="213" t="s">
        <v>2900</v>
      </c>
      <c r="G2505" s="214" t="s">
        <v>2336</v>
      </c>
      <c r="H2505" s="215">
        <v>1</v>
      </c>
      <c r="I2505" s="216"/>
      <c r="J2505" s="217">
        <f>ROUND(I2505*H2505,2)</f>
        <v>0</v>
      </c>
      <c r="K2505" s="213" t="s">
        <v>28</v>
      </c>
      <c r="L2505" s="47"/>
      <c r="M2505" s="218" t="s">
        <v>28</v>
      </c>
      <c r="N2505" s="219" t="s">
        <v>45</v>
      </c>
      <c r="O2505" s="87"/>
      <c r="P2505" s="220">
        <f>O2505*H2505</f>
        <v>0</v>
      </c>
      <c r="Q2505" s="220">
        <v>0</v>
      </c>
      <c r="R2505" s="220">
        <f>Q2505*H2505</f>
        <v>0</v>
      </c>
      <c r="S2505" s="220">
        <v>0.00040000000000000002</v>
      </c>
      <c r="T2505" s="221">
        <f>S2505*H2505</f>
        <v>0.00040000000000000002</v>
      </c>
      <c r="U2505" s="41"/>
      <c r="V2505" s="41"/>
      <c r="W2505" s="41"/>
      <c r="X2505" s="41"/>
      <c r="Y2505" s="41"/>
      <c r="Z2505" s="41"/>
      <c r="AA2505" s="41"/>
      <c r="AB2505" s="41"/>
      <c r="AC2505" s="41"/>
      <c r="AD2505" s="41"/>
      <c r="AE2505" s="41"/>
      <c r="AR2505" s="222" t="s">
        <v>598</v>
      </c>
      <c r="AT2505" s="222" t="s">
        <v>385</v>
      </c>
      <c r="AU2505" s="222" t="s">
        <v>84</v>
      </c>
      <c r="AY2505" s="20" t="s">
        <v>378</v>
      </c>
      <c r="BE2505" s="223">
        <f>IF(N2505="základní",J2505,0)</f>
        <v>0</v>
      </c>
      <c r="BF2505" s="223">
        <f>IF(N2505="snížená",J2505,0)</f>
        <v>0</v>
      </c>
      <c r="BG2505" s="223">
        <f>IF(N2505="zákl. přenesená",J2505,0)</f>
        <v>0</v>
      </c>
      <c r="BH2505" s="223">
        <f>IF(N2505="sníž. přenesená",J2505,0)</f>
        <v>0</v>
      </c>
      <c r="BI2505" s="223">
        <f>IF(N2505="nulová",J2505,0)</f>
        <v>0</v>
      </c>
      <c r="BJ2505" s="20" t="s">
        <v>82</v>
      </c>
      <c r="BK2505" s="223">
        <f>ROUND(I2505*H2505,2)</f>
        <v>0</v>
      </c>
      <c r="BL2505" s="20" t="s">
        <v>598</v>
      </c>
      <c r="BM2505" s="222" t="s">
        <v>2901</v>
      </c>
    </row>
    <row r="2506" s="13" customFormat="1">
      <c r="A2506" s="13"/>
      <c r="B2506" s="229"/>
      <c r="C2506" s="230"/>
      <c r="D2506" s="231" t="s">
        <v>397</v>
      </c>
      <c r="E2506" s="232" t="s">
        <v>28</v>
      </c>
      <c r="F2506" s="233" t="s">
        <v>802</v>
      </c>
      <c r="G2506" s="230"/>
      <c r="H2506" s="232" t="s">
        <v>28</v>
      </c>
      <c r="I2506" s="234"/>
      <c r="J2506" s="230"/>
      <c r="K2506" s="230"/>
      <c r="L2506" s="235"/>
      <c r="M2506" s="236"/>
      <c r="N2506" s="237"/>
      <c r="O2506" s="237"/>
      <c r="P2506" s="237"/>
      <c r="Q2506" s="237"/>
      <c r="R2506" s="237"/>
      <c r="S2506" s="237"/>
      <c r="T2506" s="238"/>
      <c r="U2506" s="13"/>
      <c r="V2506" s="13"/>
      <c r="W2506" s="13"/>
      <c r="X2506" s="13"/>
      <c r="Y2506" s="13"/>
      <c r="Z2506" s="13"/>
      <c r="AA2506" s="13"/>
      <c r="AB2506" s="13"/>
      <c r="AC2506" s="13"/>
      <c r="AD2506" s="13"/>
      <c r="AE2506" s="13"/>
      <c r="AT2506" s="239" t="s">
        <v>397</v>
      </c>
      <c r="AU2506" s="239" t="s">
        <v>84</v>
      </c>
      <c r="AV2506" s="13" t="s">
        <v>82</v>
      </c>
      <c r="AW2506" s="13" t="s">
        <v>35</v>
      </c>
      <c r="AX2506" s="13" t="s">
        <v>74</v>
      </c>
      <c r="AY2506" s="239" t="s">
        <v>378</v>
      </c>
    </row>
    <row r="2507" s="14" customFormat="1">
      <c r="A2507" s="14"/>
      <c r="B2507" s="240"/>
      <c r="C2507" s="241"/>
      <c r="D2507" s="231" t="s">
        <v>397</v>
      </c>
      <c r="E2507" s="242" t="s">
        <v>28</v>
      </c>
      <c r="F2507" s="243" t="s">
        <v>82</v>
      </c>
      <c r="G2507" s="241"/>
      <c r="H2507" s="244">
        <v>1</v>
      </c>
      <c r="I2507" s="245"/>
      <c r="J2507" s="241"/>
      <c r="K2507" s="241"/>
      <c r="L2507" s="246"/>
      <c r="M2507" s="247"/>
      <c r="N2507" s="248"/>
      <c r="O2507" s="248"/>
      <c r="P2507" s="248"/>
      <c r="Q2507" s="248"/>
      <c r="R2507" s="248"/>
      <c r="S2507" s="248"/>
      <c r="T2507" s="249"/>
      <c r="U2507" s="14"/>
      <c r="V2507" s="14"/>
      <c r="W2507" s="14"/>
      <c r="X2507" s="14"/>
      <c r="Y2507" s="14"/>
      <c r="Z2507" s="14"/>
      <c r="AA2507" s="14"/>
      <c r="AB2507" s="14"/>
      <c r="AC2507" s="14"/>
      <c r="AD2507" s="14"/>
      <c r="AE2507" s="14"/>
      <c r="AT2507" s="250" t="s">
        <v>397</v>
      </c>
      <c r="AU2507" s="250" t="s">
        <v>84</v>
      </c>
      <c r="AV2507" s="14" t="s">
        <v>84</v>
      </c>
      <c r="AW2507" s="14" t="s">
        <v>35</v>
      </c>
      <c r="AX2507" s="14" t="s">
        <v>82</v>
      </c>
      <c r="AY2507" s="250" t="s">
        <v>378</v>
      </c>
    </row>
    <row r="2508" s="2" customFormat="1" ht="44.25" customHeight="1">
      <c r="A2508" s="41"/>
      <c r="B2508" s="42"/>
      <c r="C2508" s="211" t="s">
        <v>2902</v>
      </c>
      <c r="D2508" s="211" t="s">
        <v>385</v>
      </c>
      <c r="E2508" s="212" t="s">
        <v>2903</v>
      </c>
      <c r="F2508" s="213" t="s">
        <v>2904</v>
      </c>
      <c r="G2508" s="214" t="s">
        <v>2336</v>
      </c>
      <c r="H2508" s="215">
        <v>1</v>
      </c>
      <c r="I2508" s="216"/>
      <c r="J2508" s="217">
        <f>ROUND(I2508*H2508,2)</f>
        <v>0</v>
      </c>
      <c r="K2508" s="213" t="s">
        <v>28</v>
      </c>
      <c r="L2508" s="47"/>
      <c r="M2508" s="218" t="s">
        <v>28</v>
      </c>
      <c r="N2508" s="219" t="s">
        <v>45</v>
      </c>
      <c r="O2508" s="87"/>
      <c r="P2508" s="220">
        <f>O2508*H2508</f>
        <v>0</v>
      </c>
      <c r="Q2508" s="220">
        <v>0</v>
      </c>
      <c r="R2508" s="220">
        <f>Q2508*H2508</f>
        <v>0</v>
      </c>
      <c r="S2508" s="220">
        <v>0.00040000000000000002</v>
      </c>
      <c r="T2508" s="221">
        <f>S2508*H2508</f>
        <v>0.00040000000000000002</v>
      </c>
      <c r="U2508" s="41"/>
      <c r="V2508" s="41"/>
      <c r="W2508" s="41"/>
      <c r="X2508" s="41"/>
      <c r="Y2508" s="41"/>
      <c r="Z2508" s="41"/>
      <c r="AA2508" s="41"/>
      <c r="AB2508" s="41"/>
      <c r="AC2508" s="41"/>
      <c r="AD2508" s="41"/>
      <c r="AE2508" s="41"/>
      <c r="AR2508" s="222" t="s">
        <v>598</v>
      </c>
      <c r="AT2508" s="222" t="s">
        <v>385</v>
      </c>
      <c r="AU2508" s="222" t="s">
        <v>84</v>
      </c>
      <c r="AY2508" s="20" t="s">
        <v>378</v>
      </c>
      <c r="BE2508" s="223">
        <f>IF(N2508="základní",J2508,0)</f>
        <v>0</v>
      </c>
      <c r="BF2508" s="223">
        <f>IF(N2508="snížená",J2508,0)</f>
        <v>0</v>
      </c>
      <c r="BG2508" s="223">
        <f>IF(N2508="zákl. přenesená",J2508,0)</f>
        <v>0</v>
      </c>
      <c r="BH2508" s="223">
        <f>IF(N2508="sníž. přenesená",J2508,0)</f>
        <v>0</v>
      </c>
      <c r="BI2508" s="223">
        <f>IF(N2508="nulová",J2508,0)</f>
        <v>0</v>
      </c>
      <c r="BJ2508" s="20" t="s">
        <v>82</v>
      </c>
      <c r="BK2508" s="223">
        <f>ROUND(I2508*H2508,2)</f>
        <v>0</v>
      </c>
      <c r="BL2508" s="20" t="s">
        <v>598</v>
      </c>
      <c r="BM2508" s="222" t="s">
        <v>2905</v>
      </c>
    </row>
    <row r="2509" s="13" customFormat="1">
      <c r="A2509" s="13"/>
      <c r="B2509" s="229"/>
      <c r="C2509" s="230"/>
      <c r="D2509" s="231" t="s">
        <v>397</v>
      </c>
      <c r="E2509" s="232" t="s">
        <v>28</v>
      </c>
      <c r="F2509" s="233" t="s">
        <v>802</v>
      </c>
      <c r="G2509" s="230"/>
      <c r="H2509" s="232" t="s">
        <v>28</v>
      </c>
      <c r="I2509" s="234"/>
      <c r="J2509" s="230"/>
      <c r="K2509" s="230"/>
      <c r="L2509" s="235"/>
      <c r="M2509" s="236"/>
      <c r="N2509" s="237"/>
      <c r="O2509" s="237"/>
      <c r="P2509" s="237"/>
      <c r="Q2509" s="237"/>
      <c r="R2509" s="237"/>
      <c r="S2509" s="237"/>
      <c r="T2509" s="238"/>
      <c r="U2509" s="13"/>
      <c r="V2509" s="13"/>
      <c r="W2509" s="13"/>
      <c r="X2509" s="13"/>
      <c r="Y2509" s="13"/>
      <c r="Z2509" s="13"/>
      <c r="AA2509" s="13"/>
      <c r="AB2509" s="13"/>
      <c r="AC2509" s="13"/>
      <c r="AD2509" s="13"/>
      <c r="AE2509" s="13"/>
      <c r="AT2509" s="239" t="s">
        <v>397</v>
      </c>
      <c r="AU2509" s="239" t="s">
        <v>84</v>
      </c>
      <c r="AV2509" s="13" t="s">
        <v>82</v>
      </c>
      <c r="AW2509" s="13" t="s">
        <v>35</v>
      </c>
      <c r="AX2509" s="13" t="s">
        <v>74</v>
      </c>
      <c r="AY2509" s="239" t="s">
        <v>378</v>
      </c>
    </row>
    <row r="2510" s="14" customFormat="1">
      <c r="A2510" s="14"/>
      <c r="B2510" s="240"/>
      <c r="C2510" s="241"/>
      <c r="D2510" s="231" t="s">
        <v>397</v>
      </c>
      <c r="E2510" s="242" t="s">
        <v>28</v>
      </c>
      <c r="F2510" s="243" t="s">
        <v>82</v>
      </c>
      <c r="G2510" s="241"/>
      <c r="H2510" s="244">
        <v>1</v>
      </c>
      <c r="I2510" s="245"/>
      <c r="J2510" s="241"/>
      <c r="K2510" s="241"/>
      <c r="L2510" s="246"/>
      <c r="M2510" s="247"/>
      <c r="N2510" s="248"/>
      <c r="O2510" s="248"/>
      <c r="P2510" s="248"/>
      <c r="Q2510" s="248"/>
      <c r="R2510" s="248"/>
      <c r="S2510" s="248"/>
      <c r="T2510" s="249"/>
      <c r="U2510" s="14"/>
      <c r="V2510" s="14"/>
      <c r="W2510" s="14"/>
      <c r="X2510" s="14"/>
      <c r="Y2510" s="14"/>
      <c r="Z2510" s="14"/>
      <c r="AA2510" s="14"/>
      <c r="AB2510" s="14"/>
      <c r="AC2510" s="14"/>
      <c r="AD2510" s="14"/>
      <c r="AE2510" s="14"/>
      <c r="AT2510" s="250" t="s">
        <v>397</v>
      </c>
      <c r="AU2510" s="250" t="s">
        <v>84</v>
      </c>
      <c r="AV2510" s="14" t="s">
        <v>84</v>
      </c>
      <c r="AW2510" s="14" t="s">
        <v>35</v>
      </c>
      <c r="AX2510" s="14" t="s">
        <v>82</v>
      </c>
      <c r="AY2510" s="250" t="s">
        <v>378</v>
      </c>
    </row>
    <row r="2511" s="12" customFormat="1" ht="22.8" customHeight="1">
      <c r="A2511" s="12"/>
      <c r="B2511" s="195"/>
      <c r="C2511" s="196"/>
      <c r="D2511" s="197" t="s">
        <v>73</v>
      </c>
      <c r="E2511" s="209" t="s">
        <v>2906</v>
      </c>
      <c r="F2511" s="209" t="s">
        <v>2907</v>
      </c>
      <c r="G2511" s="196"/>
      <c r="H2511" s="196"/>
      <c r="I2511" s="199"/>
      <c r="J2511" s="210">
        <f>BK2511</f>
        <v>0</v>
      </c>
      <c r="K2511" s="196"/>
      <c r="L2511" s="201"/>
      <c r="M2511" s="202"/>
      <c r="N2511" s="203"/>
      <c r="O2511" s="203"/>
      <c r="P2511" s="204">
        <f>P2512</f>
        <v>0</v>
      </c>
      <c r="Q2511" s="203"/>
      <c r="R2511" s="204">
        <f>R2512</f>
        <v>0</v>
      </c>
      <c r="S2511" s="203"/>
      <c r="T2511" s="205">
        <f>T2512</f>
        <v>0</v>
      </c>
      <c r="U2511" s="12"/>
      <c r="V2511" s="12"/>
      <c r="W2511" s="12"/>
      <c r="X2511" s="12"/>
      <c r="Y2511" s="12"/>
      <c r="Z2511" s="12"/>
      <c r="AA2511" s="12"/>
      <c r="AB2511" s="12"/>
      <c r="AC2511" s="12"/>
      <c r="AD2511" s="12"/>
      <c r="AE2511" s="12"/>
      <c r="AR2511" s="206" t="s">
        <v>84</v>
      </c>
      <c r="AT2511" s="207" t="s">
        <v>73</v>
      </c>
      <c r="AU2511" s="207" t="s">
        <v>82</v>
      </c>
      <c r="AY2511" s="206" t="s">
        <v>378</v>
      </c>
      <c r="BK2511" s="208">
        <f>BK2512</f>
        <v>0</v>
      </c>
    </row>
    <row r="2512" s="2" customFormat="1" ht="44.25" customHeight="1">
      <c r="A2512" s="41"/>
      <c r="B2512" s="42"/>
      <c r="C2512" s="211" t="s">
        <v>2908</v>
      </c>
      <c r="D2512" s="211" t="s">
        <v>385</v>
      </c>
      <c r="E2512" s="212" t="s">
        <v>2909</v>
      </c>
      <c r="F2512" s="213" t="s">
        <v>2910</v>
      </c>
      <c r="G2512" s="214" t="s">
        <v>2911</v>
      </c>
      <c r="H2512" s="215">
        <v>1</v>
      </c>
      <c r="I2512" s="216"/>
      <c r="J2512" s="217">
        <f>ROUND(I2512*H2512,2)</f>
        <v>0</v>
      </c>
      <c r="K2512" s="213" t="s">
        <v>28</v>
      </c>
      <c r="L2512" s="47"/>
      <c r="M2512" s="218" t="s">
        <v>28</v>
      </c>
      <c r="N2512" s="219" t="s">
        <v>45</v>
      </c>
      <c r="O2512" s="87"/>
      <c r="P2512" s="220">
        <f>O2512*H2512</f>
        <v>0</v>
      </c>
      <c r="Q2512" s="220">
        <v>0</v>
      </c>
      <c r="R2512" s="220">
        <f>Q2512*H2512</f>
        <v>0</v>
      </c>
      <c r="S2512" s="220">
        <v>0</v>
      </c>
      <c r="T2512" s="221">
        <f>S2512*H2512</f>
        <v>0</v>
      </c>
      <c r="U2512" s="41"/>
      <c r="V2512" s="41"/>
      <c r="W2512" s="41"/>
      <c r="X2512" s="41"/>
      <c r="Y2512" s="41"/>
      <c r="Z2512" s="41"/>
      <c r="AA2512" s="41"/>
      <c r="AB2512" s="41"/>
      <c r="AC2512" s="41"/>
      <c r="AD2512" s="41"/>
      <c r="AE2512" s="41"/>
      <c r="AR2512" s="222" t="s">
        <v>598</v>
      </c>
      <c r="AT2512" s="222" t="s">
        <v>385</v>
      </c>
      <c r="AU2512" s="222" t="s">
        <v>84</v>
      </c>
      <c r="AY2512" s="20" t="s">
        <v>378</v>
      </c>
      <c r="BE2512" s="223">
        <f>IF(N2512="základní",J2512,0)</f>
        <v>0</v>
      </c>
      <c r="BF2512" s="223">
        <f>IF(N2512="snížená",J2512,0)</f>
        <v>0</v>
      </c>
      <c r="BG2512" s="223">
        <f>IF(N2512="zákl. přenesená",J2512,0)</f>
        <v>0</v>
      </c>
      <c r="BH2512" s="223">
        <f>IF(N2512="sníž. přenesená",J2512,0)</f>
        <v>0</v>
      </c>
      <c r="BI2512" s="223">
        <f>IF(N2512="nulová",J2512,0)</f>
        <v>0</v>
      </c>
      <c r="BJ2512" s="20" t="s">
        <v>82</v>
      </c>
      <c r="BK2512" s="223">
        <f>ROUND(I2512*H2512,2)</f>
        <v>0</v>
      </c>
      <c r="BL2512" s="20" t="s">
        <v>598</v>
      </c>
      <c r="BM2512" s="222" t="s">
        <v>2912</v>
      </c>
    </row>
    <row r="2513" s="12" customFormat="1" ht="22.8" customHeight="1">
      <c r="A2513" s="12"/>
      <c r="B2513" s="195"/>
      <c r="C2513" s="196"/>
      <c r="D2513" s="197" t="s">
        <v>73</v>
      </c>
      <c r="E2513" s="209" t="s">
        <v>2913</v>
      </c>
      <c r="F2513" s="209" t="s">
        <v>2914</v>
      </c>
      <c r="G2513" s="196"/>
      <c r="H2513" s="196"/>
      <c r="I2513" s="199"/>
      <c r="J2513" s="210">
        <f>BK2513</f>
        <v>0</v>
      </c>
      <c r="K2513" s="196"/>
      <c r="L2513" s="201"/>
      <c r="M2513" s="202"/>
      <c r="N2513" s="203"/>
      <c r="O2513" s="203"/>
      <c r="P2513" s="204">
        <f>SUM(P2514:P2529)</f>
        <v>0</v>
      </c>
      <c r="Q2513" s="203"/>
      <c r="R2513" s="204">
        <f>SUM(R2514:R2529)</f>
        <v>0.15384999999999999</v>
      </c>
      <c r="S2513" s="203"/>
      <c r="T2513" s="205">
        <f>SUM(T2514:T2529)</f>
        <v>0</v>
      </c>
      <c r="U2513" s="12"/>
      <c r="V2513" s="12"/>
      <c r="W2513" s="12"/>
      <c r="X2513" s="12"/>
      <c r="Y2513" s="12"/>
      <c r="Z2513" s="12"/>
      <c r="AA2513" s="12"/>
      <c r="AB2513" s="12"/>
      <c r="AC2513" s="12"/>
      <c r="AD2513" s="12"/>
      <c r="AE2513" s="12"/>
      <c r="AR2513" s="206" t="s">
        <v>84</v>
      </c>
      <c r="AT2513" s="207" t="s">
        <v>73</v>
      </c>
      <c r="AU2513" s="207" t="s">
        <v>82</v>
      </c>
      <c r="AY2513" s="206" t="s">
        <v>378</v>
      </c>
      <c r="BK2513" s="208">
        <f>SUM(BK2514:BK2529)</f>
        <v>0</v>
      </c>
    </row>
    <row r="2514" s="2" customFormat="1" ht="55.5" customHeight="1">
      <c r="A2514" s="41"/>
      <c r="B2514" s="42"/>
      <c r="C2514" s="211" t="s">
        <v>2915</v>
      </c>
      <c r="D2514" s="211" t="s">
        <v>385</v>
      </c>
      <c r="E2514" s="212" t="s">
        <v>2916</v>
      </c>
      <c r="F2514" s="213" t="s">
        <v>2917</v>
      </c>
      <c r="G2514" s="214" t="s">
        <v>764</v>
      </c>
      <c r="H2514" s="215">
        <v>1</v>
      </c>
      <c r="I2514" s="216"/>
      <c r="J2514" s="217">
        <f>ROUND(I2514*H2514,2)</f>
        <v>0</v>
      </c>
      <c r="K2514" s="213" t="s">
        <v>389</v>
      </c>
      <c r="L2514" s="47"/>
      <c r="M2514" s="218" t="s">
        <v>28</v>
      </c>
      <c r="N2514" s="219" t="s">
        <v>45</v>
      </c>
      <c r="O2514" s="87"/>
      <c r="P2514" s="220">
        <f>O2514*H2514</f>
        <v>0</v>
      </c>
      <c r="Q2514" s="220">
        <v>6.9999999999999994E-05</v>
      </c>
      <c r="R2514" s="220">
        <f>Q2514*H2514</f>
        <v>6.9999999999999994E-05</v>
      </c>
      <c r="S2514" s="220">
        <v>0</v>
      </c>
      <c r="T2514" s="221">
        <f>S2514*H2514</f>
        <v>0</v>
      </c>
      <c r="U2514" s="41"/>
      <c r="V2514" s="41"/>
      <c r="W2514" s="41"/>
      <c r="X2514" s="41"/>
      <c r="Y2514" s="41"/>
      <c r="Z2514" s="41"/>
      <c r="AA2514" s="41"/>
      <c r="AB2514" s="41"/>
      <c r="AC2514" s="41"/>
      <c r="AD2514" s="41"/>
      <c r="AE2514" s="41"/>
      <c r="AR2514" s="222" t="s">
        <v>598</v>
      </c>
      <c r="AT2514" s="222" t="s">
        <v>385</v>
      </c>
      <c r="AU2514" s="222" t="s">
        <v>84</v>
      </c>
      <c r="AY2514" s="20" t="s">
        <v>378</v>
      </c>
      <c r="BE2514" s="223">
        <f>IF(N2514="základní",J2514,0)</f>
        <v>0</v>
      </c>
      <c r="BF2514" s="223">
        <f>IF(N2514="snížená",J2514,0)</f>
        <v>0</v>
      </c>
      <c r="BG2514" s="223">
        <f>IF(N2514="zákl. přenesená",J2514,0)</f>
        <v>0</v>
      </c>
      <c r="BH2514" s="223">
        <f>IF(N2514="sníž. přenesená",J2514,0)</f>
        <v>0</v>
      </c>
      <c r="BI2514" s="223">
        <f>IF(N2514="nulová",J2514,0)</f>
        <v>0</v>
      </c>
      <c r="BJ2514" s="20" t="s">
        <v>82</v>
      </c>
      <c r="BK2514" s="223">
        <f>ROUND(I2514*H2514,2)</f>
        <v>0</v>
      </c>
      <c r="BL2514" s="20" t="s">
        <v>598</v>
      </c>
      <c r="BM2514" s="222" t="s">
        <v>2918</v>
      </c>
    </row>
    <row r="2515" s="2" customFormat="1">
      <c r="A2515" s="41"/>
      <c r="B2515" s="42"/>
      <c r="C2515" s="43"/>
      <c r="D2515" s="224" t="s">
        <v>394</v>
      </c>
      <c r="E2515" s="43"/>
      <c r="F2515" s="225" t="s">
        <v>2919</v>
      </c>
      <c r="G2515" s="43"/>
      <c r="H2515" s="43"/>
      <c r="I2515" s="226"/>
      <c r="J2515" s="43"/>
      <c r="K2515" s="43"/>
      <c r="L2515" s="47"/>
      <c r="M2515" s="227"/>
      <c r="N2515" s="228"/>
      <c r="O2515" s="87"/>
      <c r="P2515" s="87"/>
      <c r="Q2515" s="87"/>
      <c r="R2515" s="87"/>
      <c r="S2515" s="87"/>
      <c r="T2515" s="88"/>
      <c r="U2515" s="41"/>
      <c r="V2515" s="41"/>
      <c r="W2515" s="41"/>
      <c r="X2515" s="41"/>
      <c r="Y2515" s="41"/>
      <c r="Z2515" s="41"/>
      <c r="AA2515" s="41"/>
      <c r="AB2515" s="41"/>
      <c r="AC2515" s="41"/>
      <c r="AD2515" s="41"/>
      <c r="AE2515" s="41"/>
      <c r="AT2515" s="20" t="s">
        <v>394</v>
      </c>
      <c r="AU2515" s="20" t="s">
        <v>84</v>
      </c>
    </row>
    <row r="2516" s="13" customFormat="1">
      <c r="A2516" s="13"/>
      <c r="B2516" s="229"/>
      <c r="C2516" s="230"/>
      <c r="D2516" s="231" t="s">
        <v>397</v>
      </c>
      <c r="E2516" s="232" t="s">
        <v>28</v>
      </c>
      <c r="F2516" s="233" t="s">
        <v>2920</v>
      </c>
      <c r="G2516" s="230"/>
      <c r="H2516" s="232" t="s">
        <v>28</v>
      </c>
      <c r="I2516" s="234"/>
      <c r="J2516" s="230"/>
      <c r="K2516" s="230"/>
      <c r="L2516" s="235"/>
      <c r="M2516" s="236"/>
      <c r="N2516" s="237"/>
      <c r="O2516" s="237"/>
      <c r="P2516" s="237"/>
      <c r="Q2516" s="237"/>
      <c r="R2516" s="237"/>
      <c r="S2516" s="237"/>
      <c r="T2516" s="238"/>
      <c r="U2516" s="13"/>
      <c r="V2516" s="13"/>
      <c r="W2516" s="13"/>
      <c r="X2516" s="13"/>
      <c r="Y2516" s="13"/>
      <c r="Z2516" s="13"/>
      <c r="AA2516" s="13"/>
      <c r="AB2516" s="13"/>
      <c r="AC2516" s="13"/>
      <c r="AD2516" s="13"/>
      <c r="AE2516" s="13"/>
      <c r="AT2516" s="239" t="s">
        <v>397</v>
      </c>
      <c r="AU2516" s="239" t="s">
        <v>84</v>
      </c>
      <c r="AV2516" s="13" t="s">
        <v>82</v>
      </c>
      <c r="AW2516" s="13" t="s">
        <v>35</v>
      </c>
      <c r="AX2516" s="13" t="s">
        <v>74</v>
      </c>
      <c r="AY2516" s="239" t="s">
        <v>378</v>
      </c>
    </row>
    <row r="2517" s="14" customFormat="1">
      <c r="A2517" s="14"/>
      <c r="B2517" s="240"/>
      <c r="C2517" s="241"/>
      <c r="D2517" s="231" t="s">
        <v>397</v>
      </c>
      <c r="E2517" s="242" t="s">
        <v>28</v>
      </c>
      <c r="F2517" s="243" t="s">
        <v>82</v>
      </c>
      <c r="G2517" s="241"/>
      <c r="H2517" s="244">
        <v>1</v>
      </c>
      <c r="I2517" s="245"/>
      <c r="J2517" s="241"/>
      <c r="K2517" s="241"/>
      <c r="L2517" s="246"/>
      <c r="M2517" s="247"/>
      <c r="N2517" s="248"/>
      <c r="O2517" s="248"/>
      <c r="P2517" s="248"/>
      <c r="Q2517" s="248"/>
      <c r="R2517" s="248"/>
      <c r="S2517" s="248"/>
      <c r="T2517" s="249"/>
      <c r="U2517" s="14"/>
      <c r="V2517" s="14"/>
      <c r="W2517" s="14"/>
      <c r="X2517" s="14"/>
      <c r="Y2517" s="14"/>
      <c r="Z2517" s="14"/>
      <c r="AA2517" s="14"/>
      <c r="AB2517" s="14"/>
      <c r="AC2517" s="14"/>
      <c r="AD2517" s="14"/>
      <c r="AE2517" s="14"/>
      <c r="AT2517" s="250" t="s">
        <v>397</v>
      </c>
      <c r="AU2517" s="250" t="s">
        <v>84</v>
      </c>
      <c r="AV2517" s="14" t="s">
        <v>84</v>
      </c>
      <c r="AW2517" s="14" t="s">
        <v>35</v>
      </c>
      <c r="AX2517" s="14" t="s">
        <v>82</v>
      </c>
      <c r="AY2517" s="250" t="s">
        <v>378</v>
      </c>
    </row>
    <row r="2518" s="2" customFormat="1" ht="37.8" customHeight="1">
      <c r="A2518" s="41"/>
      <c r="B2518" s="42"/>
      <c r="C2518" s="273" t="s">
        <v>2921</v>
      </c>
      <c r="D2518" s="273" t="s">
        <v>875</v>
      </c>
      <c r="E2518" s="274" t="s">
        <v>2922</v>
      </c>
      <c r="F2518" s="275" t="s">
        <v>2923</v>
      </c>
      <c r="G2518" s="276" t="s">
        <v>764</v>
      </c>
      <c r="H2518" s="277">
        <v>1</v>
      </c>
      <c r="I2518" s="278"/>
      <c r="J2518" s="279">
        <f>ROUND(I2518*H2518,2)</f>
        <v>0</v>
      </c>
      <c r="K2518" s="275" t="s">
        <v>28</v>
      </c>
      <c r="L2518" s="280"/>
      <c r="M2518" s="281" t="s">
        <v>28</v>
      </c>
      <c r="N2518" s="282" t="s">
        <v>45</v>
      </c>
      <c r="O2518" s="87"/>
      <c r="P2518" s="220">
        <f>O2518*H2518</f>
        <v>0</v>
      </c>
      <c r="Q2518" s="220">
        <v>0.0613</v>
      </c>
      <c r="R2518" s="220">
        <f>Q2518*H2518</f>
        <v>0.0613</v>
      </c>
      <c r="S2518" s="220">
        <v>0</v>
      </c>
      <c r="T2518" s="221">
        <f>S2518*H2518</f>
        <v>0</v>
      </c>
      <c r="U2518" s="41"/>
      <c r="V2518" s="41"/>
      <c r="W2518" s="41"/>
      <c r="X2518" s="41"/>
      <c r="Y2518" s="41"/>
      <c r="Z2518" s="41"/>
      <c r="AA2518" s="41"/>
      <c r="AB2518" s="41"/>
      <c r="AC2518" s="41"/>
      <c r="AD2518" s="41"/>
      <c r="AE2518" s="41"/>
      <c r="AR2518" s="222" t="s">
        <v>706</v>
      </c>
      <c r="AT2518" s="222" t="s">
        <v>875</v>
      </c>
      <c r="AU2518" s="222" t="s">
        <v>84</v>
      </c>
      <c r="AY2518" s="20" t="s">
        <v>378</v>
      </c>
      <c r="BE2518" s="223">
        <f>IF(N2518="základní",J2518,0)</f>
        <v>0</v>
      </c>
      <c r="BF2518" s="223">
        <f>IF(N2518="snížená",J2518,0)</f>
        <v>0</v>
      </c>
      <c r="BG2518" s="223">
        <f>IF(N2518="zákl. přenesená",J2518,0)</f>
        <v>0</v>
      </c>
      <c r="BH2518" s="223">
        <f>IF(N2518="sníž. přenesená",J2518,0)</f>
        <v>0</v>
      </c>
      <c r="BI2518" s="223">
        <f>IF(N2518="nulová",J2518,0)</f>
        <v>0</v>
      </c>
      <c r="BJ2518" s="20" t="s">
        <v>82</v>
      </c>
      <c r="BK2518" s="223">
        <f>ROUND(I2518*H2518,2)</f>
        <v>0</v>
      </c>
      <c r="BL2518" s="20" t="s">
        <v>598</v>
      </c>
      <c r="BM2518" s="222" t="s">
        <v>2924</v>
      </c>
    </row>
    <row r="2519" s="13" customFormat="1">
      <c r="A2519" s="13"/>
      <c r="B2519" s="229"/>
      <c r="C2519" s="230"/>
      <c r="D2519" s="231" t="s">
        <v>397</v>
      </c>
      <c r="E2519" s="232" t="s">
        <v>28</v>
      </c>
      <c r="F2519" s="233" t="s">
        <v>2920</v>
      </c>
      <c r="G2519" s="230"/>
      <c r="H2519" s="232" t="s">
        <v>28</v>
      </c>
      <c r="I2519" s="234"/>
      <c r="J2519" s="230"/>
      <c r="K2519" s="230"/>
      <c r="L2519" s="235"/>
      <c r="M2519" s="236"/>
      <c r="N2519" s="237"/>
      <c r="O2519" s="237"/>
      <c r="P2519" s="237"/>
      <c r="Q2519" s="237"/>
      <c r="R2519" s="237"/>
      <c r="S2519" s="237"/>
      <c r="T2519" s="238"/>
      <c r="U2519" s="13"/>
      <c r="V2519" s="13"/>
      <c r="W2519" s="13"/>
      <c r="X2519" s="13"/>
      <c r="Y2519" s="13"/>
      <c r="Z2519" s="13"/>
      <c r="AA2519" s="13"/>
      <c r="AB2519" s="13"/>
      <c r="AC2519" s="13"/>
      <c r="AD2519" s="13"/>
      <c r="AE2519" s="13"/>
      <c r="AT2519" s="239" t="s">
        <v>397</v>
      </c>
      <c r="AU2519" s="239" t="s">
        <v>84</v>
      </c>
      <c r="AV2519" s="13" t="s">
        <v>82</v>
      </c>
      <c r="AW2519" s="13" t="s">
        <v>35</v>
      </c>
      <c r="AX2519" s="13" t="s">
        <v>74</v>
      </c>
      <c r="AY2519" s="239" t="s">
        <v>378</v>
      </c>
    </row>
    <row r="2520" s="14" customFormat="1">
      <c r="A2520" s="14"/>
      <c r="B2520" s="240"/>
      <c r="C2520" s="241"/>
      <c r="D2520" s="231" t="s">
        <v>397</v>
      </c>
      <c r="E2520" s="242" t="s">
        <v>28</v>
      </c>
      <c r="F2520" s="243" t="s">
        <v>82</v>
      </c>
      <c r="G2520" s="241"/>
      <c r="H2520" s="244">
        <v>1</v>
      </c>
      <c r="I2520" s="245"/>
      <c r="J2520" s="241"/>
      <c r="K2520" s="241"/>
      <c r="L2520" s="246"/>
      <c r="M2520" s="247"/>
      <c r="N2520" s="248"/>
      <c r="O2520" s="248"/>
      <c r="P2520" s="248"/>
      <c r="Q2520" s="248"/>
      <c r="R2520" s="248"/>
      <c r="S2520" s="248"/>
      <c r="T2520" s="249"/>
      <c r="U2520" s="14"/>
      <c r="V2520" s="14"/>
      <c r="W2520" s="14"/>
      <c r="X2520" s="14"/>
      <c r="Y2520" s="14"/>
      <c r="Z2520" s="14"/>
      <c r="AA2520" s="14"/>
      <c r="AB2520" s="14"/>
      <c r="AC2520" s="14"/>
      <c r="AD2520" s="14"/>
      <c r="AE2520" s="14"/>
      <c r="AT2520" s="250" t="s">
        <v>397</v>
      </c>
      <c r="AU2520" s="250" t="s">
        <v>84</v>
      </c>
      <c r="AV2520" s="14" t="s">
        <v>84</v>
      </c>
      <c r="AW2520" s="14" t="s">
        <v>35</v>
      </c>
      <c r="AX2520" s="14" t="s">
        <v>82</v>
      </c>
      <c r="AY2520" s="250" t="s">
        <v>378</v>
      </c>
    </row>
    <row r="2521" s="2" customFormat="1" ht="55.5" customHeight="1">
      <c r="A2521" s="41"/>
      <c r="B2521" s="42"/>
      <c r="C2521" s="211" t="s">
        <v>2925</v>
      </c>
      <c r="D2521" s="211" t="s">
        <v>385</v>
      </c>
      <c r="E2521" s="212" t="s">
        <v>2926</v>
      </c>
      <c r="F2521" s="213" t="s">
        <v>2927</v>
      </c>
      <c r="G2521" s="214" t="s">
        <v>764</v>
      </c>
      <c r="H2521" s="215">
        <v>1</v>
      </c>
      <c r="I2521" s="216"/>
      <c r="J2521" s="217">
        <f>ROUND(I2521*H2521,2)</f>
        <v>0</v>
      </c>
      <c r="K2521" s="213" t="s">
        <v>389</v>
      </c>
      <c r="L2521" s="47"/>
      <c r="M2521" s="218" t="s">
        <v>28</v>
      </c>
      <c r="N2521" s="219" t="s">
        <v>45</v>
      </c>
      <c r="O2521" s="87"/>
      <c r="P2521" s="220">
        <f>O2521*H2521</f>
        <v>0</v>
      </c>
      <c r="Q2521" s="220">
        <v>8.0000000000000007E-05</v>
      </c>
      <c r="R2521" s="220">
        <f>Q2521*H2521</f>
        <v>8.0000000000000007E-05</v>
      </c>
      <c r="S2521" s="220">
        <v>0</v>
      </c>
      <c r="T2521" s="221">
        <f>S2521*H2521</f>
        <v>0</v>
      </c>
      <c r="U2521" s="41"/>
      <c r="V2521" s="41"/>
      <c r="W2521" s="41"/>
      <c r="X2521" s="41"/>
      <c r="Y2521" s="41"/>
      <c r="Z2521" s="41"/>
      <c r="AA2521" s="41"/>
      <c r="AB2521" s="41"/>
      <c r="AC2521" s="41"/>
      <c r="AD2521" s="41"/>
      <c r="AE2521" s="41"/>
      <c r="AR2521" s="222" t="s">
        <v>598</v>
      </c>
      <c r="AT2521" s="222" t="s">
        <v>385</v>
      </c>
      <c r="AU2521" s="222" t="s">
        <v>84</v>
      </c>
      <c r="AY2521" s="20" t="s">
        <v>378</v>
      </c>
      <c r="BE2521" s="223">
        <f>IF(N2521="základní",J2521,0)</f>
        <v>0</v>
      </c>
      <c r="BF2521" s="223">
        <f>IF(N2521="snížená",J2521,0)</f>
        <v>0</v>
      </c>
      <c r="BG2521" s="223">
        <f>IF(N2521="zákl. přenesená",J2521,0)</f>
        <v>0</v>
      </c>
      <c r="BH2521" s="223">
        <f>IF(N2521="sníž. přenesená",J2521,0)</f>
        <v>0</v>
      </c>
      <c r="BI2521" s="223">
        <f>IF(N2521="nulová",J2521,0)</f>
        <v>0</v>
      </c>
      <c r="BJ2521" s="20" t="s">
        <v>82</v>
      </c>
      <c r="BK2521" s="223">
        <f>ROUND(I2521*H2521,2)</f>
        <v>0</v>
      </c>
      <c r="BL2521" s="20" t="s">
        <v>598</v>
      </c>
      <c r="BM2521" s="222" t="s">
        <v>2928</v>
      </c>
    </row>
    <row r="2522" s="2" customFormat="1">
      <c r="A2522" s="41"/>
      <c r="B2522" s="42"/>
      <c r="C2522" s="43"/>
      <c r="D2522" s="224" t="s">
        <v>394</v>
      </c>
      <c r="E2522" s="43"/>
      <c r="F2522" s="225" t="s">
        <v>2929</v>
      </c>
      <c r="G2522" s="43"/>
      <c r="H2522" s="43"/>
      <c r="I2522" s="226"/>
      <c r="J2522" s="43"/>
      <c r="K2522" s="43"/>
      <c r="L2522" s="47"/>
      <c r="M2522" s="227"/>
      <c r="N2522" s="228"/>
      <c r="O2522" s="87"/>
      <c r="P2522" s="87"/>
      <c r="Q2522" s="87"/>
      <c r="R2522" s="87"/>
      <c r="S2522" s="87"/>
      <c r="T2522" s="88"/>
      <c r="U2522" s="41"/>
      <c r="V2522" s="41"/>
      <c r="W2522" s="41"/>
      <c r="X2522" s="41"/>
      <c r="Y2522" s="41"/>
      <c r="Z2522" s="41"/>
      <c r="AA2522" s="41"/>
      <c r="AB2522" s="41"/>
      <c r="AC2522" s="41"/>
      <c r="AD2522" s="41"/>
      <c r="AE2522" s="41"/>
      <c r="AT2522" s="20" t="s">
        <v>394</v>
      </c>
      <c r="AU2522" s="20" t="s">
        <v>84</v>
      </c>
    </row>
    <row r="2523" s="13" customFormat="1">
      <c r="A2523" s="13"/>
      <c r="B2523" s="229"/>
      <c r="C2523" s="230"/>
      <c r="D2523" s="231" t="s">
        <v>397</v>
      </c>
      <c r="E2523" s="232" t="s">
        <v>28</v>
      </c>
      <c r="F2523" s="233" t="s">
        <v>2930</v>
      </c>
      <c r="G2523" s="230"/>
      <c r="H2523" s="232" t="s">
        <v>28</v>
      </c>
      <c r="I2523" s="234"/>
      <c r="J2523" s="230"/>
      <c r="K2523" s="230"/>
      <c r="L2523" s="235"/>
      <c r="M2523" s="236"/>
      <c r="N2523" s="237"/>
      <c r="O2523" s="237"/>
      <c r="P2523" s="237"/>
      <c r="Q2523" s="237"/>
      <c r="R2523" s="237"/>
      <c r="S2523" s="237"/>
      <c r="T2523" s="238"/>
      <c r="U2523" s="13"/>
      <c r="V2523" s="13"/>
      <c r="W2523" s="13"/>
      <c r="X2523" s="13"/>
      <c r="Y2523" s="13"/>
      <c r="Z2523" s="13"/>
      <c r="AA2523" s="13"/>
      <c r="AB2523" s="13"/>
      <c r="AC2523" s="13"/>
      <c r="AD2523" s="13"/>
      <c r="AE2523" s="13"/>
      <c r="AT2523" s="239" t="s">
        <v>397</v>
      </c>
      <c r="AU2523" s="239" t="s">
        <v>84</v>
      </c>
      <c r="AV2523" s="13" t="s">
        <v>82</v>
      </c>
      <c r="AW2523" s="13" t="s">
        <v>35</v>
      </c>
      <c r="AX2523" s="13" t="s">
        <v>74</v>
      </c>
      <c r="AY2523" s="239" t="s">
        <v>378</v>
      </c>
    </row>
    <row r="2524" s="14" customFormat="1">
      <c r="A2524" s="14"/>
      <c r="B2524" s="240"/>
      <c r="C2524" s="241"/>
      <c r="D2524" s="231" t="s">
        <v>397</v>
      </c>
      <c r="E2524" s="242" t="s">
        <v>28</v>
      </c>
      <c r="F2524" s="243" t="s">
        <v>82</v>
      </c>
      <c r="G2524" s="241"/>
      <c r="H2524" s="244">
        <v>1</v>
      </c>
      <c r="I2524" s="245"/>
      <c r="J2524" s="241"/>
      <c r="K2524" s="241"/>
      <c r="L2524" s="246"/>
      <c r="M2524" s="247"/>
      <c r="N2524" s="248"/>
      <c r="O2524" s="248"/>
      <c r="P2524" s="248"/>
      <c r="Q2524" s="248"/>
      <c r="R2524" s="248"/>
      <c r="S2524" s="248"/>
      <c r="T2524" s="249"/>
      <c r="U2524" s="14"/>
      <c r="V2524" s="14"/>
      <c r="W2524" s="14"/>
      <c r="X2524" s="14"/>
      <c r="Y2524" s="14"/>
      <c r="Z2524" s="14"/>
      <c r="AA2524" s="14"/>
      <c r="AB2524" s="14"/>
      <c r="AC2524" s="14"/>
      <c r="AD2524" s="14"/>
      <c r="AE2524" s="14"/>
      <c r="AT2524" s="250" t="s">
        <v>397</v>
      </c>
      <c r="AU2524" s="250" t="s">
        <v>84</v>
      </c>
      <c r="AV2524" s="14" t="s">
        <v>84</v>
      </c>
      <c r="AW2524" s="14" t="s">
        <v>35</v>
      </c>
      <c r="AX2524" s="14" t="s">
        <v>82</v>
      </c>
      <c r="AY2524" s="250" t="s">
        <v>378</v>
      </c>
    </row>
    <row r="2525" s="2" customFormat="1" ht="37.8" customHeight="1">
      <c r="A2525" s="41"/>
      <c r="B2525" s="42"/>
      <c r="C2525" s="273" t="s">
        <v>2931</v>
      </c>
      <c r="D2525" s="273" t="s">
        <v>875</v>
      </c>
      <c r="E2525" s="274" t="s">
        <v>2932</v>
      </c>
      <c r="F2525" s="275" t="s">
        <v>2933</v>
      </c>
      <c r="G2525" s="276" t="s">
        <v>764</v>
      </c>
      <c r="H2525" s="277">
        <v>1</v>
      </c>
      <c r="I2525" s="278"/>
      <c r="J2525" s="279">
        <f>ROUND(I2525*H2525,2)</f>
        <v>0</v>
      </c>
      <c r="K2525" s="275" t="s">
        <v>28</v>
      </c>
      <c r="L2525" s="280"/>
      <c r="M2525" s="281" t="s">
        <v>28</v>
      </c>
      <c r="N2525" s="282" t="s">
        <v>45</v>
      </c>
      <c r="O2525" s="87"/>
      <c r="P2525" s="220">
        <f>O2525*H2525</f>
        <v>0</v>
      </c>
      <c r="Q2525" s="220">
        <v>0.092399999999999996</v>
      </c>
      <c r="R2525" s="220">
        <f>Q2525*H2525</f>
        <v>0.092399999999999996</v>
      </c>
      <c r="S2525" s="220">
        <v>0</v>
      </c>
      <c r="T2525" s="221">
        <f>S2525*H2525</f>
        <v>0</v>
      </c>
      <c r="U2525" s="41"/>
      <c r="V2525" s="41"/>
      <c r="W2525" s="41"/>
      <c r="X2525" s="41"/>
      <c r="Y2525" s="41"/>
      <c r="Z2525" s="41"/>
      <c r="AA2525" s="41"/>
      <c r="AB2525" s="41"/>
      <c r="AC2525" s="41"/>
      <c r="AD2525" s="41"/>
      <c r="AE2525" s="41"/>
      <c r="AR2525" s="222" t="s">
        <v>706</v>
      </c>
      <c r="AT2525" s="222" t="s">
        <v>875</v>
      </c>
      <c r="AU2525" s="222" t="s">
        <v>84</v>
      </c>
      <c r="AY2525" s="20" t="s">
        <v>378</v>
      </c>
      <c r="BE2525" s="223">
        <f>IF(N2525="základní",J2525,0)</f>
        <v>0</v>
      </c>
      <c r="BF2525" s="223">
        <f>IF(N2525="snížená",J2525,0)</f>
        <v>0</v>
      </c>
      <c r="BG2525" s="223">
        <f>IF(N2525="zákl. přenesená",J2525,0)</f>
        <v>0</v>
      </c>
      <c r="BH2525" s="223">
        <f>IF(N2525="sníž. přenesená",J2525,0)</f>
        <v>0</v>
      </c>
      <c r="BI2525" s="223">
        <f>IF(N2525="nulová",J2525,0)</f>
        <v>0</v>
      </c>
      <c r="BJ2525" s="20" t="s">
        <v>82</v>
      </c>
      <c r="BK2525" s="223">
        <f>ROUND(I2525*H2525,2)</f>
        <v>0</v>
      </c>
      <c r="BL2525" s="20" t="s">
        <v>598</v>
      </c>
      <c r="BM2525" s="222" t="s">
        <v>2934</v>
      </c>
    </row>
    <row r="2526" s="13" customFormat="1">
      <c r="A2526" s="13"/>
      <c r="B2526" s="229"/>
      <c r="C2526" s="230"/>
      <c r="D2526" s="231" t="s">
        <v>397</v>
      </c>
      <c r="E2526" s="232" t="s">
        <v>28</v>
      </c>
      <c r="F2526" s="233" t="s">
        <v>2930</v>
      </c>
      <c r="G2526" s="230"/>
      <c r="H2526" s="232" t="s">
        <v>28</v>
      </c>
      <c r="I2526" s="234"/>
      <c r="J2526" s="230"/>
      <c r="K2526" s="230"/>
      <c r="L2526" s="235"/>
      <c r="M2526" s="236"/>
      <c r="N2526" s="237"/>
      <c r="O2526" s="237"/>
      <c r="P2526" s="237"/>
      <c r="Q2526" s="237"/>
      <c r="R2526" s="237"/>
      <c r="S2526" s="237"/>
      <c r="T2526" s="238"/>
      <c r="U2526" s="13"/>
      <c r="V2526" s="13"/>
      <c r="W2526" s="13"/>
      <c r="X2526" s="13"/>
      <c r="Y2526" s="13"/>
      <c r="Z2526" s="13"/>
      <c r="AA2526" s="13"/>
      <c r="AB2526" s="13"/>
      <c r="AC2526" s="13"/>
      <c r="AD2526" s="13"/>
      <c r="AE2526" s="13"/>
      <c r="AT2526" s="239" t="s">
        <v>397</v>
      </c>
      <c r="AU2526" s="239" t="s">
        <v>84</v>
      </c>
      <c r="AV2526" s="13" t="s">
        <v>82</v>
      </c>
      <c r="AW2526" s="13" t="s">
        <v>35</v>
      </c>
      <c r="AX2526" s="13" t="s">
        <v>74</v>
      </c>
      <c r="AY2526" s="239" t="s">
        <v>378</v>
      </c>
    </row>
    <row r="2527" s="14" customFormat="1">
      <c r="A2527" s="14"/>
      <c r="B2527" s="240"/>
      <c r="C2527" s="241"/>
      <c r="D2527" s="231" t="s">
        <v>397</v>
      </c>
      <c r="E2527" s="242" t="s">
        <v>28</v>
      </c>
      <c r="F2527" s="243" t="s">
        <v>82</v>
      </c>
      <c r="G2527" s="241"/>
      <c r="H2527" s="244">
        <v>1</v>
      </c>
      <c r="I2527" s="245"/>
      <c r="J2527" s="241"/>
      <c r="K2527" s="241"/>
      <c r="L2527" s="246"/>
      <c r="M2527" s="247"/>
      <c r="N2527" s="248"/>
      <c r="O2527" s="248"/>
      <c r="P2527" s="248"/>
      <c r="Q2527" s="248"/>
      <c r="R2527" s="248"/>
      <c r="S2527" s="248"/>
      <c r="T2527" s="249"/>
      <c r="U2527" s="14"/>
      <c r="V2527" s="14"/>
      <c r="W2527" s="14"/>
      <c r="X2527" s="14"/>
      <c r="Y2527" s="14"/>
      <c r="Z2527" s="14"/>
      <c r="AA2527" s="14"/>
      <c r="AB2527" s="14"/>
      <c r="AC2527" s="14"/>
      <c r="AD2527" s="14"/>
      <c r="AE2527" s="14"/>
      <c r="AT2527" s="250" t="s">
        <v>397</v>
      </c>
      <c r="AU2527" s="250" t="s">
        <v>84</v>
      </c>
      <c r="AV2527" s="14" t="s">
        <v>84</v>
      </c>
      <c r="AW2527" s="14" t="s">
        <v>35</v>
      </c>
      <c r="AX2527" s="14" t="s">
        <v>82</v>
      </c>
      <c r="AY2527" s="250" t="s">
        <v>378</v>
      </c>
    </row>
    <row r="2528" s="2" customFormat="1" ht="55.5" customHeight="1">
      <c r="A2528" s="41"/>
      <c r="B2528" s="42"/>
      <c r="C2528" s="211" t="s">
        <v>2935</v>
      </c>
      <c r="D2528" s="211" t="s">
        <v>385</v>
      </c>
      <c r="E2528" s="212" t="s">
        <v>2936</v>
      </c>
      <c r="F2528" s="213" t="s">
        <v>2937</v>
      </c>
      <c r="G2528" s="214" t="s">
        <v>634</v>
      </c>
      <c r="H2528" s="215">
        <v>0.154</v>
      </c>
      <c r="I2528" s="216"/>
      <c r="J2528" s="217">
        <f>ROUND(I2528*H2528,2)</f>
        <v>0</v>
      </c>
      <c r="K2528" s="213" t="s">
        <v>389</v>
      </c>
      <c r="L2528" s="47"/>
      <c r="M2528" s="218" t="s">
        <v>28</v>
      </c>
      <c r="N2528" s="219" t="s">
        <v>45</v>
      </c>
      <c r="O2528" s="87"/>
      <c r="P2528" s="220">
        <f>O2528*H2528</f>
        <v>0</v>
      </c>
      <c r="Q2528" s="220">
        <v>0</v>
      </c>
      <c r="R2528" s="220">
        <f>Q2528*H2528</f>
        <v>0</v>
      </c>
      <c r="S2528" s="220">
        <v>0</v>
      </c>
      <c r="T2528" s="221">
        <f>S2528*H2528</f>
        <v>0</v>
      </c>
      <c r="U2528" s="41"/>
      <c r="V2528" s="41"/>
      <c r="W2528" s="41"/>
      <c r="X2528" s="41"/>
      <c r="Y2528" s="41"/>
      <c r="Z2528" s="41"/>
      <c r="AA2528" s="41"/>
      <c r="AB2528" s="41"/>
      <c r="AC2528" s="41"/>
      <c r="AD2528" s="41"/>
      <c r="AE2528" s="41"/>
      <c r="AR2528" s="222" t="s">
        <v>598</v>
      </c>
      <c r="AT2528" s="222" t="s">
        <v>385</v>
      </c>
      <c r="AU2528" s="222" t="s">
        <v>84</v>
      </c>
      <c r="AY2528" s="20" t="s">
        <v>378</v>
      </c>
      <c r="BE2528" s="223">
        <f>IF(N2528="základní",J2528,0)</f>
        <v>0</v>
      </c>
      <c r="BF2528" s="223">
        <f>IF(N2528="snížená",J2528,0)</f>
        <v>0</v>
      </c>
      <c r="BG2528" s="223">
        <f>IF(N2528="zákl. přenesená",J2528,0)</f>
        <v>0</v>
      </c>
      <c r="BH2528" s="223">
        <f>IF(N2528="sníž. přenesená",J2528,0)</f>
        <v>0</v>
      </c>
      <c r="BI2528" s="223">
        <f>IF(N2528="nulová",J2528,0)</f>
        <v>0</v>
      </c>
      <c r="BJ2528" s="20" t="s">
        <v>82</v>
      </c>
      <c r="BK2528" s="223">
        <f>ROUND(I2528*H2528,2)</f>
        <v>0</v>
      </c>
      <c r="BL2528" s="20" t="s">
        <v>598</v>
      </c>
      <c r="BM2528" s="222" t="s">
        <v>2938</v>
      </c>
    </row>
    <row r="2529" s="2" customFormat="1">
      <c r="A2529" s="41"/>
      <c r="B2529" s="42"/>
      <c r="C2529" s="43"/>
      <c r="D2529" s="224" t="s">
        <v>394</v>
      </c>
      <c r="E2529" s="43"/>
      <c r="F2529" s="225" t="s">
        <v>2939</v>
      </c>
      <c r="G2529" s="43"/>
      <c r="H2529" s="43"/>
      <c r="I2529" s="226"/>
      <c r="J2529" s="43"/>
      <c r="K2529" s="43"/>
      <c r="L2529" s="47"/>
      <c r="M2529" s="227"/>
      <c r="N2529" s="228"/>
      <c r="O2529" s="87"/>
      <c r="P2529" s="87"/>
      <c r="Q2529" s="87"/>
      <c r="R2529" s="87"/>
      <c r="S2529" s="87"/>
      <c r="T2529" s="88"/>
      <c r="U2529" s="41"/>
      <c r="V2529" s="41"/>
      <c r="W2529" s="41"/>
      <c r="X2529" s="41"/>
      <c r="Y2529" s="41"/>
      <c r="Z2529" s="41"/>
      <c r="AA2529" s="41"/>
      <c r="AB2529" s="41"/>
      <c r="AC2529" s="41"/>
      <c r="AD2529" s="41"/>
      <c r="AE2529" s="41"/>
      <c r="AT2529" s="20" t="s">
        <v>394</v>
      </c>
      <c r="AU2529" s="20" t="s">
        <v>84</v>
      </c>
    </row>
    <row r="2530" s="12" customFormat="1" ht="22.8" customHeight="1">
      <c r="A2530" s="12"/>
      <c r="B2530" s="195"/>
      <c r="C2530" s="196"/>
      <c r="D2530" s="197" t="s">
        <v>73</v>
      </c>
      <c r="E2530" s="209" t="s">
        <v>2940</v>
      </c>
      <c r="F2530" s="209" t="s">
        <v>2941</v>
      </c>
      <c r="G2530" s="196"/>
      <c r="H2530" s="196"/>
      <c r="I2530" s="199"/>
      <c r="J2530" s="210">
        <f>BK2530</f>
        <v>0</v>
      </c>
      <c r="K2530" s="196"/>
      <c r="L2530" s="201"/>
      <c r="M2530" s="202"/>
      <c r="N2530" s="203"/>
      <c r="O2530" s="203"/>
      <c r="P2530" s="204">
        <f>SUM(P2531:P2574)</f>
        <v>0</v>
      </c>
      <c r="Q2530" s="203"/>
      <c r="R2530" s="204">
        <f>SUM(R2531:R2574)</f>
        <v>7.1069259400000009</v>
      </c>
      <c r="S2530" s="203"/>
      <c r="T2530" s="205">
        <f>SUM(T2531:T2574)</f>
        <v>1.4679</v>
      </c>
      <c r="U2530" s="12"/>
      <c r="V2530" s="12"/>
      <c r="W2530" s="12"/>
      <c r="X2530" s="12"/>
      <c r="Y2530" s="12"/>
      <c r="Z2530" s="12"/>
      <c r="AA2530" s="12"/>
      <c r="AB2530" s="12"/>
      <c r="AC2530" s="12"/>
      <c r="AD2530" s="12"/>
      <c r="AE2530" s="12"/>
      <c r="AR2530" s="206" t="s">
        <v>84</v>
      </c>
      <c r="AT2530" s="207" t="s">
        <v>73</v>
      </c>
      <c r="AU2530" s="207" t="s">
        <v>82</v>
      </c>
      <c r="AY2530" s="206" t="s">
        <v>378</v>
      </c>
      <c r="BK2530" s="208">
        <f>SUM(BK2531:BK2574)</f>
        <v>0</v>
      </c>
    </row>
    <row r="2531" s="2" customFormat="1" ht="37.8" customHeight="1">
      <c r="A2531" s="41"/>
      <c r="B2531" s="42"/>
      <c r="C2531" s="211" t="s">
        <v>2942</v>
      </c>
      <c r="D2531" s="211" t="s">
        <v>385</v>
      </c>
      <c r="E2531" s="212" t="s">
        <v>2943</v>
      </c>
      <c r="F2531" s="213" t="s">
        <v>2944</v>
      </c>
      <c r="G2531" s="214" t="s">
        <v>388</v>
      </c>
      <c r="H2531" s="215">
        <v>2.6120000000000001</v>
      </c>
      <c r="I2531" s="216"/>
      <c r="J2531" s="217">
        <f>ROUND(I2531*H2531,2)</f>
        <v>0</v>
      </c>
      <c r="K2531" s="213" t="s">
        <v>389</v>
      </c>
      <c r="L2531" s="47"/>
      <c r="M2531" s="218" t="s">
        <v>28</v>
      </c>
      <c r="N2531" s="219" t="s">
        <v>45</v>
      </c>
      <c r="O2531" s="87"/>
      <c r="P2531" s="220">
        <f>O2531*H2531</f>
        <v>0</v>
      </c>
      <c r="Q2531" s="220">
        <v>0.00189</v>
      </c>
      <c r="R2531" s="220">
        <f>Q2531*H2531</f>
        <v>0.0049366799999999997</v>
      </c>
      <c r="S2531" s="220">
        <v>0</v>
      </c>
      <c r="T2531" s="221">
        <f>S2531*H2531</f>
        <v>0</v>
      </c>
      <c r="U2531" s="41"/>
      <c r="V2531" s="41"/>
      <c r="W2531" s="41"/>
      <c r="X2531" s="41"/>
      <c r="Y2531" s="41"/>
      <c r="Z2531" s="41"/>
      <c r="AA2531" s="41"/>
      <c r="AB2531" s="41"/>
      <c r="AC2531" s="41"/>
      <c r="AD2531" s="41"/>
      <c r="AE2531" s="41"/>
      <c r="AR2531" s="222" t="s">
        <v>598</v>
      </c>
      <c r="AT2531" s="222" t="s">
        <v>385</v>
      </c>
      <c r="AU2531" s="222" t="s">
        <v>84</v>
      </c>
      <c r="AY2531" s="20" t="s">
        <v>378</v>
      </c>
      <c r="BE2531" s="223">
        <f>IF(N2531="základní",J2531,0)</f>
        <v>0</v>
      </c>
      <c r="BF2531" s="223">
        <f>IF(N2531="snížená",J2531,0)</f>
        <v>0</v>
      </c>
      <c r="BG2531" s="223">
        <f>IF(N2531="zákl. přenesená",J2531,0)</f>
        <v>0</v>
      </c>
      <c r="BH2531" s="223">
        <f>IF(N2531="sníž. přenesená",J2531,0)</f>
        <v>0</v>
      </c>
      <c r="BI2531" s="223">
        <f>IF(N2531="nulová",J2531,0)</f>
        <v>0</v>
      </c>
      <c r="BJ2531" s="20" t="s">
        <v>82</v>
      </c>
      <c r="BK2531" s="223">
        <f>ROUND(I2531*H2531,2)</f>
        <v>0</v>
      </c>
      <c r="BL2531" s="20" t="s">
        <v>598</v>
      </c>
      <c r="BM2531" s="222" t="s">
        <v>2945</v>
      </c>
    </row>
    <row r="2532" s="2" customFormat="1">
      <c r="A2532" s="41"/>
      <c r="B2532" s="42"/>
      <c r="C2532" s="43"/>
      <c r="D2532" s="224" t="s">
        <v>394</v>
      </c>
      <c r="E2532" s="43"/>
      <c r="F2532" s="225" t="s">
        <v>2946</v>
      </c>
      <c r="G2532" s="43"/>
      <c r="H2532" s="43"/>
      <c r="I2532" s="226"/>
      <c r="J2532" s="43"/>
      <c r="K2532" s="43"/>
      <c r="L2532" s="47"/>
      <c r="M2532" s="227"/>
      <c r="N2532" s="228"/>
      <c r="O2532" s="87"/>
      <c r="P2532" s="87"/>
      <c r="Q2532" s="87"/>
      <c r="R2532" s="87"/>
      <c r="S2532" s="87"/>
      <c r="T2532" s="88"/>
      <c r="U2532" s="41"/>
      <c r="V2532" s="41"/>
      <c r="W2532" s="41"/>
      <c r="X2532" s="41"/>
      <c r="Y2532" s="41"/>
      <c r="Z2532" s="41"/>
      <c r="AA2532" s="41"/>
      <c r="AB2532" s="41"/>
      <c r="AC2532" s="41"/>
      <c r="AD2532" s="41"/>
      <c r="AE2532" s="41"/>
      <c r="AT2532" s="20" t="s">
        <v>394</v>
      </c>
      <c r="AU2532" s="20" t="s">
        <v>84</v>
      </c>
    </row>
    <row r="2533" s="14" customFormat="1">
      <c r="A2533" s="14"/>
      <c r="B2533" s="240"/>
      <c r="C2533" s="241"/>
      <c r="D2533" s="231" t="s">
        <v>397</v>
      </c>
      <c r="E2533" s="242" t="s">
        <v>28</v>
      </c>
      <c r="F2533" s="243" t="s">
        <v>425</v>
      </c>
      <c r="G2533" s="241"/>
      <c r="H2533" s="244">
        <v>2.6120000000000001</v>
      </c>
      <c r="I2533" s="245"/>
      <c r="J2533" s="241"/>
      <c r="K2533" s="241"/>
      <c r="L2533" s="246"/>
      <c r="M2533" s="247"/>
      <c r="N2533" s="248"/>
      <c r="O2533" s="248"/>
      <c r="P2533" s="248"/>
      <c r="Q2533" s="248"/>
      <c r="R2533" s="248"/>
      <c r="S2533" s="248"/>
      <c r="T2533" s="249"/>
      <c r="U2533" s="14"/>
      <c r="V2533" s="14"/>
      <c r="W2533" s="14"/>
      <c r="X2533" s="14"/>
      <c r="Y2533" s="14"/>
      <c r="Z2533" s="14"/>
      <c r="AA2533" s="14"/>
      <c r="AB2533" s="14"/>
      <c r="AC2533" s="14"/>
      <c r="AD2533" s="14"/>
      <c r="AE2533" s="14"/>
      <c r="AT2533" s="250" t="s">
        <v>397</v>
      </c>
      <c r="AU2533" s="250" t="s">
        <v>84</v>
      </c>
      <c r="AV2533" s="14" t="s">
        <v>84</v>
      </c>
      <c r="AW2533" s="14" t="s">
        <v>35</v>
      </c>
      <c r="AX2533" s="14" t="s">
        <v>82</v>
      </c>
      <c r="AY2533" s="250" t="s">
        <v>378</v>
      </c>
    </row>
    <row r="2534" s="2" customFormat="1" ht="44.25" customHeight="1">
      <c r="A2534" s="41"/>
      <c r="B2534" s="42"/>
      <c r="C2534" s="211" t="s">
        <v>2947</v>
      </c>
      <c r="D2534" s="211" t="s">
        <v>385</v>
      </c>
      <c r="E2534" s="212" t="s">
        <v>2948</v>
      </c>
      <c r="F2534" s="213" t="s">
        <v>2949</v>
      </c>
      <c r="G2534" s="214" t="s">
        <v>972</v>
      </c>
      <c r="H2534" s="215">
        <v>60</v>
      </c>
      <c r="I2534" s="216"/>
      <c r="J2534" s="217">
        <f>ROUND(I2534*H2534,2)</f>
        <v>0</v>
      </c>
      <c r="K2534" s="213" t="s">
        <v>389</v>
      </c>
      <c r="L2534" s="47"/>
      <c r="M2534" s="218" t="s">
        <v>28</v>
      </c>
      <c r="N2534" s="219" t="s">
        <v>45</v>
      </c>
      <c r="O2534" s="87"/>
      <c r="P2534" s="220">
        <f>O2534*H2534</f>
        <v>0</v>
      </c>
      <c r="Q2534" s="220">
        <v>0</v>
      </c>
      <c r="R2534" s="220">
        <f>Q2534*H2534</f>
        <v>0</v>
      </c>
      <c r="S2534" s="220">
        <v>0.01584</v>
      </c>
      <c r="T2534" s="221">
        <f>S2534*H2534</f>
        <v>0.95040000000000002</v>
      </c>
      <c r="U2534" s="41"/>
      <c r="V2534" s="41"/>
      <c r="W2534" s="41"/>
      <c r="X2534" s="41"/>
      <c r="Y2534" s="41"/>
      <c r="Z2534" s="41"/>
      <c r="AA2534" s="41"/>
      <c r="AB2534" s="41"/>
      <c r="AC2534" s="41"/>
      <c r="AD2534" s="41"/>
      <c r="AE2534" s="41"/>
      <c r="AR2534" s="222" t="s">
        <v>598</v>
      </c>
      <c r="AT2534" s="222" t="s">
        <v>385</v>
      </c>
      <c r="AU2534" s="222" t="s">
        <v>84</v>
      </c>
      <c r="AY2534" s="20" t="s">
        <v>378</v>
      </c>
      <c r="BE2534" s="223">
        <f>IF(N2534="základní",J2534,0)</f>
        <v>0</v>
      </c>
      <c r="BF2534" s="223">
        <f>IF(N2534="snížená",J2534,0)</f>
        <v>0</v>
      </c>
      <c r="BG2534" s="223">
        <f>IF(N2534="zákl. přenesená",J2534,0)</f>
        <v>0</v>
      </c>
      <c r="BH2534" s="223">
        <f>IF(N2534="sníž. přenesená",J2534,0)</f>
        <v>0</v>
      </c>
      <c r="BI2534" s="223">
        <f>IF(N2534="nulová",J2534,0)</f>
        <v>0</v>
      </c>
      <c r="BJ2534" s="20" t="s">
        <v>82</v>
      </c>
      <c r="BK2534" s="223">
        <f>ROUND(I2534*H2534,2)</f>
        <v>0</v>
      </c>
      <c r="BL2534" s="20" t="s">
        <v>598</v>
      </c>
      <c r="BM2534" s="222" t="s">
        <v>2950</v>
      </c>
    </row>
    <row r="2535" s="2" customFormat="1">
      <c r="A2535" s="41"/>
      <c r="B2535" s="42"/>
      <c r="C2535" s="43"/>
      <c r="D2535" s="224" t="s">
        <v>394</v>
      </c>
      <c r="E2535" s="43"/>
      <c r="F2535" s="225" t="s">
        <v>2951</v>
      </c>
      <c r="G2535" s="43"/>
      <c r="H2535" s="43"/>
      <c r="I2535" s="226"/>
      <c r="J2535" s="43"/>
      <c r="K2535" s="43"/>
      <c r="L2535" s="47"/>
      <c r="M2535" s="227"/>
      <c r="N2535" s="228"/>
      <c r="O2535" s="87"/>
      <c r="P2535" s="87"/>
      <c r="Q2535" s="87"/>
      <c r="R2535" s="87"/>
      <c r="S2535" s="87"/>
      <c r="T2535" s="88"/>
      <c r="U2535" s="41"/>
      <c r="V2535" s="41"/>
      <c r="W2535" s="41"/>
      <c r="X2535" s="41"/>
      <c r="Y2535" s="41"/>
      <c r="Z2535" s="41"/>
      <c r="AA2535" s="41"/>
      <c r="AB2535" s="41"/>
      <c r="AC2535" s="41"/>
      <c r="AD2535" s="41"/>
      <c r="AE2535" s="41"/>
      <c r="AT2535" s="20" t="s">
        <v>394</v>
      </c>
      <c r="AU2535" s="20" t="s">
        <v>84</v>
      </c>
    </row>
    <row r="2536" s="13" customFormat="1">
      <c r="A2536" s="13"/>
      <c r="B2536" s="229"/>
      <c r="C2536" s="230"/>
      <c r="D2536" s="231" t="s">
        <v>397</v>
      </c>
      <c r="E2536" s="232" t="s">
        <v>28</v>
      </c>
      <c r="F2536" s="233" t="s">
        <v>802</v>
      </c>
      <c r="G2536" s="230"/>
      <c r="H2536" s="232" t="s">
        <v>28</v>
      </c>
      <c r="I2536" s="234"/>
      <c r="J2536" s="230"/>
      <c r="K2536" s="230"/>
      <c r="L2536" s="235"/>
      <c r="M2536" s="236"/>
      <c r="N2536" s="237"/>
      <c r="O2536" s="237"/>
      <c r="P2536" s="237"/>
      <c r="Q2536" s="237"/>
      <c r="R2536" s="237"/>
      <c r="S2536" s="237"/>
      <c r="T2536" s="238"/>
      <c r="U2536" s="13"/>
      <c r="V2536" s="13"/>
      <c r="W2536" s="13"/>
      <c r="X2536" s="13"/>
      <c r="Y2536" s="13"/>
      <c r="Z2536" s="13"/>
      <c r="AA2536" s="13"/>
      <c r="AB2536" s="13"/>
      <c r="AC2536" s="13"/>
      <c r="AD2536" s="13"/>
      <c r="AE2536" s="13"/>
      <c r="AT2536" s="239" t="s">
        <v>397</v>
      </c>
      <c r="AU2536" s="239" t="s">
        <v>84</v>
      </c>
      <c r="AV2536" s="13" t="s">
        <v>82</v>
      </c>
      <c r="AW2536" s="13" t="s">
        <v>35</v>
      </c>
      <c r="AX2536" s="13" t="s">
        <v>74</v>
      </c>
      <c r="AY2536" s="239" t="s">
        <v>378</v>
      </c>
    </row>
    <row r="2537" s="14" customFormat="1">
      <c r="A2537" s="14"/>
      <c r="B2537" s="240"/>
      <c r="C2537" s="241"/>
      <c r="D2537" s="231" t="s">
        <v>397</v>
      </c>
      <c r="E2537" s="242" t="s">
        <v>28</v>
      </c>
      <c r="F2537" s="243" t="s">
        <v>458</v>
      </c>
      <c r="G2537" s="241"/>
      <c r="H2537" s="244">
        <v>60</v>
      </c>
      <c r="I2537" s="245"/>
      <c r="J2537" s="241"/>
      <c r="K2537" s="241"/>
      <c r="L2537" s="246"/>
      <c r="M2537" s="247"/>
      <c r="N2537" s="248"/>
      <c r="O2537" s="248"/>
      <c r="P2537" s="248"/>
      <c r="Q2537" s="248"/>
      <c r="R2537" s="248"/>
      <c r="S2537" s="248"/>
      <c r="T2537" s="249"/>
      <c r="U2537" s="14"/>
      <c r="V2537" s="14"/>
      <c r="W2537" s="14"/>
      <c r="X2537" s="14"/>
      <c r="Y2537" s="14"/>
      <c r="Z2537" s="14"/>
      <c r="AA2537" s="14"/>
      <c r="AB2537" s="14"/>
      <c r="AC2537" s="14"/>
      <c r="AD2537" s="14"/>
      <c r="AE2537" s="14"/>
      <c r="AT2537" s="250" t="s">
        <v>397</v>
      </c>
      <c r="AU2537" s="250" t="s">
        <v>84</v>
      </c>
      <c r="AV2537" s="14" t="s">
        <v>84</v>
      </c>
      <c r="AW2537" s="14" t="s">
        <v>35</v>
      </c>
      <c r="AX2537" s="14" t="s">
        <v>82</v>
      </c>
      <c r="AY2537" s="250" t="s">
        <v>378</v>
      </c>
    </row>
    <row r="2538" s="2" customFormat="1" ht="37.8" customHeight="1">
      <c r="A2538" s="41"/>
      <c r="B2538" s="42"/>
      <c r="C2538" s="211" t="s">
        <v>2952</v>
      </c>
      <c r="D2538" s="211" t="s">
        <v>385</v>
      </c>
      <c r="E2538" s="212" t="s">
        <v>2953</v>
      </c>
      <c r="F2538" s="213" t="s">
        <v>2954</v>
      </c>
      <c r="G2538" s="214" t="s">
        <v>972</v>
      </c>
      <c r="H2538" s="215">
        <v>60</v>
      </c>
      <c r="I2538" s="216"/>
      <c r="J2538" s="217">
        <f>ROUND(I2538*H2538,2)</f>
        <v>0</v>
      </c>
      <c r="K2538" s="213" t="s">
        <v>389</v>
      </c>
      <c r="L2538" s="47"/>
      <c r="M2538" s="218" t="s">
        <v>28</v>
      </c>
      <c r="N2538" s="219" t="s">
        <v>45</v>
      </c>
      <c r="O2538" s="87"/>
      <c r="P2538" s="220">
        <f>O2538*H2538</f>
        <v>0</v>
      </c>
      <c r="Q2538" s="220">
        <v>9.0000000000000006E-05</v>
      </c>
      <c r="R2538" s="220">
        <f>Q2538*H2538</f>
        <v>0.0054000000000000003</v>
      </c>
      <c r="S2538" s="220">
        <v>0</v>
      </c>
      <c r="T2538" s="221">
        <f>S2538*H2538</f>
        <v>0</v>
      </c>
      <c r="U2538" s="41"/>
      <c r="V2538" s="41"/>
      <c r="W2538" s="41"/>
      <c r="X2538" s="41"/>
      <c r="Y2538" s="41"/>
      <c r="Z2538" s="41"/>
      <c r="AA2538" s="41"/>
      <c r="AB2538" s="41"/>
      <c r="AC2538" s="41"/>
      <c r="AD2538" s="41"/>
      <c r="AE2538" s="41"/>
      <c r="AR2538" s="222" t="s">
        <v>598</v>
      </c>
      <c r="AT2538" s="222" t="s">
        <v>385</v>
      </c>
      <c r="AU2538" s="222" t="s">
        <v>84</v>
      </c>
      <c r="AY2538" s="20" t="s">
        <v>378</v>
      </c>
      <c r="BE2538" s="223">
        <f>IF(N2538="základní",J2538,0)</f>
        <v>0</v>
      </c>
      <c r="BF2538" s="223">
        <f>IF(N2538="snížená",J2538,0)</f>
        <v>0</v>
      </c>
      <c r="BG2538" s="223">
        <f>IF(N2538="zákl. přenesená",J2538,0)</f>
        <v>0</v>
      </c>
      <c r="BH2538" s="223">
        <f>IF(N2538="sníž. přenesená",J2538,0)</f>
        <v>0</v>
      </c>
      <c r="BI2538" s="223">
        <f>IF(N2538="nulová",J2538,0)</f>
        <v>0</v>
      </c>
      <c r="BJ2538" s="20" t="s">
        <v>82</v>
      </c>
      <c r="BK2538" s="223">
        <f>ROUND(I2538*H2538,2)</f>
        <v>0</v>
      </c>
      <c r="BL2538" s="20" t="s">
        <v>598</v>
      </c>
      <c r="BM2538" s="222" t="s">
        <v>2955</v>
      </c>
    </row>
    <row r="2539" s="2" customFormat="1">
      <c r="A2539" s="41"/>
      <c r="B2539" s="42"/>
      <c r="C2539" s="43"/>
      <c r="D2539" s="224" t="s">
        <v>394</v>
      </c>
      <c r="E2539" s="43"/>
      <c r="F2539" s="225" t="s">
        <v>2956</v>
      </c>
      <c r="G2539" s="43"/>
      <c r="H2539" s="43"/>
      <c r="I2539" s="226"/>
      <c r="J2539" s="43"/>
      <c r="K2539" s="43"/>
      <c r="L2539" s="47"/>
      <c r="M2539" s="227"/>
      <c r="N2539" s="228"/>
      <c r="O2539" s="87"/>
      <c r="P2539" s="87"/>
      <c r="Q2539" s="87"/>
      <c r="R2539" s="87"/>
      <c r="S2539" s="87"/>
      <c r="T2539" s="88"/>
      <c r="U2539" s="41"/>
      <c r="V2539" s="41"/>
      <c r="W2539" s="41"/>
      <c r="X2539" s="41"/>
      <c r="Y2539" s="41"/>
      <c r="Z2539" s="41"/>
      <c r="AA2539" s="41"/>
      <c r="AB2539" s="41"/>
      <c r="AC2539" s="41"/>
      <c r="AD2539" s="41"/>
      <c r="AE2539" s="41"/>
      <c r="AT2539" s="20" t="s">
        <v>394</v>
      </c>
      <c r="AU2539" s="20" t="s">
        <v>84</v>
      </c>
    </row>
    <row r="2540" s="13" customFormat="1">
      <c r="A2540" s="13"/>
      <c r="B2540" s="229"/>
      <c r="C2540" s="230"/>
      <c r="D2540" s="231" t="s">
        <v>397</v>
      </c>
      <c r="E2540" s="232" t="s">
        <v>28</v>
      </c>
      <c r="F2540" s="233" t="s">
        <v>802</v>
      </c>
      <c r="G2540" s="230"/>
      <c r="H2540" s="232" t="s">
        <v>28</v>
      </c>
      <c r="I2540" s="234"/>
      <c r="J2540" s="230"/>
      <c r="K2540" s="230"/>
      <c r="L2540" s="235"/>
      <c r="M2540" s="236"/>
      <c r="N2540" s="237"/>
      <c r="O2540" s="237"/>
      <c r="P2540" s="237"/>
      <c r="Q2540" s="237"/>
      <c r="R2540" s="237"/>
      <c r="S2540" s="237"/>
      <c r="T2540" s="238"/>
      <c r="U2540" s="13"/>
      <c r="V2540" s="13"/>
      <c r="W2540" s="13"/>
      <c r="X2540" s="13"/>
      <c r="Y2540" s="13"/>
      <c r="Z2540" s="13"/>
      <c r="AA2540" s="13"/>
      <c r="AB2540" s="13"/>
      <c r="AC2540" s="13"/>
      <c r="AD2540" s="13"/>
      <c r="AE2540" s="13"/>
      <c r="AT2540" s="239" t="s">
        <v>397</v>
      </c>
      <c r="AU2540" s="239" t="s">
        <v>84</v>
      </c>
      <c r="AV2540" s="13" t="s">
        <v>82</v>
      </c>
      <c r="AW2540" s="13" t="s">
        <v>35</v>
      </c>
      <c r="AX2540" s="13" t="s">
        <v>74</v>
      </c>
      <c r="AY2540" s="239" t="s">
        <v>378</v>
      </c>
    </row>
    <row r="2541" s="13" customFormat="1">
      <c r="A2541" s="13"/>
      <c r="B2541" s="229"/>
      <c r="C2541" s="230"/>
      <c r="D2541" s="231" t="s">
        <v>397</v>
      </c>
      <c r="E2541" s="232" t="s">
        <v>28</v>
      </c>
      <c r="F2541" s="233" t="s">
        <v>2957</v>
      </c>
      <c r="G2541" s="230"/>
      <c r="H2541" s="232" t="s">
        <v>28</v>
      </c>
      <c r="I2541" s="234"/>
      <c r="J2541" s="230"/>
      <c r="K2541" s="230"/>
      <c r="L2541" s="235"/>
      <c r="M2541" s="236"/>
      <c r="N2541" s="237"/>
      <c r="O2541" s="237"/>
      <c r="P2541" s="237"/>
      <c r="Q2541" s="237"/>
      <c r="R2541" s="237"/>
      <c r="S2541" s="237"/>
      <c r="T2541" s="238"/>
      <c r="U2541" s="13"/>
      <c r="V2541" s="13"/>
      <c r="W2541" s="13"/>
      <c r="X2541" s="13"/>
      <c r="Y2541" s="13"/>
      <c r="Z2541" s="13"/>
      <c r="AA2541" s="13"/>
      <c r="AB2541" s="13"/>
      <c r="AC2541" s="13"/>
      <c r="AD2541" s="13"/>
      <c r="AE2541" s="13"/>
      <c r="AT2541" s="239" t="s">
        <v>397</v>
      </c>
      <c r="AU2541" s="239" t="s">
        <v>84</v>
      </c>
      <c r="AV2541" s="13" t="s">
        <v>82</v>
      </c>
      <c r="AW2541" s="13" t="s">
        <v>35</v>
      </c>
      <c r="AX2541" s="13" t="s">
        <v>74</v>
      </c>
      <c r="AY2541" s="239" t="s">
        <v>378</v>
      </c>
    </row>
    <row r="2542" s="14" customFormat="1">
      <c r="A2542" s="14"/>
      <c r="B2542" s="240"/>
      <c r="C2542" s="241"/>
      <c r="D2542" s="231" t="s">
        <v>397</v>
      </c>
      <c r="E2542" s="242" t="s">
        <v>28</v>
      </c>
      <c r="F2542" s="243" t="s">
        <v>458</v>
      </c>
      <c r="G2542" s="241"/>
      <c r="H2542" s="244">
        <v>60</v>
      </c>
      <c r="I2542" s="245"/>
      <c r="J2542" s="241"/>
      <c r="K2542" s="241"/>
      <c r="L2542" s="246"/>
      <c r="M2542" s="247"/>
      <c r="N2542" s="248"/>
      <c r="O2542" s="248"/>
      <c r="P2542" s="248"/>
      <c r="Q2542" s="248"/>
      <c r="R2542" s="248"/>
      <c r="S2542" s="248"/>
      <c r="T2542" s="249"/>
      <c r="U2542" s="14"/>
      <c r="V2542" s="14"/>
      <c r="W2542" s="14"/>
      <c r="X2542" s="14"/>
      <c r="Y2542" s="14"/>
      <c r="Z2542" s="14"/>
      <c r="AA2542" s="14"/>
      <c r="AB2542" s="14"/>
      <c r="AC2542" s="14"/>
      <c r="AD2542" s="14"/>
      <c r="AE2542" s="14"/>
      <c r="AT2542" s="250" t="s">
        <v>397</v>
      </c>
      <c r="AU2542" s="250" t="s">
        <v>84</v>
      </c>
      <c r="AV2542" s="14" t="s">
        <v>84</v>
      </c>
      <c r="AW2542" s="14" t="s">
        <v>35</v>
      </c>
      <c r="AX2542" s="14" t="s">
        <v>74</v>
      </c>
      <c r="AY2542" s="250" t="s">
        <v>378</v>
      </c>
    </row>
    <row r="2543" s="15" customFormat="1">
      <c r="A2543" s="15"/>
      <c r="B2543" s="251"/>
      <c r="C2543" s="252"/>
      <c r="D2543" s="231" t="s">
        <v>397</v>
      </c>
      <c r="E2543" s="253" t="s">
        <v>457</v>
      </c>
      <c r="F2543" s="254" t="s">
        <v>416</v>
      </c>
      <c r="G2543" s="252"/>
      <c r="H2543" s="255">
        <v>60</v>
      </c>
      <c r="I2543" s="256"/>
      <c r="J2543" s="252"/>
      <c r="K2543" s="252"/>
      <c r="L2543" s="257"/>
      <c r="M2543" s="258"/>
      <c r="N2543" s="259"/>
      <c r="O2543" s="259"/>
      <c r="P2543" s="259"/>
      <c r="Q2543" s="259"/>
      <c r="R2543" s="259"/>
      <c r="S2543" s="259"/>
      <c r="T2543" s="260"/>
      <c r="U2543" s="15"/>
      <c r="V2543" s="15"/>
      <c r="W2543" s="15"/>
      <c r="X2543" s="15"/>
      <c r="Y2543" s="15"/>
      <c r="Z2543" s="15"/>
      <c r="AA2543" s="15"/>
      <c r="AB2543" s="15"/>
      <c r="AC2543" s="15"/>
      <c r="AD2543" s="15"/>
      <c r="AE2543" s="15"/>
      <c r="AT2543" s="261" t="s">
        <v>397</v>
      </c>
      <c r="AU2543" s="261" t="s">
        <v>84</v>
      </c>
      <c r="AV2543" s="15" t="s">
        <v>390</v>
      </c>
      <c r="AW2543" s="15" t="s">
        <v>35</v>
      </c>
      <c r="AX2543" s="15" t="s">
        <v>82</v>
      </c>
      <c r="AY2543" s="261" t="s">
        <v>378</v>
      </c>
    </row>
    <row r="2544" s="2" customFormat="1" ht="21.75" customHeight="1">
      <c r="A2544" s="41"/>
      <c r="B2544" s="42"/>
      <c r="C2544" s="273" t="s">
        <v>2958</v>
      </c>
      <c r="D2544" s="273" t="s">
        <v>875</v>
      </c>
      <c r="E2544" s="274" t="s">
        <v>2959</v>
      </c>
      <c r="F2544" s="275" t="s">
        <v>2960</v>
      </c>
      <c r="G2544" s="276" t="s">
        <v>388</v>
      </c>
      <c r="H2544" s="277">
        <v>1.663</v>
      </c>
      <c r="I2544" s="278"/>
      <c r="J2544" s="279">
        <f>ROUND(I2544*H2544,2)</f>
        <v>0</v>
      </c>
      <c r="K2544" s="275" t="s">
        <v>389</v>
      </c>
      <c r="L2544" s="280"/>
      <c r="M2544" s="281" t="s">
        <v>28</v>
      </c>
      <c r="N2544" s="282" t="s">
        <v>45</v>
      </c>
      <c r="O2544" s="87"/>
      <c r="P2544" s="220">
        <f>O2544*H2544</f>
        <v>0</v>
      </c>
      <c r="Q2544" s="220">
        <v>0.55000000000000004</v>
      </c>
      <c r="R2544" s="220">
        <f>Q2544*H2544</f>
        <v>0.91465000000000007</v>
      </c>
      <c r="S2544" s="220">
        <v>0</v>
      </c>
      <c r="T2544" s="221">
        <f>S2544*H2544</f>
        <v>0</v>
      </c>
      <c r="U2544" s="41"/>
      <c r="V2544" s="41"/>
      <c r="W2544" s="41"/>
      <c r="X2544" s="41"/>
      <c r="Y2544" s="41"/>
      <c r="Z2544" s="41"/>
      <c r="AA2544" s="41"/>
      <c r="AB2544" s="41"/>
      <c r="AC2544" s="41"/>
      <c r="AD2544" s="41"/>
      <c r="AE2544" s="41"/>
      <c r="AR2544" s="222" t="s">
        <v>706</v>
      </c>
      <c r="AT2544" s="222" t="s">
        <v>875</v>
      </c>
      <c r="AU2544" s="222" t="s">
        <v>84</v>
      </c>
      <c r="AY2544" s="20" t="s">
        <v>378</v>
      </c>
      <c r="BE2544" s="223">
        <f>IF(N2544="základní",J2544,0)</f>
        <v>0</v>
      </c>
      <c r="BF2544" s="223">
        <f>IF(N2544="snížená",J2544,0)</f>
        <v>0</v>
      </c>
      <c r="BG2544" s="223">
        <f>IF(N2544="zákl. přenesená",J2544,0)</f>
        <v>0</v>
      </c>
      <c r="BH2544" s="223">
        <f>IF(N2544="sníž. přenesená",J2544,0)</f>
        <v>0</v>
      </c>
      <c r="BI2544" s="223">
        <f>IF(N2544="nulová",J2544,0)</f>
        <v>0</v>
      </c>
      <c r="BJ2544" s="20" t="s">
        <v>82</v>
      </c>
      <c r="BK2544" s="223">
        <f>ROUND(I2544*H2544,2)</f>
        <v>0</v>
      </c>
      <c r="BL2544" s="20" t="s">
        <v>598</v>
      </c>
      <c r="BM2544" s="222" t="s">
        <v>2961</v>
      </c>
    </row>
    <row r="2545" s="14" customFormat="1">
      <c r="A2545" s="14"/>
      <c r="B2545" s="240"/>
      <c r="C2545" s="241"/>
      <c r="D2545" s="231" t="s">
        <v>397</v>
      </c>
      <c r="E2545" s="242" t="s">
        <v>28</v>
      </c>
      <c r="F2545" s="243" t="s">
        <v>2962</v>
      </c>
      <c r="G2545" s="241"/>
      <c r="H2545" s="244">
        <v>1.663</v>
      </c>
      <c r="I2545" s="245"/>
      <c r="J2545" s="241"/>
      <c r="K2545" s="241"/>
      <c r="L2545" s="246"/>
      <c r="M2545" s="247"/>
      <c r="N2545" s="248"/>
      <c r="O2545" s="248"/>
      <c r="P2545" s="248"/>
      <c r="Q2545" s="248"/>
      <c r="R2545" s="248"/>
      <c r="S2545" s="248"/>
      <c r="T2545" s="249"/>
      <c r="U2545" s="14"/>
      <c r="V2545" s="14"/>
      <c r="W2545" s="14"/>
      <c r="X2545" s="14"/>
      <c r="Y2545" s="14"/>
      <c r="Z2545" s="14"/>
      <c r="AA2545" s="14"/>
      <c r="AB2545" s="14"/>
      <c r="AC2545" s="14"/>
      <c r="AD2545" s="14"/>
      <c r="AE2545" s="14"/>
      <c r="AT2545" s="250" t="s">
        <v>397</v>
      </c>
      <c r="AU2545" s="250" t="s">
        <v>84</v>
      </c>
      <c r="AV2545" s="14" t="s">
        <v>84</v>
      </c>
      <c r="AW2545" s="14" t="s">
        <v>35</v>
      </c>
      <c r="AX2545" s="14" t="s">
        <v>74</v>
      </c>
      <c r="AY2545" s="250" t="s">
        <v>378</v>
      </c>
    </row>
    <row r="2546" s="15" customFormat="1">
      <c r="A2546" s="15"/>
      <c r="B2546" s="251"/>
      <c r="C2546" s="252"/>
      <c r="D2546" s="231" t="s">
        <v>397</v>
      </c>
      <c r="E2546" s="253" t="s">
        <v>417</v>
      </c>
      <c r="F2546" s="254" t="s">
        <v>416</v>
      </c>
      <c r="G2546" s="252"/>
      <c r="H2546" s="255">
        <v>1.663</v>
      </c>
      <c r="I2546" s="256"/>
      <c r="J2546" s="252"/>
      <c r="K2546" s="252"/>
      <c r="L2546" s="257"/>
      <c r="M2546" s="258"/>
      <c r="N2546" s="259"/>
      <c r="O2546" s="259"/>
      <c r="P2546" s="259"/>
      <c r="Q2546" s="259"/>
      <c r="R2546" s="259"/>
      <c r="S2546" s="259"/>
      <c r="T2546" s="260"/>
      <c r="U2546" s="15"/>
      <c r="V2546" s="15"/>
      <c r="W2546" s="15"/>
      <c r="X2546" s="15"/>
      <c r="Y2546" s="15"/>
      <c r="Z2546" s="15"/>
      <c r="AA2546" s="15"/>
      <c r="AB2546" s="15"/>
      <c r="AC2546" s="15"/>
      <c r="AD2546" s="15"/>
      <c r="AE2546" s="15"/>
      <c r="AT2546" s="261" t="s">
        <v>397</v>
      </c>
      <c r="AU2546" s="261" t="s">
        <v>84</v>
      </c>
      <c r="AV2546" s="15" t="s">
        <v>390</v>
      </c>
      <c r="AW2546" s="15" t="s">
        <v>35</v>
      </c>
      <c r="AX2546" s="15" t="s">
        <v>82</v>
      </c>
      <c r="AY2546" s="261" t="s">
        <v>378</v>
      </c>
    </row>
    <row r="2547" s="2" customFormat="1" ht="37.8" customHeight="1">
      <c r="A2547" s="41"/>
      <c r="B2547" s="42"/>
      <c r="C2547" s="211" t="s">
        <v>2963</v>
      </c>
      <c r="D2547" s="211" t="s">
        <v>385</v>
      </c>
      <c r="E2547" s="212" t="s">
        <v>2964</v>
      </c>
      <c r="F2547" s="213" t="s">
        <v>2965</v>
      </c>
      <c r="G2547" s="214" t="s">
        <v>572</v>
      </c>
      <c r="H2547" s="215">
        <v>34.5</v>
      </c>
      <c r="I2547" s="216"/>
      <c r="J2547" s="217">
        <f>ROUND(I2547*H2547,2)</f>
        <v>0</v>
      </c>
      <c r="K2547" s="213" t="s">
        <v>389</v>
      </c>
      <c r="L2547" s="47"/>
      <c r="M2547" s="218" t="s">
        <v>28</v>
      </c>
      <c r="N2547" s="219" t="s">
        <v>45</v>
      </c>
      <c r="O2547" s="87"/>
      <c r="P2547" s="220">
        <f>O2547*H2547</f>
        <v>0</v>
      </c>
      <c r="Q2547" s="220">
        <v>0</v>
      </c>
      <c r="R2547" s="220">
        <f>Q2547*H2547</f>
        <v>0</v>
      </c>
      <c r="S2547" s="220">
        <v>0</v>
      </c>
      <c r="T2547" s="221">
        <f>S2547*H2547</f>
        <v>0</v>
      </c>
      <c r="U2547" s="41"/>
      <c r="V2547" s="41"/>
      <c r="W2547" s="41"/>
      <c r="X2547" s="41"/>
      <c r="Y2547" s="41"/>
      <c r="Z2547" s="41"/>
      <c r="AA2547" s="41"/>
      <c r="AB2547" s="41"/>
      <c r="AC2547" s="41"/>
      <c r="AD2547" s="41"/>
      <c r="AE2547" s="41"/>
      <c r="AR2547" s="222" t="s">
        <v>598</v>
      </c>
      <c r="AT2547" s="222" t="s">
        <v>385</v>
      </c>
      <c r="AU2547" s="222" t="s">
        <v>84</v>
      </c>
      <c r="AY2547" s="20" t="s">
        <v>378</v>
      </c>
      <c r="BE2547" s="223">
        <f>IF(N2547="základní",J2547,0)</f>
        <v>0</v>
      </c>
      <c r="BF2547" s="223">
        <f>IF(N2547="snížená",J2547,0)</f>
        <v>0</v>
      </c>
      <c r="BG2547" s="223">
        <f>IF(N2547="zákl. přenesená",J2547,0)</f>
        <v>0</v>
      </c>
      <c r="BH2547" s="223">
        <f>IF(N2547="sníž. přenesená",J2547,0)</f>
        <v>0</v>
      </c>
      <c r="BI2547" s="223">
        <f>IF(N2547="nulová",J2547,0)</f>
        <v>0</v>
      </c>
      <c r="BJ2547" s="20" t="s">
        <v>82</v>
      </c>
      <c r="BK2547" s="223">
        <f>ROUND(I2547*H2547,2)</f>
        <v>0</v>
      </c>
      <c r="BL2547" s="20" t="s">
        <v>598</v>
      </c>
      <c r="BM2547" s="222" t="s">
        <v>2966</v>
      </c>
    </row>
    <row r="2548" s="2" customFormat="1">
      <c r="A2548" s="41"/>
      <c r="B2548" s="42"/>
      <c r="C2548" s="43"/>
      <c r="D2548" s="224" t="s">
        <v>394</v>
      </c>
      <c r="E2548" s="43"/>
      <c r="F2548" s="225" t="s">
        <v>2967</v>
      </c>
      <c r="G2548" s="43"/>
      <c r="H2548" s="43"/>
      <c r="I2548" s="226"/>
      <c r="J2548" s="43"/>
      <c r="K2548" s="43"/>
      <c r="L2548" s="47"/>
      <c r="M2548" s="227"/>
      <c r="N2548" s="228"/>
      <c r="O2548" s="87"/>
      <c r="P2548" s="87"/>
      <c r="Q2548" s="87"/>
      <c r="R2548" s="87"/>
      <c r="S2548" s="87"/>
      <c r="T2548" s="88"/>
      <c r="U2548" s="41"/>
      <c r="V2548" s="41"/>
      <c r="W2548" s="41"/>
      <c r="X2548" s="41"/>
      <c r="Y2548" s="41"/>
      <c r="Z2548" s="41"/>
      <c r="AA2548" s="41"/>
      <c r="AB2548" s="41"/>
      <c r="AC2548" s="41"/>
      <c r="AD2548" s="41"/>
      <c r="AE2548" s="41"/>
      <c r="AT2548" s="20" t="s">
        <v>394</v>
      </c>
      <c r="AU2548" s="20" t="s">
        <v>84</v>
      </c>
    </row>
    <row r="2549" s="13" customFormat="1">
      <c r="A2549" s="13"/>
      <c r="B2549" s="229"/>
      <c r="C2549" s="230"/>
      <c r="D2549" s="231" t="s">
        <v>397</v>
      </c>
      <c r="E2549" s="232" t="s">
        <v>28</v>
      </c>
      <c r="F2549" s="233" t="s">
        <v>802</v>
      </c>
      <c r="G2549" s="230"/>
      <c r="H2549" s="232" t="s">
        <v>28</v>
      </c>
      <c r="I2549" s="234"/>
      <c r="J2549" s="230"/>
      <c r="K2549" s="230"/>
      <c r="L2549" s="235"/>
      <c r="M2549" s="236"/>
      <c r="N2549" s="237"/>
      <c r="O2549" s="237"/>
      <c r="P2549" s="237"/>
      <c r="Q2549" s="237"/>
      <c r="R2549" s="237"/>
      <c r="S2549" s="237"/>
      <c r="T2549" s="238"/>
      <c r="U2549" s="13"/>
      <c r="V2549" s="13"/>
      <c r="W2549" s="13"/>
      <c r="X2549" s="13"/>
      <c r="Y2549" s="13"/>
      <c r="Z2549" s="13"/>
      <c r="AA2549" s="13"/>
      <c r="AB2549" s="13"/>
      <c r="AC2549" s="13"/>
      <c r="AD2549" s="13"/>
      <c r="AE2549" s="13"/>
      <c r="AT2549" s="239" t="s">
        <v>397</v>
      </c>
      <c r="AU2549" s="239" t="s">
        <v>84</v>
      </c>
      <c r="AV2549" s="13" t="s">
        <v>82</v>
      </c>
      <c r="AW2549" s="13" t="s">
        <v>35</v>
      </c>
      <c r="AX2549" s="13" t="s">
        <v>74</v>
      </c>
      <c r="AY2549" s="239" t="s">
        <v>378</v>
      </c>
    </row>
    <row r="2550" s="13" customFormat="1">
      <c r="A2550" s="13"/>
      <c r="B2550" s="229"/>
      <c r="C2550" s="230"/>
      <c r="D2550" s="231" t="s">
        <v>397</v>
      </c>
      <c r="E2550" s="232" t="s">
        <v>28</v>
      </c>
      <c r="F2550" s="233" t="s">
        <v>2957</v>
      </c>
      <c r="G2550" s="230"/>
      <c r="H2550" s="232" t="s">
        <v>28</v>
      </c>
      <c r="I2550" s="234"/>
      <c r="J2550" s="230"/>
      <c r="K2550" s="230"/>
      <c r="L2550" s="235"/>
      <c r="M2550" s="236"/>
      <c r="N2550" s="237"/>
      <c r="O2550" s="237"/>
      <c r="P2550" s="237"/>
      <c r="Q2550" s="237"/>
      <c r="R2550" s="237"/>
      <c r="S2550" s="237"/>
      <c r="T2550" s="238"/>
      <c r="U2550" s="13"/>
      <c r="V2550" s="13"/>
      <c r="W2550" s="13"/>
      <c r="X2550" s="13"/>
      <c r="Y2550" s="13"/>
      <c r="Z2550" s="13"/>
      <c r="AA2550" s="13"/>
      <c r="AB2550" s="13"/>
      <c r="AC2550" s="13"/>
      <c r="AD2550" s="13"/>
      <c r="AE2550" s="13"/>
      <c r="AT2550" s="239" t="s">
        <v>397</v>
      </c>
      <c r="AU2550" s="239" t="s">
        <v>84</v>
      </c>
      <c r="AV2550" s="13" t="s">
        <v>82</v>
      </c>
      <c r="AW2550" s="13" t="s">
        <v>35</v>
      </c>
      <c r="AX2550" s="13" t="s">
        <v>74</v>
      </c>
      <c r="AY2550" s="239" t="s">
        <v>378</v>
      </c>
    </row>
    <row r="2551" s="14" customFormat="1">
      <c r="A2551" s="14"/>
      <c r="B2551" s="240"/>
      <c r="C2551" s="241"/>
      <c r="D2551" s="231" t="s">
        <v>397</v>
      </c>
      <c r="E2551" s="242" t="s">
        <v>28</v>
      </c>
      <c r="F2551" s="243" t="s">
        <v>293</v>
      </c>
      <c r="G2551" s="241"/>
      <c r="H2551" s="244">
        <v>34.5</v>
      </c>
      <c r="I2551" s="245"/>
      <c r="J2551" s="241"/>
      <c r="K2551" s="241"/>
      <c r="L2551" s="246"/>
      <c r="M2551" s="247"/>
      <c r="N2551" s="248"/>
      <c r="O2551" s="248"/>
      <c r="P2551" s="248"/>
      <c r="Q2551" s="248"/>
      <c r="R2551" s="248"/>
      <c r="S2551" s="248"/>
      <c r="T2551" s="249"/>
      <c r="U2551" s="14"/>
      <c r="V2551" s="14"/>
      <c r="W2551" s="14"/>
      <c r="X2551" s="14"/>
      <c r="Y2551" s="14"/>
      <c r="Z2551" s="14"/>
      <c r="AA2551" s="14"/>
      <c r="AB2551" s="14"/>
      <c r="AC2551" s="14"/>
      <c r="AD2551" s="14"/>
      <c r="AE2551" s="14"/>
      <c r="AT2551" s="250" t="s">
        <v>397</v>
      </c>
      <c r="AU2551" s="250" t="s">
        <v>84</v>
      </c>
      <c r="AV2551" s="14" t="s">
        <v>84</v>
      </c>
      <c r="AW2551" s="14" t="s">
        <v>35</v>
      </c>
      <c r="AX2551" s="14" t="s">
        <v>74</v>
      </c>
      <c r="AY2551" s="250" t="s">
        <v>378</v>
      </c>
    </row>
    <row r="2552" s="15" customFormat="1">
      <c r="A2552" s="15"/>
      <c r="B2552" s="251"/>
      <c r="C2552" s="252"/>
      <c r="D2552" s="231" t="s">
        <v>397</v>
      </c>
      <c r="E2552" s="253" t="s">
        <v>460</v>
      </c>
      <c r="F2552" s="254" t="s">
        <v>416</v>
      </c>
      <c r="G2552" s="252"/>
      <c r="H2552" s="255">
        <v>34.5</v>
      </c>
      <c r="I2552" s="256"/>
      <c r="J2552" s="252"/>
      <c r="K2552" s="252"/>
      <c r="L2552" s="257"/>
      <c r="M2552" s="258"/>
      <c r="N2552" s="259"/>
      <c r="O2552" s="259"/>
      <c r="P2552" s="259"/>
      <c r="Q2552" s="259"/>
      <c r="R2552" s="259"/>
      <c r="S2552" s="259"/>
      <c r="T2552" s="260"/>
      <c r="U2552" s="15"/>
      <c r="V2552" s="15"/>
      <c r="W2552" s="15"/>
      <c r="X2552" s="15"/>
      <c r="Y2552" s="15"/>
      <c r="Z2552" s="15"/>
      <c r="AA2552" s="15"/>
      <c r="AB2552" s="15"/>
      <c r="AC2552" s="15"/>
      <c r="AD2552" s="15"/>
      <c r="AE2552" s="15"/>
      <c r="AT2552" s="261" t="s">
        <v>397</v>
      </c>
      <c r="AU2552" s="261" t="s">
        <v>84</v>
      </c>
      <c r="AV2552" s="15" t="s">
        <v>390</v>
      </c>
      <c r="AW2552" s="15" t="s">
        <v>35</v>
      </c>
      <c r="AX2552" s="15" t="s">
        <v>82</v>
      </c>
      <c r="AY2552" s="261" t="s">
        <v>378</v>
      </c>
    </row>
    <row r="2553" s="2" customFormat="1" ht="16.5" customHeight="1">
      <c r="A2553" s="41"/>
      <c r="B2553" s="42"/>
      <c r="C2553" s="273" t="s">
        <v>2968</v>
      </c>
      <c r="D2553" s="273" t="s">
        <v>875</v>
      </c>
      <c r="E2553" s="274" t="s">
        <v>2969</v>
      </c>
      <c r="F2553" s="275" t="s">
        <v>2970</v>
      </c>
      <c r="G2553" s="276" t="s">
        <v>388</v>
      </c>
      <c r="H2553" s="277">
        <v>0.94899999999999995</v>
      </c>
      <c r="I2553" s="278"/>
      <c r="J2553" s="279">
        <f>ROUND(I2553*H2553,2)</f>
        <v>0</v>
      </c>
      <c r="K2553" s="275" t="s">
        <v>389</v>
      </c>
      <c r="L2553" s="280"/>
      <c r="M2553" s="281" t="s">
        <v>28</v>
      </c>
      <c r="N2553" s="282" t="s">
        <v>45</v>
      </c>
      <c r="O2553" s="87"/>
      <c r="P2553" s="220">
        <f>O2553*H2553</f>
        <v>0</v>
      </c>
      <c r="Q2553" s="220">
        <v>0.55000000000000004</v>
      </c>
      <c r="R2553" s="220">
        <f>Q2553*H2553</f>
        <v>0.52195000000000003</v>
      </c>
      <c r="S2553" s="220">
        <v>0</v>
      </c>
      <c r="T2553" s="221">
        <f>S2553*H2553</f>
        <v>0</v>
      </c>
      <c r="U2553" s="41"/>
      <c r="V2553" s="41"/>
      <c r="W2553" s="41"/>
      <c r="X2553" s="41"/>
      <c r="Y2553" s="41"/>
      <c r="Z2553" s="41"/>
      <c r="AA2553" s="41"/>
      <c r="AB2553" s="41"/>
      <c r="AC2553" s="41"/>
      <c r="AD2553" s="41"/>
      <c r="AE2553" s="41"/>
      <c r="AR2553" s="222" t="s">
        <v>706</v>
      </c>
      <c r="AT2553" s="222" t="s">
        <v>875</v>
      </c>
      <c r="AU2553" s="222" t="s">
        <v>84</v>
      </c>
      <c r="AY2553" s="20" t="s">
        <v>378</v>
      </c>
      <c r="BE2553" s="223">
        <f>IF(N2553="základní",J2553,0)</f>
        <v>0</v>
      </c>
      <c r="BF2553" s="223">
        <f>IF(N2553="snížená",J2553,0)</f>
        <v>0</v>
      </c>
      <c r="BG2553" s="223">
        <f>IF(N2553="zákl. přenesená",J2553,0)</f>
        <v>0</v>
      </c>
      <c r="BH2553" s="223">
        <f>IF(N2553="sníž. přenesená",J2553,0)</f>
        <v>0</v>
      </c>
      <c r="BI2553" s="223">
        <f>IF(N2553="nulová",J2553,0)</f>
        <v>0</v>
      </c>
      <c r="BJ2553" s="20" t="s">
        <v>82</v>
      </c>
      <c r="BK2553" s="223">
        <f>ROUND(I2553*H2553,2)</f>
        <v>0</v>
      </c>
      <c r="BL2553" s="20" t="s">
        <v>598</v>
      </c>
      <c r="BM2553" s="222" t="s">
        <v>2971</v>
      </c>
    </row>
    <row r="2554" s="14" customFormat="1">
      <c r="A2554" s="14"/>
      <c r="B2554" s="240"/>
      <c r="C2554" s="241"/>
      <c r="D2554" s="231" t="s">
        <v>397</v>
      </c>
      <c r="E2554" s="242" t="s">
        <v>28</v>
      </c>
      <c r="F2554" s="243" t="s">
        <v>2972</v>
      </c>
      <c r="G2554" s="241"/>
      <c r="H2554" s="244">
        <v>0.94899999999999995</v>
      </c>
      <c r="I2554" s="245"/>
      <c r="J2554" s="241"/>
      <c r="K2554" s="241"/>
      <c r="L2554" s="246"/>
      <c r="M2554" s="247"/>
      <c r="N2554" s="248"/>
      <c r="O2554" s="248"/>
      <c r="P2554" s="248"/>
      <c r="Q2554" s="248"/>
      <c r="R2554" s="248"/>
      <c r="S2554" s="248"/>
      <c r="T2554" s="249"/>
      <c r="U2554" s="14"/>
      <c r="V2554" s="14"/>
      <c r="W2554" s="14"/>
      <c r="X2554" s="14"/>
      <c r="Y2554" s="14"/>
      <c r="Z2554" s="14"/>
      <c r="AA2554" s="14"/>
      <c r="AB2554" s="14"/>
      <c r="AC2554" s="14"/>
      <c r="AD2554" s="14"/>
      <c r="AE2554" s="14"/>
      <c r="AT2554" s="250" t="s">
        <v>397</v>
      </c>
      <c r="AU2554" s="250" t="s">
        <v>84</v>
      </c>
      <c r="AV2554" s="14" t="s">
        <v>84</v>
      </c>
      <c r="AW2554" s="14" t="s">
        <v>35</v>
      </c>
      <c r="AX2554" s="14" t="s">
        <v>74</v>
      </c>
      <c r="AY2554" s="250" t="s">
        <v>378</v>
      </c>
    </row>
    <row r="2555" s="15" customFormat="1">
      <c r="A2555" s="15"/>
      <c r="B2555" s="251"/>
      <c r="C2555" s="252"/>
      <c r="D2555" s="231" t="s">
        <v>397</v>
      </c>
      <c r="E2555" s="253" t="s">
        <v>421</v>
      </c>
      <c r="F2555" s="254" t="s">
        <v>416</v>
      </c>
      <c r="G2555" s="252"/>
      <c r="H2555" s="255">
        <v>0.94899999999999995</v>
      </c>
      <c r="I2555" s="256"/>
      <c r="J2555" s="252"/>
      <c r="K2555" s="252"/>
      <c r="L2555" s="257"/>
      <c r="M2555" s="258"/>
      <c r="N2555" s="259"/>
      <c r="O2555" s="259"/>
      <c r="P2555" s="259"/>
      <c r="Q2555" s="259"/>
      <c r="R2555" s="259"/>
      <c r="S2555" s="259"/>
      <c r="T2555" s="260"/>
      <c r="U2555" s="15"/>
      <c r="V2555" s="15"/>
      <c r="W2555" s="15"/>
      <c r="X2555" s="15"/>
      <c r="Y2555" s="15"/>
      <c r="Z2555" s="15"/>
      <c r="AA2555" s="15"/>
      <c r="AB2555" s="15"/>
      <c r="AC2555" s="15"/>
      <c r="AD2555" s="15"/>
      <c r="AE2555" s="15"/>
      <c r="AT2555" s="261" t="s">
        <v>397</v>
      </c>
      <c r="AU2555" s="261" t="s">
        <v>84</v>
      </c>
      <c r="AV2555" s="15" t="s">
        <v>390</v>
      </c>
      <c r="AW2555" s="15" t="s">
        <v>35</v>
      </c>
      <c r="AX2555" s="15" t="s">
        <v>82</v>
      </c>
      <c r="AY2555" s="261" t="s">
        <v>378</v>
      </c>
    </row>
    <row r="2556" s="2" customFormat="1" ht="49.05" customHeight="1">
      <c r="A2556" s="41"/>
      <c r="B2556" s="42"/>
      <c r="C2556" s="211" t="s">
        <v>2973</v>
      </c>
      <c r="D2556" s="211" t="s">
        <v>385</v>
      </c>
      <c r="E2556" s="212" t="s">
        <v>2974</v>
      </c>
      <c r="F2556" s="213" t="s">
        <v>2975</v>
      </c>
      <c r="G2556" s="214" t="s">
        <v>572</v>
      </c>
      <c r="H2556" s="215">
        <v>34.5</v>
      </c>
      <c r="I2556" s="216"/>
      <c r="J2556" s="217">
        <f>ROUND(I2556*H2556,2)</f>
        <v>0</v>
      </c>
      <c r="K2556" s="213" t="s">
        <v>389</v>
      </c>
      <c r="L2556" s="47"/>
      <c r="M2556" s="218" t="s">
        <v>28</v>
      </c>
      <c r="N2556" s="219" t="s">
        <v>45</v>
      </c>
      <c r="O2556" s="87"/>
      <c r="P2556" s="220">
        <f>O2556*H2556</f>
        <v>0</v>
      </c>
      <c r="Q2556" s="220">
        <v>0</v>
      </c>
      <c r="R2556" s="220">
        <f>Q2556*H2556</f>
        <v>0</v>
      </c>
      <c r="S2556" s="220">
        <v>0.014999999999999999</v>
      </c>
      <c r="T2556" s="221">
        <f>S2556*H2556</f>
        <v>0.51749999999999996</v>
      </c>
      <c r="U2556" s="41"/>
      <c r="V2556" s="41"/>
      <c r="W2556" s="41"/>
      <c r="X2556" s="41"/>
      <c r="Y2556" s="41"/>
      <c r="Z2556" s="41"/>
      <c r="AA2556" s="41"/>
      <c r="AB2556" s="41"/>
      <c r="AC2556" s="41"/>
      <c r="AD2556" s="41"/>
      <c r="AE2556" s="41"/>
      <c r="AR2556" s="222" t="s">
        <v>598</v>
      </c>
      <c r="AT2556" s="222" t="s">
        <v>385</v>
      </c>
      <c r="AU2556" s="222" t="s">
        <v>84</v>
      </c>
      <c r="AY2556" s="20" t="s">
        <v>378</v>
      </c>
      <c r="BE2556" s="223">
        <f>IF(N2556="základní",J2556,0)</f>
        <v>0</v>
      </c>
      <c r="BF2556" s="223">
        <f>IF(N2556="snížená",J2556,0)</f>
        <v>0</v>
      </c>
      <c r="BG2556" s="223">
        <f>IF(N2556="zákl. přenesená",J2556,0)</f>
        <v>0</v>
      </c>
      <c r="BH2556" s="223">
        <f>IF(N2556="sníž. přenesená",J2556,0)</f>
        <v>0</v>
      </c>
      <c r="BI2556" s="223">
        <f>IF(N2556="nulová",J2556,0)</f>
        <v>0</v>
      </c>
      <c r="BJ2556" s="20" t="s">
        <v>82</v>
      </c>
      <c r="BK2556" s="223">
        <f>ROUND(I2556*H2556,2)</f>
        <v>0</v>
      </c>
      <c r="BL2556" s="20" t="s">
        <v>598</v>
      </c>
      <c r="BM2556" s="222" t="s">
        <v>2976</v>
      </c>
    </row>
    <row r="2557" s="2" customFormat="1">
      <c r="A2557" s="41"/>
      <c r="B2557" s="42"/>
      <c r="C2557" s="43"/>
      <c r="D2557" s="224" t="s">
        <v>394</v>
      </c>
      <c r="E2557" s="43"/>
      <c r="F2557" s="225" t="s">
        <v>2977</v>
      </c>
      <c r="G2557" s="43"/>
      <c r="H2557" s="43"/>
      <c r="I2557" s="226"/>
      <c r="J2557" s="43"/>
      <c r="K2557" s="43"/>
      <c r="L2557" s="47"/>
      <c r="M2557" s="227"/>
      <c r="N2557" s="228"/>
      <c r="O2557" s="87"/>
      <c r="P2557" s="87"/>
      <c r="Q2557" s="87"/>
      <c r="R2557" s="87"/>
      <c r="S2557" s="87"/>
      <c r="T2557" s="88"/>
      <c r="U2557" s="41"/>
      <c r="V2557" s="41"/>
      <c r="W2557" s="41"/>
      <c r="X2557" s="41"/>
      <c r="Y2557" s="41"/>
      <c r="Z2557" s="41"/>
      <c r="AA2557" s="41"/>
      <c r="AB2557" s="41"/>
      <c r="AC2557" s="41"/>
      <c r="AD2557" s="41"/>
      <c r="AE2557" s="41"/>
      <c r="AT2557" s="20" t="s">
        <v>394</v>
      </c>
      <c r="AU2557" s="20" t="s">
        <v>84</v>
      </c>
    </row>
    <row r="2558" s="13" customFormat="1">
      <c r="A2558" s="13"/>
      <c r="B2558" s="229"/>
      <c r="C2558" s="230"/>
      <c r="D2558" s="231" t="s">
        <v>397</v>
      </c>
      <c r="E2558" s="232" t="s">
        <v>28</v>
      </c>
      <c r="F2558" s="233" t="s">
        <v>802</v>
      </c>
      <c r="G2558" s="230"/>
      <c r="H2558" s="232" t="s">
        <v>28</v>
      </c>
      <c r="I2558" s="234"/>
      <c r="J2558" s="230"/>
      <c r="K2558" s="230"/>
      <c r="L2558" s="235"/>
      <c r="M2558" s="236"/>
      <c r="N2558" s="237"/>
      <c r="O2558" s="237"/>
      <c r="P2558" s="237"/>
      <c r="Q2558" s="237"/>
      <c r="R2558" s="237"/>
      <c r="S2558" s="237"/>
      <c r="T2558" s="238"/>
      <c r="U2558" s="13"/>
      <c r="V2558" s="13"/>
      <c r="W2558" s="13"/>
      <c r="X2558" s="13"/>
      <c r="Y2558" s="13"/>
      <c r="Z2558" s="13"/>
      <c r="AA2558" s="13"/>
      <c r="AB2558" s="13"/>
      <c r="AC2558" s="13"/>
      <c r="AD2558" s="13"/>
      <c r="AE2558" s="13"/>
      <c r="AT2558" s="239" t="s">
        <v>397</v>
      </c>
      <c r="AU2558" s="239" t="s">
        <v>84</v>
      </c>
      <c r="AV2558" s="13" t="s">
        <v>82</v>
      </c>
      <c r="AW2558" s="13" t="s">
        <v>35</v>
      </c>
      <c r="AX2558" s="13" t="s">
        <v>74</v>
      </c>
      <c r="AY2558" s="239" t="s">
        <v>378</v>
      </c>
    </row>
    <row r="2559" s="14" customFormat="1">
      <c r="A2559" s="14"/>
      <c r="B2559" s="240"/>
      <c r="C2559" s="241"/>
      <c r="D2559" s="231" t="s">
        <v>397</v>
      </c>
      <c r="E2559" s="242" t="s">
        <v>28</v>
      </c>
      <c r="F2559" s="243" t="s">
        <v>293</v>
      </c>
      <c r="G2559" s="241"/>
      <c r="H2559" s="244">
        <v>34.5</v>
      </c>
      <c r="I2559" s="245"/>
      <c r="J2559" s="241"/>
      <c r="K2559" s="241"/>
      <c r="L2559" s="246"/>
      <c r="M2559" s="247"/>
      <c r="N2559" s="248"/>
      <c r="O2559" s="248"/>
      <c r="P2559" s="248"/>
      <c r="Q2559" s="248"/>
      <c r="R2559" s="248"/>
      <c r="S2559" s="248"/>
      <c r="T2559" s="249"/>
      <c r="U2559" s="14"/>
      <c r="V2559" s="14"/>
      <c r="W2559" s="14"/>
      <c r="X2559" s="14"/>
      <c r="Y2559" s="14"/>
      <c r="Z2559" s="14"/>
      <c r="AA2559" s="14"/>
      <c r="AB2559" s="14"/>
      <c r="AC2559" s="14"/>
      <c r="AD2559" s="14"/>
      <c r="AE2559" s="14"/>
      <c r="AT2559" s="250" t="s">
        <v>397</v>
      </c>
      <c r="AU2559" s="250" t="s">
        <v>84</v>
      </c>
      <c r="AV2559" s="14" t="s">
        <v>84</v>
      </c>
      <c r="AW2559" s="14" t="s">
        <v>35</v>
      </c>
      <c r="AX2559" s="14" t="s">
        <v>82</v>
      </c>
      <c r="AY2559" s="250" t="s">
        <v>378</v>
      </c>
    </row>
    <row r="2560" s="2" customFormat="1" ht="37.8" customHeight="1">
      <c r="A2560" s="41"/>
      <c r="B2560" s="42"/>
      <c r="C2560" s="211" t="s">
        <v>2978</v>
      </c>
      <c r="D2560" s="211" t="s">
        <v>385</v>
      </c>
      <c r="E2560" s="212" t="s">
        <v>2979</v>
      </c>
      <c r="F2560" s="213" t="s">
        <v>2980</v>
      </c>
      <c r="G2560" s="214" t="s">
        <v>388</v>
      </c>
      <c r="H2560" s="215">
        <v>2.6120000000000001</v>
      </c>
      <c r="I2560" s="216"/>
      <c r="J2560" s="217">
        <f>ROUND(I2560*H2560,2)</f>
        <v>0</v>
      </c>
      <c r="K2560" s="213" t="s">
        <v>389</v>
      </c>
      <c r="L2560" s="47"/>
      <c r="M2560" s="218" t="s">
        <v>28</v>
      </c>
      <c r="N2560" s="219" t="s">
        <v>45</v>
      </c>
      <c r="O2560" s="87"/>
      <c r="P2560" s="220">
        <f>O2560*H2560</f>
        <v>0</v>
      </c>
      <c r="Q2560" s="220">
        <v>0.022839999999999999</v>
      </c>
      <c r="R2560" s="220">
        <f>Q2560*H2560</f>
        <v>0.059658080000000002</v>
      </c>
      <c r="S2560" s="220">
        <v>0</v>
      </c>
      <c r="T2560" s="221">
        <f>S2560*H2560</f>
        <v>0</v>
      </c>
      <c r="U2560" s="41"/>
      <c r="V2560" s="41"/>
      <c r="W2560" s="41"/>
      <c r="X2560" s="41"/>
      <c r="Y2560" s="41"/>
      <c r="Z2560" s="41"/>
      <c r="AA2560" s="41"/>
      <c r="AB2560" s="41"/>
      <c r="AC2560" s="41"/>
      <c r="AD2560" s="41"/>
      <c r="AE2560" s="41"/>
      <c r="AR2560" s="222" t="s">
        <v>598</v>
      </c>
      <c r="AT2560" s="222" t="s">
        <v>385</v>
      </c>
      <c r="AU2560" s="222" t="s">
        <v>84</v>
      </c>
      <c r="AY2560" s="20" t="s">
        <v>378</v>
      </c>
      <c r="BE2560" s="223">
        <f>IF(N2560="základní",J2560,0)</f>
        <v>0</v>
      </c>
      <c r="BF2560" s="223">
        <f>IF(N2560="snížená",J2560,0)</f>
        <v>0</v>
      </c>
      <c r="BG2560" s="223">
        <f>IF(N2560="zákl. přenesená",J2560,0)</f>
        <v>0</v>
      </c>
      <c r="BH2560" s="223">
        <f>IF(N2560="sníž. přenesená",J2560,0)</f>
        <v>0</v>
      </c>
      <c r="BI2560" s="223">
        <f>IF(N2560="nulová",J2560,0)</f>
        <v>0</v>
      </c>
      <c r="BJ2560" s="20" t="s">
        <v>82</v>
      </c>
      <c r="BK2560" s="223">
        <f>ROUND(I2560*H2560,2)</f>
        <v>0</v>
      </c>
      <c r="BL2560" s="20" t="s">
        <v>598</v>
      </c>
      <c r="BM2560" s="222" t="s">
        <v>2981</v>
      </c>
    </row>
    <row r="2561" s="2" customFormat="1">
      <c r="A2561" s="41"/>
      <c r="B2561" s="42"/>
      <c r="C2561" s="43"/>
      <c r="D2561" s="224" t="s">
        <v>394</v>
      </c>
      <c r="E2561" s="43"/>
      <c r="F2561" s="225" t="s">
        <v>2982</v>
      </c>
      <c r="G2561" s="43"/>
      <c r="H2561" s="43"/>
      <c r="I2561" s="226"/>
      <c r="J2561" s="43"/>
      <c r="K2561" s="43"/>
      <c r="L2561" s="47"/>
      <c r="M2561" s="227"/>
      <c r="N2561" s="228"/>
      <c r="O2561" s="87"/>
      <c r="P2561" s="87"/>
      <c r="Q2561" s="87"/>
      <c r="R2561" s="87"/>
      <c r="S2561" s="87"/>
      <c r="T2561" s="88"/>
      <c r="U2561" s="41"/>
      <c r="V2561" s="41"/>
      <c r="W2561" s="41"/>
      <c r="X2561" s="41"/>
      <c r="Y2561" s="41"/>
      <c r="Z2561" s="41"/>
      <c r="AA2561" s="41"/>
      <c r="AB2561" s="41"/>
      <c r="AC2561" s="41"/>
      <c r="AD2561" s="41"/>
      <c r="AE2561" s="41"/>
      <c r="AT2561" s="20" t="s">
        <v>394</v>
      </c>
      <c r="AU2561" s="20" t="s">
        <v>84</v>
      </c>
    </row>
    <row r="2562" s="14" customFormat="1">
      <c r="A2562" s="14"/>
      <c r="B2562" s="240"/>
      <c r="C2562" s="241"/>
      <c r="D2562" s="231" t="s">
        <v>397</v>
      </c>
      <c r="E2562" s="242" t="s">
        <v>28</v>
      </c>
      <c r="F2562" s="243" t="s">
        <v>417</v>
      </c>
      <c r="G2562" s="241"/>
      <c r="H2562" s="244">
        <v>1.663</v>
      </c>
      <c r="I2562" s="245"/>
      <c r="J2562" s="241"/>
      <c r="K2562" s="241"/>
      <c r="L2562" s="246"/>
      <c r="M2562" s="247"/>
      <c r="N2562" s="248"/>
      <c r="O2562" s="248"/>
      <c r="P2562" s="248"/>
      <c r="Q2562" s="248"/>
      <c r="R2562" s="248"/>
      <c r="S2562" s="248"/>
      <c r="T2562" s="249"/>
      <c r="U2562" s="14"/>
      <c r="V2562" s="14"/>
      <c r="W2562" s="14"/>
      <c r="X2562" s="14"/>
      <c r="Y2562" s="14"/>
      <c r="Z2562" s="14"/>
      <c r="AA2562" s="14"/>
      <c r="AB2562" s="14"/>
      <c r="AC2562" s="14"/>
      <c r="AD2562" s="14"/>
      <c r="AE2562" s="14"/>
      <c r="AT2562" s="250" t="s">
        <v>397</v>
      </c>
      <c r="AU2562" s="250" t="s">
        <v>84</v>
      </c>
      <c r="AV2562" s="14" t="s">
        <v>84</v>
      </c>
      <c r="AW2562" s="14" t="s">
        <v>35</v>
      </c>
      <c r="AX2562" s="14" t="s">
        <v>74</v>
      </c>
      <c r="AY2562" s="250" t="s">
        <v>378</v>
      </c>
    </row>
    <row r="2563" s="14" customFormat="1">
      <c r="A2563" s="14"/>
      <c r="B2563" s="240"/>
      <c r="C2563" s="241"/>
      <c r="D2563" s="231" t="s">
        <v>397</v>
      </c>
      <c r="E2563" s="242" t="s">
        <v>28</v>
      </c>
      <c r="F2563" s="243" t="s">
        <v>421</v>
      </c>
      <c r="G2563" s="241"/>
      <c r="H2563" s="244">
        <v>0.94899999999999995</v>
      </c>
      <c r="I2563" s="245"/>
      <c r="J2563" s="241"/>
      <c r="K2563" s="241"/>
      <c r="L2563" s="246"/>
      <c r="M2563" s="247"/>
      <c r="N2563" s="248"/>
      <c r="O2563" s="248"/>
      <c r="P2563" s="248"/>
      <c r="Q2563" s="248"/>
      <c r="R2563" s="248"/>
      <c r="S2563" s="248"/>
      <c r="T2563" s="249"/>
      <c r="U2563" s="14"/>
      <c r="V2563" s="14"/>
      <c r="W2563" s="14"/>
      <c r="X2563" s="14"/>
      <c r="Y2563" s="14"/>
      <c r="Z2563" s="14"/>
      <c r="AA2563" s="14"/>
      <c r="AB2563" s="14"/>
      <c r="AC2563" s="14"/>
      <c r="AD2563" s="14"/>
      <c r="AE2563" s="14"/>
      <c r="AT2563" s="250" t="s">
        <v>397</v>
      </c>
      <c r="AU2563" s="250" t="s">
        <v>84</v>
      </c>
      <c r="AV2563" s="14" t="s">
        <v>84</v>
      </c>
      <c r="AW2563" s="14" t="s">
        <v>35</v>
      </c>
      <c r="AX2563" s="14" t="s">
        <v>74</v>
      </c>
      <c r="AY2563" s="250" t="s">
        <v>378</v>
      </c>
    </row>
    <row r="2564" s="15" customFormat="1">
      <c r="A2564" s="15"/>
      <c r="B2564" s="251"/>
      <c r="C2564" s="252"/>
      <c r="D2564" s="231" t="s">
        <v>397</v>
      </c>
      <c r="E2564" s="253" t="s">
        <v>425</v>
      </c>
      <c r="F2564" s="254" t="s">
        <v>416</v>
      </c>
      <c r="G2564" s="252"/>
      <c r="H2564" s="255">
        <v>2.6120000000000001</v>
      </c>
      <c r="I2564" s="256"/>
      <c r="J2564" s="252"/>
      <c r="K2564" s="252"/>
      <c r="L2564" s="257"/>
      <c r="M2564" s="258"/>
      <c r="N2564" s="259"/>
      <c r="O2564" s="259"/>
      <c r="P2564" s="259"/>
      <c r="Q2564" s="259"/>
      <c r="R2564" s="259"/>
      <c r="S2564" s="259"/>
      <c r="T2564" s="260"/>
      <c r="U2564" s="15"/>
      <c r="V2564" s="15"/>
      <c r="W2564" s="15"/>
      <c r="X2564" s="15"/>
      <c r="Y2564" s="15"/>
      <c r="Z2564" s="15"/>
      <c r="AA2564" s="15"/>
      <c r="AB2564" s="15"/>
      <c r="AC2564" s="15"/>
      <c r="AD2564" s="15"/>
      <c r="AE2564" s="15"/>
      <c r="AT2564" s="261" t="s">
        <v>397</v>
      </c>
      <c r="AU2564" s="261" t="s">
        <v>84</v>
      </c>
      <c r="AV2564" s="15" t="s">
        <v>390</v>
      </c>
      <c r="AW2564" s="15" t="s">
        <v>35</v>
      </c>
      <c r="AX2564" s="15" t="s">
        <v>82</v>
      </c>
      <c r="AY2564" s="261" t="s">
        <v>378</v>
      </c>
    </row>
    <row r="2565" s="2" customFormat="1" ht="24.15" customHeight="1">
      <c r="A2565" s="41"/>
      <c r="B2565" s="42"/>
      <c r="C2565" s="211" t="s">
        <v>2983</v>
      </c>
      <c r="D2565" s="211" t="s">
        <v>385</v>
      </c>
      <c r="E2565" s="212" t="s">
        <v>2984</v>
      </c>
      <c r="F2565" s="213" t="s">
        <v>2985</v>
      </c>
      <c r="G2565" s="214" t="s">
        <v>572</v>
      </c>
      <c r="H2565" s="215">
        <v>142</v>
      </c>
      <c r="I2565" s="216"/>
      <c r="J2565" s="217">
        <f>ROUND(I2565*H2565,2)</f>
        <v>0</v>
      </c>
      <c r="K2565" s="213" t="s">
        <v>389</v>
      </c>
      <c r="L2565" s="47"/>
      <c r="M2565" s="218" t="s">
        <v>28</v>
      </c>
      <c r="N2565" s="219" t="s">
        <v>45</v>
      </c>
      <c r="O2565" s="87"/>
      <c r="P2565" s="220">
        <f>O2565*H2565</f>
        <v>0</v>
      </c>
      <c r="Q2565" s="220">
        <v>0.031320000000000001</v>
      </c>
      <c r="R2565" s="220">
        <f>Q2565*H2565</f>
        <v>4.4474400000000003</v>
      </c>
      <c r="S2565" s="220">
        <v>0</v>
      </c>
      <c r="T2565" s="221">
        <f>S2565*H2565</f>
        <v>0</v>
      </c>
      <c r="U2565" s="41"/>
      <c r="V2565" s="41"/>
      <c r="W2565" s="41"/>
      <c r="X2565" s="41"/>
      <c r="Y2565" s="41"/>
      <c r="Z2565" s="41"/>
      <c r="AA2565" s="41"/>
      <c r="AB2565" s="41"/>
      <c r="AC2565" s="41"/>
      <c r="AD2565" s="41"/>
      <c r="AE2565" s="41"/>
      <c r="AR2565" s="222" t="s">
        <v>598</v>
      </c>
      <c r="AT2565" s="222" t="s">
        <v>385</v>
      </c>
      <c r="AU2565" s="222" t="s">
        <v>84</v>
      </c>
      <c r="AY2565" s="20" t="s">
        <v>378</v>
      </c>
      <c r="BE2565" s="223">
        <f>IF(N2565="základní",J2565,0)</f>
        <v>0</v>
      </c>
      <c r="BF2565" s="223">
        <f>IF(N2565="snížená",J2565,0)</f>
        <v>0</v>
      </c>
      <c r="BG2565" s="223">
        <f>IF(N2565="zákl. přenesená",J2565,0)</f>
        <v>0</v>
      </c>
      <c r="BH2565" s="223">
        <f>IF(N2565="sníž. přenesená",J2565,0)</f>
        <v>0</v>
      </c>
      <c r="BI2565" s="223">
        <f>IF(N2565="nulová",J2565,0)</f>
        <v>0</v>
      </c>
      <c r="BJ2565" s="20" t="s">
        <v>82</v>
      </c>
      <c r="BK2565" s="223">
        <f>ROUND(I2565*H2565,2)</f>
        <v>0</v>
      </c>
      <c r="BL2565" s="20" t="s">
        <v>598</v>
      </c>
      <c r="BM2565" s="222" t="s">
        <v>2986</v>
      </c>
    </row>
    <row r="2566" s="2" customFormat="1">
      <c r="A2566" s="41"/>
      <c r="B2566" s="42"/>
      <c r="C2566" s="43"/>
      <c r="D2566" s="224" t="s">
        <v>394</v>
      </c>
      <c r="E2566" s="43"/>
      <c r="F2566" s="225" t="s">
        <v>2987</v>
      </c>
      <c r="G2566" s="43"/>
      <c r="H2566" s="43"/>
      <c r="I2566" s="226"/>
      <c r="J2566" s="43"/>
      <c r="K2566" s="43"/>
      <c r="L2566" s="47"/>
      <c r="M2566" s="227"/>
      <c r="N2566" s="228"/>
      <c r="O2566" s="87"/>
      <c r="P2566" s="87"/>
      <c r="Q2566" s="87"/>
      <c r="R2566" s="87"/>
      <c r="S2566" s="87"/>
      <c r="T2566" s="88"/>
      <c r="U2566" s="41"/>
      <c r="V2566" s="41"/>
      <c r="W2566" s="41"/>
      <c r="X2566" s="41"/>
      <c r="Y2566" s="41"/>
      <c r="Z2566" s="41"/>
      <c r="AA2566" s="41"/>
      <c r="AB2566" s="41"/>
      <c r="AC2566" s="41"/>
      <c r="AD2566" s="41"/>
      <c r="AE2566" s="41"/>
      <c r="AT2566" s="20" t="s">
        <v>394</v>
      </c>
      <c r="AU2566" s="20" t="s">
        <v>84</v>
      </c>
    </row>
    <row r="2567" s="13" customFormat="1">
      <c r="A2567" s="13"/>
      <c r="B2567" s="229"/>
      <c r="C2567" s="230"/>
      <c r="D2567" s="231" t="s">
        <v>397</v>
      </c>
      <c r="E2567" s="232" t="s">
        <v>28</v>
      </c>
      <c r="F2567" s="233" t="s">
        <v>1614</v>
      </c>
      <c r="G2567" s="230"/>
      <c r="H2567" s="232" t="s">
        <v>28</v>
      </c>
      <c r="I2567" s="234"/>
      <c r="J2567" s="230"/>
      <c r="K2567" s="230"/>
      <c r="L2567" s="235"/>
      <c r="M2567" s="236"/>
      <c r="N2567" s="237"/>
      <c r="O2567" s="237"/>
      <c r="P2567" s="237"/>
      <c r="Q2567" s="237"/>
      <c r="R2567" s="237"/>
      <c r="S2567" s="237"/>
      <c r="T2567" s="238"/>
      <c r="U2567" s="13"/>
      <c r="V2567" s="13"/>
      <c r="W2567" s="13"/>
      <c r="X2567" s="13"/>
      <c r="Y2567" s="13"/>
      <c r="Z2567" s="13"/>
      <c r="AA2567" s="13"/>
      <c r="AB2567" s="13"/>
      <c r="AC2567" s="13"/>
      <c r="AD2567" s="13"/>
      <c r="AE2567" s="13"/>
      <c r="AT2567" s="239" t="s">
        <v>397</v>
      </c>
      <c r="AU2567" s="239" t="s">
        <v>84</v>
      </c>
      <c r="AV2567" s="13" t="s">
        <v>82</v>
      </c>
      <c r="AW2567" s="13" t="s">
        <v>35</v>
      </c>
      <c r="AX2567" s="13" t="s">
        <v>74</v>
      </c>
      <c r="AY2567" s="239" t="s">
        <v>378</v>
      </c>
    </row>
    <row r="2568" s="13" customFormat="1">
      <c r="A2568" s="13"/>
      <c r="B2568" s="229"/>
      <c r="C2568" s="230"/>
      <c r="D2568" s="231" t="s">
        <v>397</v>
      </c>
      <c r="E2568" s="232" t="s">
        <v>28</v>
      </c>
      <c r="F2568" s="233" t="s">
        <v>1615</v>
      </c>
      <c r="G2568" s="230"/>
      <c r="H2568" s="232" t="s">
        <v>28</v>
      </c>
      <c r="I2568" s="234"/>
      <c r="J2568" s="230"/>
      <c r="K2568" s="230"/>
      <c r="L2568" s="235"/>
      <c r="M2568" s="236"/>
      <c r="N2568" s="237"/>
      <c r="O2568" s="237"/>
      <c r="P2568" s="237"/>
      <c r="Q2568" s="237"/>
      <c r="R2568" s="237"/>
      <c r="S2568" s="237"/>
      <c r="T2568" s="238"/>
      <c r="U2568" s="13"/>
      <c r="V2568" s="13"/>
      <c r="W2568" s="13"/>
      <c r="X2568" s="13"/>
      <c r="Y2568" s="13"/>
      <c r="Z2568" s="13"/>
      <c r="AA2568" s="13"/>
      <c r="AB2568" s="13"/>
      <c r="AC2568" s="13"/>
      <c r="AD2568" s="13"/>
      <c r="AE2568" s="13"/>
      <c r="AT2568" s="239" t="s">
        <v>397</v>
      </c>
      <c r="AU2568" s="239" t="s">
        <v>84</v>
      </c>
      <c r="AV2568" s="13" t="s">
        <v>82</v>
      </c>
      <c r="AW2568" s="13" t="s">
        <v>35</v>
      </c>
      <c r="AX2568" s="13" t="s">
        <v>74</v>
      </c>
      <c r="AY2568" s="239" t="s">
        <v>378</v>
      </c>
    </row>
    <row r="2569" s="14" customFormat="1">
      <c r="A2569" s="14"/>
      <c r="B2569" s="240"/>
      <c r="C2569" s="241"/>
      <c r="D2569" s="231" t="s">
        <v>397</v>
      </c>
      <c r="E2569" s="242" t="s">
        <v>28</v>
      </c>
      <c r="F2569" s="243" t="s">
        <v>2988</v>
      </c>
      <c r="G2569" s="241"/>
      <c r="H2569" s="244">
        <v>142</v>
      </c>
      <c r="I2569" s="245"/>
      <c r="J2569" s="241"/>
      <c r="K2569" s="241"/>
      <c r="L2569" s="246"/>
      <c r="M2569" s="247"/>
      <c r="N2569" s="248"/>
      <c r="O2569" s="248"/>
      <c r="P2569" s="248"/>
      <c r="Q2569" s="248"/>
      <c r="R2569" s="248"/>
      <c r="S2569" s="248"/>
      <c r="T2569" s="249"/>
      <c r="U2569" s="14"/>
      <c r="V2569" s="14"/>
      <c r="W2569" s="14"/>
      <c r="X2569" s="14"/>
      <c r="Y2569" s="14"/>
      <c r="Z2569" s="14"/>
      <c r="AA2569" s="14"/>
      <c r="AB2569" s="14"/>
      <c r="AC2569" s="14"/>
      <c r="AD2569" s="14"/>
      <c r="AE2569" s="14"/>
      <c r="AT2569" s="250" t="s">
        <v>397</v>
      </c>
      <c r="AU2569" s="250" t="s">
        <v>84</v>
      </c>
      <c r="AV2569" s="14" t="s">
        <v>84</v>
      </c>
      <c r="AW2569" s="14" t="s">
        <v>35</v>
      </c>
      <c r="AX2569" s="14" t="s">
        <v>82</v>
      </c>
      <c r="AY2569" s="250" t="s">
        <v>378</v>
      </c>
    </row>
    <row r="2570" s="2" customFormat="1" ht="37.8" customHeight="1">
      <c r="A2570" s="41"/>
      <c r="B2570" s="42"/>
      <c r="C2570" s="211" t="s">
        <v>2989</v>
      </c>
      <c r="D2570" s="211" t="s">
        <v>385</v>
      </c>
      <c r="E2570" s="212" t="s">
        <v>2990</v>
      </c>
      <c r="F2570" s="213" t="s">
        <v>2991</v>
      </c>
      <c r="G2570" s="214" t="s">
        <v>572</v>
      </c>
      <c r="H2570" s="215">
        <v>115.059</v>
      </c>
      <c r="I2570" s="216"/>
      <c r="J2570" s="217">
        <f>ROUND(I2570*H2570,2)</f>
        <v>0</v>
      </c>
      <c r="K2570" s="213" t="s">
        <v>389</v>
      </c>
      <c r="L2570" s="47"/>
      <c r="M2570" s="218" t="s">
        <v>28</v>
      </c>
      <c r="N2570" s="219" t="s">
        <v>45</v>
      </c>
      <c r="O2570" s="87"/>
      <c r="P2570" s="220">
        <f>O2570*H2570</f>
        <v>0</v>
      </c>
      <c r="Q2570" s="220">
        <v>0.010019999999999999</v>
      </c>
      <c r="R2570" s="220">
        <f>Q2570*H2570</f>
        <v>1.1528911799999999</v>
      </c>
      <c r="S2570" s="220">
        <v>0</v>
      </c>
      <c r="T2570" s="221">
        <f>S2570*H2570</f>
        <v>0</v>
      </c>
      <c r="U2570" s="41"/>
      <c r="V2570" s="41"/>
      <c r="W2570" s="41"/>
      <c r="X2570" s="41"/>
      <c r="Y2570" s="41"/>
      <c r="Z2570" s="41"/>
      <c r="AA2570" s="41"/>
      <c r="AB2570" s="41"/>
      <c r="AC2570" s="41"/>
      <c r="AD2570" s="41"/>
      <c r="AE2570" s="41"/>
      <c r="AR2570" s="222" t="s">
        <v>598</v>
      </c>
      <c r="AT2570" s="222" t="s">
        <v>385</v>
      </c>
      <c r="AU2570" s="222" t="s">
        <v>84</v>
      </c>
      <c r="AY2570" s="20" t="s">
        <v>378</v>
      </c>
      <c r="BE2570" s="223">
        <f>IF(N2570="základní",J2570,0)</f>
        <v>0</v>
      </c>
      <c r="BF2570" s="223">
        <f>IF(N2570="snížená",J2570,0)</f>
        <v>0</v>
      </c>
      <c r="BG2570" s="223">
        <f>IF(N2570="zákl. přenesená",J2570,0)</f>
        <v>0</v>
      </c>
      <c r="BH2570" s="223">
        <f>IF(N2570="sníž. přenesená",J2570,0)</f>
        <v>0</v>
      </c>
      <c r="BI2570" s="223">
        <f>IF(N2570="nulová",J2570,0)</f>
        <v>0</v>
      </c>
      <c r="BJ2570" s="20" t="s">
        <v>82</v>
      </c>
      <c r="BK2570" s="223">
        <f>ROUND(I2570*H2570,2)</f>
        <v>0</v>
      </c>
      <c r="BL2570" s="20" t="s">
        <v>598</v>
      </c>
      <c r="BM2570" s="222" t="s">
        <v>2992</v>
      </c>
    </row>
    <row r="2571" s="2" customFormat="1">
      <c r="A2571" s="41"/>
      <c r="B2571" s="42"/>
      <c r="C2571" s="43"/>
      <c r="D2571" s="224" t="s">
        <v>394</v>
      </c>
      <c r="E2571" s="43"/>
      <c r="F2571" s="225" t="s">
        <v>2993</v>
      </c>
      <c r="G2571" s="43"/>
      <c r="H2571" s="43"/>
      <c r="I2571" s="226"/>
      <c r="J2571" s="43"/>
      <c r="K2571" s="43"/>
      <c r="L2571" s="47"/>
      <c r="M2571" s="227"/>
      <c r="N2571" s="228"/>
      <c r="O2571" s="87"/>
      <c r="P2571" s="87"/>
      <c r="Q2571" s="87"/>
      <c r="R2571" s="87"/>
      <c r="S2571" s="87"/>
      <c r="T2571" s="88"/>
      <c r="U2571" s="41"/>
      <c r="V2571" s="41"/>
      <c r="W2571" s="41"/>
      <c r="X2571" s="41"/>
      <c r="Y2571" s="41"/>
      <c r="Z2571" s="41"/>
      <c r="AA2571" s="41"/>
      <c r="AB2571" s="41"/>
      <c r="AC2571" s="41"/>
      <c r="AD2571" s="41"/>
      <c r="AE2571" s="41"/>
      <c r="AT2571" s="20" t="s">
        <v>394</v>
      </c>
      <c r="AU2571" s="20" t="s">
        <v>84</v>
      </c>
    </row>
    <row r="2572" s="14" customFormat="1">
      <c r="A2572" s="14"/>
      <c r="B2572" s="240"/>
      <c r="C2572" s="241"/>
      <c r="D2572" s="231" t="s">
        <v>397</v>
      </c>
      <c r="E2572" s="242" t="s">
        <v>28</v>
      </c>
      <c r="F2572" s="243" t="s">
        <v>215</v>
      </c>
      <c r="G2572" s="241"/>
      <c r="H2572" s="244">
        <v>115.059</v>
      </c>
      <c r="I2572" s="245"/>
      <c r="J2572" s="241"/>
      <c r="K2572" s="241"/>
      <c r="L2572" s="246"/>
      <c r="M2572" s="247"/>
      <c r="N2572" s="248"/>
      <c r="O2572" s="248"/>
      <c r="P2572" s="248"/>
      <c r="Q2572" s="248"/>
      <c r="R2572" s="248"/>
      <c r="S2572" s="248"/>
      <c r="T2572" s="249"/>
      <c r="U2572" s="14"/>
      <c r="V2572" s="14"/>
      <c r="W2572" s="14"/>
      <c r="X2572" s="14"/>
      <c r="Y2572" s="14"/>
      <c r="Z2572" s="14"/>
      <c r="AA2572" s="14"/>
      <c r="AB2572" s="14"/>
      <c r="AC2572" s="14"/>
      <c r="AD2572" s="14"/>
      <c r="AE2572" s="14"/>
      <c r="AT2572" s="250" t="s">
        <v>397</v>
      </c>
      <c r="AU2572" s="250" t="s">
        <v>84</v>
      </c>
      <c r="AV2572" s="14" t="s">
        <v>84</v>
      </c>
      <c r="AW2572" s="14" t="s">
        <v>35</v>
      </c>
      <c r="AX2572" s="14" t="s">
        <v>82</v>
      </c>
      <c r="AY2572" s="250" t="s">
        <v>378</v>
      </c>
    </row>
    <row r="2573" s="2" customFormat="1" ht="55.5" customHeight="1">
      <c r="A2573" s="41"/>
      <c r="B2573" s="42"/>
      <c r="C2573" s="211" t="s">
        <v>2994</v>
      </c>
      <c r="D2573" s="211" t="s">
        <v>385</v>
      </c>
      <c r="E2573" s="212" t="s">
        <v>2995</v>
      </c>
      <c r="F2573" s="213" t="s">
        <v>2996</v>
      </c>
      <c r="G2573" s="214" t="s">
        <v>634</v>
      </c>
      <c r="H2573" s="215">
        <v>7.1070000000000002</v>
      </c>
      <c r="I2573" s="216"/>
      <c r="J2573" s="217">
        <f>ROUND(I2573*H2573,2)</f>
        <v>0</v>
      </c>
      <c r="K2573" s="213" t="s">
        <v>389</v>
      </c>
      <c r="L2573" s="47"/>
      <c r="M2573" s="218" t="s">
        <v>28</v>
      </c>
      <c r="N2573" s="219" t="s">
        <v>45</v>
      </c>
      <c r="O2573" s="87"/>
      <c r="P2573" s="220">
        <f>O2573*H2573</f>
        <v>0</v>
      </c>
      <c r="Q2573" s="220">
        <v>0</v>
      </c>
      <c r="R2573" s="220">
        <f>Q2573*H2573</f>
        <v>0</v>
      </c>
      <c r="S2573" s="220">
        <v>0</v>
      </c>
      <c r="T2573" s="221">
        <f>S2573*H2573</f>
        <v>0</v>
      </c>
      <c r="U2573" s="41"/>
      <c r="V2573" s="41"/>
      <c r="W2573" s="41"/>
      <c r="X2573" s="41"/>
      <c r="Y2573" s="41"/>
      <c r="Z2573" s="41"/>
      <c r="AA2573" s="41"/>
      <c r="AB2573" s="41"/>
      <c r="AC2573" s="41"/>
      <c r="AD2573" s="41"/>
      <c r="AE2573" s="41"/>
      <c r="AR2573" s="222" t="s">
        <v>598</v>
      </c>
      <c r="AT2573" s="222" t="s">
        <v>385</v>
      </c>
      <c r="AU2573" s="222" t="s">
        <v>84</v>
      </c>
      <c r="AY2573" s="20" t="s">
        <v>378</v>
      </c>
      <c r="BE2573" s="223">
        <f>IF(N2573="základní",J2573,0)</f>
        <v>0</v>
      </c>
      <c r="BF2573" s="223">
        <f>IF(N2573="snížená",J2573,0)</f>
        <v>0</v>
      </c>
      <c r="BG2573" s="223">
        <f>IF(N2573="zákl. přenesená",J2573,0)</f>
        <v>0</v>
      </c>
      <c r="BH2573" s="223">
        <f>IF(N2573="sníž. přenesená",J2573,0)</f>
        <v>0</v>
      </c>
      <c r="BI2573" s="223">
        <f>IF(N2573="nulová",J2573,0)</f>
        <v>0</v>
      </c>
      <c r="BJ2573" s="20" t="s">
        <v>82</v>
      </c>
      <c r="BK2573" s="223">
        <f>ROUND(I2573*H2573,2)</f>
        <v>0</v>
      </c>
      <c r="BL2573" s="20" t="s">
        <v>598</v>
      </c>
      <c r="BM2573" s="222" t="s">
        <v>2997</v>
      </c>
    </row>
    <row r="2574" s="2" customFormat="1">
      <c r="A2574" s="41"/>
      <c r="B2574" s="42"/>
      <c r="C2574" s="43"/>
      <c r="D2574" s="224" t="s">
        <v>394</v>
      </c>
      <c r="E2574" s="43"/>
      <c r="F2574" s="225" t="s">
        <v>2998</v>
      </c>
      <c r="G2574" s="43"/>
      <c r="H2574" s="43"/>
      <c r="I2574" s="226"/>
      <c r="J2574" s="43"/>
      <c r="K2574" s="43"/>
      <c r="L2574" s="47"/>
      <c r="M2574" s="227"/>
      <c r="N2574" s="228"/>
      <c r="O2574" s="87"/>
      <c r="P2574" s="87"/>
      <c r="Q2574" s="87"/>
      <c r="R2574" s="87"/>
      <c r="S2574" s="87"/>
      <c r="T2574" s="88"/>
      <c r="U2574" s="41"/>
      <c r="V2574" s="41"/>
      <c r="W2574" s="41"/>
      <c r="X2574" s="41"/>
      <c r="Y2574" s="41"/>
      <c r="Z2574" s="41"/>
      <c r="AA2574" s="41"/>
      <c r="AB2574" s="41"/>
      <c r="AC2574" s="41"/>
      <c r="AD2574" s="41"/>
      <c r="AE2574" s="41"/>
      <c r="AT2574" s="20" t="s">
        <v>394</v>
      </c>
      <c r="AU2574" s="20" t="s">
        <v>84</v>
      </c>
    </row>
    <row r="2575" s="12" customFormat="1" ht="22.8" customHeight="1">
      <c r="A2575" s="12"/>
      <c r="B2575" s="195"/>
      <c r="C2575" s="196"/>
      <c r="D2575" s="197" t="s">
        <v>73</v>
      </c>
      <c r="E2575" s="209" t="s">
        <v>2999</v>
      </c>
      <c r="F2575" s="209" t="s">
        <v>3000</v>
      </c>
      <c r="G2575" s="196"/>
      <c r="H2575" s="196"/>
      <c r="I2575" s="199"/>
      <c r="J2575" s="210">
        <f>BK2575</f>
        <v>0</v>
      </c>
      <c r="K2575" s="196"/>
      <c r="L2575" s="201"/>
      <c r="M2575" s="202"/>
      <c r="N2575" s="203"/>
      <c r="O2575" s="203"/>
      <c r="P2575" s="204">
        <f>SUM(P2576:P2694)</f>
        <v>0</v>
      </c>
      <c r="Q2575" s="203"/>
      <c r="R2575" s="204">
        <f>SUM(R2576:R2694)</f>
        <v>4.3620723999999997</v>
      </c>
      <c r="S2575" s="203"/>
      <c r="T2575" s="205">
        <f>SUM(T2576:T2694)</f>
        <v>0.121</v>
      </c>
      <c r="U2575" s="12"/>
      <c r="V2575" s="12"/>
      <c r="W2575" s="12"/>
      <c r="X2575" s="12"/>
      <c r="Y2575" s="12"/>
      <c r="Z2575" s="12"/>
      <c r="AA2575" s="12"/>
      <c r="AB2575" s="12"/>
      <c r="AC2575" s="12"/>
      <c r="AD2575" s="12"/>
      <c r="AE2575" s="12"/>
      <c r="AR2575" s="206" t="s">
        <v>84</v>
      </c>
      <c r="AT2575" s="207" t="s">
        <v>73</v>
      </c>
      <c r="AU2575" s="207" t="s">
        <v>82</v>
      </c>
      <c r="AY2575" s="206" t="s">
        <v>378</v>
      </c>
      <c r="BK2575" s="208">
        <f>SUM(BK2576:BK2694)</f>
        <v>0</v>
      </c>
    </row>
    <row r="2576" s="2" customFormat="1" ht="49.05" customHeight="1">
      <c r="A2576" s="41"/>
      <c r="B2576" s="42"/>
      <c r="C2576" s="211" t="s">
        <v>3001</v>
      </c>
      <c r="D2576" s="211" t="s">
        <v>385</v>
      </c>
      <c r="E2576" s="212" t="s">
        <v>3002</v>
      </c>
      <c r="F2576" s="213" t="s">
        <v>3003</v>
      </c>
      <c r="G2576" s="214" t="s">
        <v>572</v>
      </c>
      <c r="H2576" s="215">
        <v>90.849999999999994</v>
      </c>
      <c r="I2576" s="216"/>
      <c r="J2576" s="217">
        <f>ROUND(I2576*H2576,2)</f>
        <v>0</v>
      </c>
      <c r="K2576" s="213" t="s">
        <v>389</v>
      </c>
      <c r="L2576" s="47"/>
      <c r="M2576" s="218" t="s">
        <v>28</v>
      </c>
      <c r="N2576" s="219" t="s">
        <v>45</v>
      </c>
      <c r="O2576" s="87"/>
      <c r="P2576" s="220">
        <f>O2576*H2576</f>
        <v>0</v>
      </c>
      <c r="Q2576" s="220">
        <v>0.0126</v>
      </c>
      <c r="R2576" s="220">
        <f>Q2576*H2576</f>
        <v>1.1447099999999999</v>
      </c>
      <c r="S2576" s="220">
        <v>0</v>
      </c>
      <c r="T2576" s="221">
        <f>S2576*H2576</f>
        <v>0</v>
      </c>
      <c r="U2576" s="41"/>
      <c r="V2576" s="41"/>
      <c r="W2576" s="41"/>
      <c r="X2576" s="41"/>
      <c r="Y2576" s="41"/>
      <c r="Z2576" s="41"/>
      <c r="AA2576" s="41"/>
      <c r="AB2576" s="41"/>
      <c r="AC2576" s="41"/>
      <c r="AD2576" s="41"/>
      <c r="AE2576" s="41"/>
      <c r="AR2576" s="222" t="s">
        <v>598</v>
      </c>
      <c r="AT2576" s="222" t="s">
        <v>385</v>
      </c>
      <c r="AU2576" s="222" t="s">
        <v>84</v>
      </c>
      <c r="AY2576" s="20" t="s">
        <v>378</v>
      </c>
      <c r="BE2576" s="223">
        <f>IF(N2576="základní",J2576,0)</f>
        <v>0</v>
      </c>
      <c r="BF2576" s="223">
        <f>IF(N2576="snížená",J2576,0)</f>
        <v>0</v>
      </c>
      <c r="BG2576" s="223">
        <f>IF(N2576="zákl. přenesená",J2576,0)</f>
        <v>0</v>
      </c>
      <c r="BH2576" s="223">
        <f>IF(N2576="sníž. přenesená",J2576,0)</f>
        <v>0</v>
      </c>
      <c r="BI2576" s="223">
        <f>IF(N2576="nulová",J2576,0)</f>
        <v>0</v>
      </c>
      <c r="BJ2576" s="20" t="s">
        <v>82</v>
      </c>
      <c r="BK2576" s="223">
        <f>ROUND(I2576*H2576,2)</f>
        <v>0</v>
      </c>
      <c r="BL2576" s="20" t="s">
        <v>598</v>
      </c>
      <c r="BM2576" s="222" t="s">
        <v>3004</v>
      </c>
    </row>
    <row r="2577" s="2" customFormat="1">
      <c r="A2577" s="41"/>
      <c r="B2577" s="42"/>
      <c r="C2577" s="43"/>
      <c r="D2577" s="224" t="s">
        <v>394</v>
      </c>
      <c r="E2577" s="43"/>
      <c r="F2577" s="225" t="s">
        <v>3005</v>
      </c>
      <c r="G2577" s="43"/>
      <c r="H2577" s="43"/>
      <c r="I2577" s="226"/>
      <c r="J2577" s="43"/>
      <c r="K2577" s="43"/>
      <c r="L2577" s="47"/>
      <c r="M2577" s="227"/>
      <c r="N2577" s="228"/>
      <c r="O2577" s="87"/>
      <c r="P2577" s="87"/>
      <c r="Q2577" s="87"/>
      <c r="R2577" s="87"/>
      <c r="S2577" s="87"/>
      <c r="T2577" s="88"/>
      <c r="U2577" s="41"/>
      <c r="V2577" s="41"/>
      <c r="W2577" s="41"/>
      <c r="X2577" s="41"/>
      <c r="Y2577" s="41"/>
      <c r="Z2577" s="41"/>
      <c r="AA2577" s="41"/>
      <c r="AB2577" s="41"/>
      <c r="AC2577" s="41"/>
      <c r="AD2577" s="41"/>
      <c r="AE2577" s="41"/>
      <c r="AT2577" s="20" t="s">
        <v>394</v>
      </c>
      <c r="AU2577" s="20" t="s">
        <v>84</v>
      </c>
    </row>
    <row r="2578" s="13" customFormat="1">
      <c r="A2578" s="13"/>
      <c r="B2578" s="229"/>
      <c r="C2578" s="230"/>
      <c r="D2578" s="231" t="s">
        <v>397</v>
      </c>
      <c r="E2578" s="232" t="s">
        <v>28</v>
      </c>
      <c r="F2578" s="233" t="s">
        <v>797</v>
      </c>
      <c r="G2578" s="230"/>
      <c r="H2578" s="232" t="s">
        <v>28</v>
      </c>
      <c r="I2578" s="234"/>
      <c r="J2578" s="230"/>
      <c r="K2578" s="230"/>
      <c r="L2578" s="235"/>
      <c r="M2578" s="236"/>
      <c r="N2578" s="237"/>
      <c r="O2578" s="237"/>
      <c r="P2578" s="237"/>
      <c r="Q2578" s="237"/>
      <c r="R2578" s="237"/>
      <c r="S2578" s="237"/>
      <c r="T2578" s="238"/>
      <c r="U2578" s="13"/>
      <c r="V2578" s="13"/>
      <c r="W2578" s="13"/>
      <c r="X2578" s="13"/>
      <c r="Y2578" s="13"/>
      <c r="Z2578" s="13"/>
      <c r="AA2578" s="13"/>
      <c r="AB2578" s="13"/>
      <c r="AC2578" s="13"/>
      <c r="AD2578" s="13"/>
      <c r="AE2578" s="13"/>
      <c r="AT2578" s="239" t="s">
        <v>397</v>
      </c>
      <c r="AU2578" s="239" t="s">
        <v>84</v>
      </c>
      <c r="AV2578" s="13" t="s">
        <v>82</v>
      </c>
      <c r="AW2578" s="13" t="s">
        <v>35</v>
      </c>
      <c r="AX2578" s="13" t="s">
        <v>74</v>
      </c>
      <c r="AY2578" s="239" t="s">
        <v>378</v>
      </c>
    </row>
    <row r="2579" s="14" customFormat="1">
      <c r="A2579" s="14"/>
      <c r="B2579" s="240"/>
      <c r="C2579" s="241"/>
      <c r="D2579" s="231" t="s">
        <v>397</v>
      </c>
      <c r="E2579" s="242" t="s">
        <v>28</v>
      </c>
      <c r="F2579" s="243" t="s">
        <v>432</v>
      </c>
      <c r="G2579" s="241"/>
      <c r="H2579" s="244">
        <v>3</v>
      </c>
      <c r="I2579" s="245"/>
      <c r="J2579" s="241"/>
      <c r="K2579" s="241"/>
      <c r="L2579" s="246"/>
      <c r="M2579" s="247"/>
      <c r="N2579" s="248"/>
      <c r="O2579" s="248"/>
      <c r="P2579" s="248"/>
      <c r="Q2579" s="248"/>
      <c r="R2579" s="248"/>
      <c r="S2579" s="248"/>
      <c r="T2579" s="249"/>
      <c r="U2579" s="14"/>
      <c r="V2579" s="14"/>
      <c r="W2579" s="14"/>
      <c r="X2579" s="14"/>
      <c r="Y2579" s="14"/>
      <c r="Z2579" s="14"/>
      <c r="AA2579" s="14"/>
      <c r="AB2579" s="14"/>
      <c r="AC2579" s="14"/>
      <c r="AD2579" s="14"/>
      <c r="AE2579" s="14"/>
      <c r="AT2579" s="250" t="s">
        <v>397</v>
      </c>
      <c r="AU2579" s="250" t="s">
        <v>84</v>
      </c>
      <c r="AV2579" s="14" t="s">
        <v>84</v>
      </c>
      <c r="AW2579" s="14" t="s">
        <v>35</v>
      </c>
      <c r="AX2579" s="14" t="s">
        <v>74</v>
      </c>
      <c r="AY2579" s="250" t="s">
        <v>378</v>
      </c>
    </row>
    <row r="2580" s="13" customFormat="1">
      <c r="A2580" s="13"/>
      <c r="B2580" s="229"/>
      <c r="C2580" s="230"/>
      <c r="D2580" s="231" t="s">
        <v>397</v>
      </c>
      <c r="E2580" s="232" t="s">
        <v>28</v>
      </c>
      <c r="F2580" s="233" t="s">
        <v>800</v>
      </c>
      <c r="G2580" s="230"/>
      <c r="H2580" s="232" t="s">
        <v>28</v>
      </c>
      <c r="I2580" s="234"/>
      <c r="J2580" s="230"/>
      <c r="K2580" s="230"/>
      <c r="L2580" s="235"/>
      <c r="M2580" s="236"/>
      <c r="N2580" s="237"/>
      <c r="O2580" s="237"/>
      <c r="P2580" s="237"/>
      <c r="Q2580" s="237"/>
      <c r="R2580" s="237"/>
      <c r="S2580" s="237"/>
      <c r="T2580" s="238"/>
      <c r="U2580" s="13"/>
      <c r="V2580" s="13"/>
      <c r="W2580" s="13"/>
      <c r="X2580" s="13"/>
      <c r="Y2580" s="13"/>
      <c r="Z2580" s="13"/>
      <c r="AA2580" s="13"/>
      <c r="AB2580" s="13"/>
      <c r="AC2580" s="13"/>
      <c r="AD2580" s="13"/>
      <c r="AE2580" s="13"/>
      <c r="AT2580" s="239" t="s">
        <v>397</v>
      </c>
      <c r="AU2580" s="239" t="s">
        <v>84</v>
      </c>
      <c r="AV2580" s="13" t="s">
        <v>82</v>
      </c>
      <c r="AW2580" s="13" t="s">
        <v>35</v>
      </c>
      <c r="AX2580" s="13" t="s">
        <v>74</v>
      </c>
      <c r="AY2580" s="239" t="s">
        <v>378</v>
      </c>
    </row>
    <row r="2581" s="14" customFormat="1">
      <c r="A2581" s="14"/>
      <c r="B2581" s="240"/>
      <c r="C2581" s="241"/>
      <c r="D2581" s="231" t="s">
        <v>397</v>
      </c>
      <c r="E2581" s="242" t="s">
        <v>28</v>
      </c>
      <c r="F2581" s="243" t="s">
        <v>432</v>
      </c>
      <c r="G2581" s="241"/>
      <c r="H2581" s="244">
        <v>3</v>
      </c>
      <c r="I2581" s="245"/>
      <c r="J2581" s="241"/>
      <c r="K2581" s="241"/>
      <c r="L2581" s="246"/>
      <c r="M2581" s="247"/>
      <c r="N2581" s="248"/>
      <c r="O2581" s="248"/>
      <c r="P2581" s="248"/>
      <c r="Q2581" s="248"/>
      <c r="R2581" s="248"/>
      <c r="S2581" s="248"/>
      <c r="T2581" s="249"/>
      <c r="U2581" s="14"/>
      <c r="V2581" s="14"/>
      <c r="W2581" s="14"/>
      <c r="X2581" s="14"/>
      <c r="Y2581" s="14"/>
      <c r="Z2581" s="14"/>
      <c r="AA2581" s="14"/>
      <c r="AB2581" s="14"/>
      <c r="AC2581" s="14"/>
      <c r="AD2581" s="14"/>
      <c r="AE2581" s="14"/>
      <c r="AT2581" s="250" t="s">
        <v>397</v>
      </c>
      <c r="AU2581" s="250" t="s">
        <v>84</v>
      </c>
      <c r="AV2581" s="14" t="s">
        <v>84</v>
      </c>
      <c r="AW2581" s="14" t="s">
        <v>35</v>
      </c>
      <c r="AX2581" s="14" t="s">
        <v>74</v>
      </c>
      <c r="AY2581" s="250" t="s">
        <v>378</v>
      </c>
    </row>
    <row r="2582" s="13" customFormat="1">
      <c r="A2582" s="13"/>
      <c r="B2582" s="229"/>
      <c r="C2582" s="230"/>
      <c r="D2582" s="231" t="s">
        <v>397</v>
      </c>
      <c r="E2582" s="232" t="s">
        <v>28</v>
      </c>
      <c r="F2582" s="233" t="s">
        <v>802</v>
      </c>
      <c r="G2582" s="230"/>
      <c r="H2582" s="232" t="s">
        <v>28</v>
      </c>
      <c r="I2582" s="234"/>
      <c r="J2582" s="230"/>
      <c r="K2582" s="230"/>
      <c r="L2582" s="235"/>
      <c r="M2582" s="236"/>
      <c r="N2582" s="237"/>
      <c r="O2582" s="237"/>
      <c r="P2582" s="237"/>
      <c r="Q2582" s="237"/>
      <c r="R2582" s="237"/>
      <c r="S2582" s="237"/>
      <c r="T2582" s="238"/>
      <c r="U2582" s="13"/>
      <c r="V2582" s="13"/>
      <c r="W2582" s="13"/>
      <c r="X2582" s="13"/>
      <c r="Y2582" s="13"/>
      <c r="Z2582" s="13"/>
      <c r="AA2582" s="13"/>
      <c r="AB2582" s="13"/>
      <c r="AC2582" s="13"/>
      <c r="AD2582" s="13"/>
      <c r="AE2582" s="13"/>
      <c r="AT2582" s="239" t="s">
        <v>397</v>
      </c>
      <c r="AU2582" s="239" t="s">
        <v>84</v>
      </c>
      <c r="AV2582" s="13" t="s">
        <v>82</v>
      </c>
      <c r="AW2582" s="13" t="s">
        <v>35</v>
      </c>
      <c r="AX2582" s="13" t="s">
        <v>74</v>
      </c>
      <c r="AY2582" s="239" t="s">
        <v>378</v>
      </c>
    </row>
    <row r="2583" s="14" customFormat="1">
      <c r="A2583" s="14"/>
      <c r="B2583" s="240"/>
      <c r="C2583" s="241"/>
      <c r="D2583" s="231" t="s">
        <v>397</v>
      </c>
      <c r="E2583" s="242" t="s">
        <v>28</v>
      </c>
      <c r="F2583" s="243" t="s">
        <v>432</v>
      </c>
      <c r="G2583" s="241"/>
      <c r="H2583" s="244">
        <v>3</v>
      </c>
      <c r="I2583" s="245"/>
      <c r="J2583" s="241"/>
      <c r="K2583" s="241"/>
      <c r="L2583" s="246"/>
      <c r="M2583" s="247"/>
      <c r="N2583" s="248"/>
      <c r="O2583" s="248"/>
      <c r="P2583" s="248"/>
      <c r="Q2583" s="248"/>
      <c r="R2583" s="248"/>
      <c r="S2583" s="248"/>
      <c r="T2583" s="249"/>
      <c r="U2583" s="14"/>
      <c r="V2583" s="14"/>
      <c r="W2583" s="14"/>
      <c r="X2583" s="14"/>
      <c r="Y2583" s="14"/>
      <c r="Z2583" s="14"/>
      <c r="AA2583" s="14"/>
      <c r="AB2583" s="14"/>
      <c r="AC2583" s="14"/>
      <c r="AD2583" s="14"/>
      <c r="AE2583" s="14"/>
      <c r="AT2583" s="250" t="s">
        <v>397</v>
      </c>
      <c r="AU2583" s="250" t="s">
        <v>84</v>
      </c>
      <c r="AV2583" s="14" t="s">
        <v>84</v>
      </c>
      <c r="AW2583" s="14" t="s">
        <v>35</v>
      </c>
      <c r="AX2583" s="14" t="s">
        <v>74</v>
      </c>
      <c r="AY2583" s="250" t="s">
        <v>378</v>
      </c>
    </row>
    <row r="2584" s="13" customFormat="1">
      <c r="A2584" s="13"/>
      <c r="B2584" s="229"/>
      <c r="C2584" s="230"/>
      <c r="D2584" s="231" t="s">
        <v>397</v>
      </c>
      <c r="E2584" s="232" t="s">
        <v>28</v>
      </c>
      <c r="F2584" s="233" t="s">
        <v>804</v>
      </c>
      <c r="G2584" s="230"/>
      <c r="H2584" s="232" t="s">
        <v>28</v>
      </c>
      <c r="I2584" s="234"/>
      <c r="J2584" s="230"/>
      <c r="K2584" s="230"/>
      <c r="L2584" s="235"/>
      <c r="M2584" s="236"/>
      <c r="N2584" s="237"/>
      <c r="O2584" s="237"/>
      <c r="P2584" s="237"/>
      <c r="Q2584" s="237"/>
      <c r="R2584" s="237"/>
      <c r="S2584" s="237"/>
      <c r="T2584" s="238"/>
      <c r="U2584" s="13"/>
      <c r="V2584" s="13"/>
      <c r="W2584" s="13"/>
      <c r="X2584" s="13"/>
      <c r="Y2584" s="13"/>
      <c r="Z2584" s="13"/>
      <c r="AA2584" s="13"/>
      <c r="AB2584" s="13"/>
      <c r="AC2584" s="13"/>
      <c r="AD2584" s="13"/>
      <c r="AE2584" s="13"/>
      <c r="AT2584" s="239" t="s">
        <v>397</v>
      </c>
      <c r="AU2584" s="239" t="s">
        <v>84</v>
      </c>
      <c r="AV2584" s="13" t="s">
        <v>82</v>
      </c>
      <c r="AW2584" s="13" t="s">
        <v>35</v>
      </c>
      <c r="AX2584" s="13" t="s">
        <v>74</v>
      </c>
      <c r="AY2584" s="239" t="s">
        <v>378</v>
      </c>
    </row>
    <row r="2585" s="14" customFormat="1">
      <c r="A2585" s="14"/>
      <c r="B2585" s="240"/>
      <c r="C2585" s="241"/>
      <c r="D2585" s="231" t="s">
        <v>397</v>
      </c>
      <c r="E2585" s="242" t="s">
        <v>28</v>
      </c>
      <c r="F2585" s="243" t="s">
        <v>3006</v>
      </c>
      <c r="G2585" s="241"/>
      <c r="H2585" s="244">
        <v>54.149999999999999</v>
      </c>
      <c r="I2585" s="245"/>
      <c r="J2585" s="241"/>
      <c r="K2585" s="241"/>
      <c r="L2585" s="246"/>
      <c r="M2585" s="247"/>
      <c r="N2585" s="248"/>
      <c r="O2585" s="248"/>
      <c r="P2585" s="248"/>
      <c r="Q2585" s="248"/>
      <c r="R2585" s="248"/>
      <c r="S2585" s="248"/>
      <c r="T2585" s="249"/>
      <c r="U2585" s="14"/>
      <c r="V2585" s="14"/>
      <c r="W2585" s="14"/>
      <c r="X2585" s="14"/>
      <c r="Y2585" s="14"/>
      <c r="Z2585" s="14"/>
      <c r="AA2585" s="14"/>
      <c r="AB2585" s="14"/>
      <c r="AC2585" s="14"/>
      <c r="AD2585" s="14"/>
      <c r="AE2585" s="14"/>
      <c r="AT2585" s="250" t="s">
        <v>397</v>
      </c>
      <c r="AU2585" s="250" t="s">
        <v>84</v>
      </c>
      <c r="AV2585" s="14" t="s">
        <v>84</v>
      </c>
      <c r="AW2585" s="14" t="s">
        <v>35</v>
      </c>
      <c r="AX2585" s="14" t="s">
        <v>74</v>
      </c>
      <c r="AY2585" s="250" t="s">
        <v>378</v>
      </c>
    </row>
    <row r="2586" s="13" customFormat="1">
      <c r="A2586" s="13"/>
      <c r="B2586" s="229"/>
      <c r="C2586" s="230"/>
      <c r="D2586" s="231" t="s">
        <v>397</v>
      </c>
      <c r="E2586" s="232" t="s">
        <v>28</v>
      </c>
      <c r="F2586" s="233" t="s">
        <v>807</v>
      </c>
      <c r="G2586" s="230"/>
      <c r="H2586" s="232" t="s">
        <v>28</v>
      </c>
      <c r="I2586" s="234"/>
      <c r="J2586" s="230"/>
      <c r="K2586" s="230"/>
      <c r="L2586" s="235"/>
      <c r="M2586" s="236"/>
      <c r="N2586" s="237"/>
      <c r="O2586" s="237"/>
      <c r="P2586" s="237"/>
      <c r="Q2586" s="237"/>
      <c r="R2586" s="237"/>
      <c r="S2586" s="237"/>
      <c r="T2586" s="238"/>
      <c r="U2586" s="13"/>
      <c r="V2586" s="13"/>
      <c r="W2586" s="13"/>
      <c r="X2586" s="13"/>
      <c r="Y2586" s="13"/>
      <c r="Z2586" s="13"/>
      <c r="AA2586" s="13"/>
      <c r="AB2586" s="13"/>
      <c r="AC2586" s="13"/>
      <c r="AD2586" s="13"/>
      <c r="AE2586" s="13"/>
      <c r="AT2586" s="239" t="s">
        <v>397</v>
      </c>
      <c r="AU2586" s="239" t="s">
        <v>84</v>
      </c>
      <c r="AV2586" s="13" t="s">
        <v>82</v>
      </c>
      <c r="AW2586" s="13" t="s">
        <v>35</v>
      </c>
      <c r="AX2586" s="13" t="s">
        <v>74</v>
      </c>
      <c r="AY2586" s="239" t="s">
        <v>378</v>
      </c>
    </row>
    <row r="2587" s="14" customFormat="1">
      <c r="A2587" s="14"/>
      <c r="B2587" s="240"/>
      <c r="C2587" s="241"/>
      <c r="D2587" s="231" t="s">
        <v>397</v>
      </c>
      <c r="E2587" s="242" t="s">
        <v>28</v>
      </c>
      <c r="F2587" s="243" t="s">
        <v>3007</v>
      </c>
      <c r="G2587" s="241"/>
      <c r="H2587" s="244">
        <v>27.699999999999999</v>
      </c>
      <c r="I2587" s="245"/>
      <c r="J2587" s="241"/>
      <c r="K2587" s="241"/>
      <c r="L2587" s="246"/>
      <c r="M2587" s="247"/>
      <c r="N2587" s="248"/>
      <c r="O2587" s="248"/>
      <c r="P2587" s="248"/>
      <c r="Q2587" s="248"/>
      <c r="R2587" s="248"/>
      <c r="S2587" s="248"/>
      <c r="T2587" s="249"/>
      <c r="U2587" s="14"/>
      <c r="V2587" s="14"/>
      <c r="W2587" s="14"/>
      <c r="X2587" s="14"/>
      <c r="Y2587" s="14"/>
      <c r="Z2587" s="14"/>
      <c r="AA2587" s="14"/>
      <c r="AB2587" s="14"/>
      <c r="AC2587" s="14"/>
      <c r="AD2587" s="14"/>
      <c r="AE2587" s="14"/>
      <c r="AT2587" s="250" t="s">
        <v>397</v>
      </c>
      <c r="AU2587" s="250" t="s">
        <v>84</v>
      </c>
      <c r="AV2587" s="14" t="s">
        <v>84</v>
      </c>
      <c r="AW2587" s="14" t="s">
        <v>35</v>
      </c>
      <c r="AX2587" s="14" t="s">
        <v>74</v>
      </c>
      <c r="AY2587" s="250" t="s">
        <v>378</v>
      </c>
    </row>
    <row r="2588" s="15" customFormat="1">
      <c r="A2588" s="15"/>
      <c r="B2588" s="251"/>
      <c r="C2588" s="252"/>
      <c r="D2588" s="231" t="s">
        <v>397</v>
      </c>
      <c r="E2588" s="253" t="s">
        <v>435</v>
      </c>
      <c r="F2588" s="254" t="s">
        <v>416</v>
      </c>
      <c r="G2588" s="252"/>
      <c r="H2588" s="255">
        <v>90.849999999999994</v>
      </c>
      <c r="I2588" s="256"/>
      <c r="J2588" s="252"/>
      <c r="K2588" s="252"/>
      <c r="L2588" s="257"/>
      <c r="M2588" s="258"/>
      <c r="N2588" s="259"/>
      <c r="O2588" s="259"/>
      <c r="P2588" s="259"/>
      <c r="Q2588" s="259"/>
      <c r="R2588" s="259"/>
      <c r="S2588" s="259"/>
      <c r="T2588" s="260"/>
      <c r="U2588" s="15"/>
      <c r="V2588" s="15"/>
      <c r="W2588" s="15"/>
      <c r="X2588" s="15"/>
      <c r="Y2588" s="15"/>
      <c r="Z2588" s="15"/>
      <c r="AA2588" s="15"/>
      <c r="AB2588" s="15"/>
      <c r="AC2588" s="15"/>
      <c r="AD2588" s="15"/>
      <c r="AE2588" s="15"/>
      <c r="AT2588" s="261" t="s">
        <v>397</v>
      </c>
      <c r="AU2588" s="261" t="s">
        <v>84</v>
      </c>
      <c r="AV2588" s="15" t="s">
        <v>390</v>
      </c>
      <c r="AW2588" s="15" t="s">
        <v>35</v>
      </c>
      <c r="AX2588" s="15" t="s">
        <v>82</v>
      </c>
      <c r="AY2588" s="261" t="s">
        <v>378</v>
      </c>
    </row>
    <row r="2589" s="2" customFormat="1" ht="37.8" customHeight="1">
      <c r="A2589" s="41"/>
      <c r="B2589" s="42"/>
      <c r="C2589" s="211" t="s">
        <v>3008</v>
      </c>
      <c r="D2589" s="211" t="s">
        <v>385</v>
      </c>
      <c r="E2589" s="212" t="s">
        <v>3009</v>
      </c>
      <c r="F2589" s="213" t="s">
        <v>3010</v>
      </c>
      <c r="G2589" s="214" t="s">
        <v>572</v>
      </c>
      <c r="H2589" s="215">
        <v>90.849999999999994</v>
      </c>
      <c r="I2589" s="216"/>
      <c r="J2589" s="217">
        <f>ROUND(I2589*H2589,2)</f>
        <v>0</v>
      </c>
      <c r="K2589" s="213" t="s">
        <v>389</v>
      </c>
      <c r="L2589" s="47"/>
      <c r="M2589" s="218" t="s">
        <v>28</v>
      </c>
      <c r="N2589" s="219" t="s">
        <v>45</v>
      </c>
      <c r="O2589" s="87"/>
      <c r="P2589" s="220">
        <f>O2589*H2589</f>
        <v>0</v>
      </c>
      <c r="Q2589" s="220">
        <v>0.00010000000000000001</v>
      </c>
      <c r="R2589" s="220">
        <f>Q2589*H2589</f>
        <v>0.0090849999999999993</v>
      </c>
      <c r="S2589" s="220">
        <v>0</v>
      </c>
      <c r="T2589" s="221">
        <f>S2589*H2589</f>
        <v>0</v>
      </c>
      <c r="U2589" s="41"/>
      <c r="V2589" s="41"/>
      <c r="W2589" s="41"/>
      <c r="X2589" s="41"/>
      <c r="Y2589" s="41"/>
      <c r="Z2589" s="41"/>
      <c r="AA2589" s="41"/>
      <c r="AB2589" s="41"/>
      <c r="AC2589" s="41"/>
      <c r="AD2589" s="41"/>
      <c r="AE2589" s="41"/>
      <c r="AR2589" s="222" t="s">
        <v>598</v>
      </c>
      <c r="AT2589" s="222" t="s">
        <v>385</v>
      </c>
      <c r="AU2589" s="222" t="s">
        <v>84</v>
      </c>
      <c r="AY2589" s="20" t="s">
        <v>378</v>
      </c>
      <c r="BE2589" s="223">
        <f>IF(N2589="základní",J2589,0)</f>
        <v>0</v>
      </c>
      <c r="BF2589" s="223">
        <f>IF(N2589="snížená",J2589,0)</f>
        <v>0</v>
      </c>
      <c r="BG2589" s="223">
        <f>IF(N2589="zákl. přenesená",J2589,0)</f>
        <v>0</v>
      </c>
      <c r="BH2589" s="223">
        <f>IF(N2589="sníž. přenesená",J2589,0)</f>
        <v>0</v>
      </c>
      <c r="BI2589" s="223">
        <f>IF(N2589="nulová",J2589,0)</f>
        <v>0</v>
      </c>
      <c r="BJ2589" s="20" t="s">
        <v>82</v>
      </c>
      <c r="BK2589" s="223">
        <f>ROUND(I2589*H2589,2)</f>
        <v>0</v>
      </c>
      <c r="BL2589" s="20" t="s">
        <v>598</v>
      </c>
      <c r="BM2589" s="222" t="s">
        <v>3011</v>
      </c>
    </row>
    <row r="2590" s="2" customFormat="1">
      <c r="A2590" s="41"/>
      <c r="B2590" s="42"/>
      <c r="C2590" s="43"/>
      <c r="D2590" s="224" t="s">
        <v>394</v>
      </c>
      <c r="E2590" s="43"/>
      <c r="F2590" s="225" t="s">
        <v>3012</v>
      </c>
      <c r="G2590" s="43"/>
      <c r="H2590" s="43"/>
      <c r="I2590" s="226"/>
      <c r="J2590" s="43"/>
      <c r="K2590" s="43"/>
      <c r="L2590" s="47"/>
      <c r="M2590" s="227"/>
      <c r="N2590" s="228"/>
      <c r="O2590" s="87"/>
      <c r="P2590" s="87"/>
      <c r="Q2590" s="87"/>
      <c r="R2590" s="87"/>
      <c r="S2590" s="87"/>
      <c r="T2590" s="88"/>
      <c r="U2590" s="41"/>
      <c r="V2590" s="41"/>
      <c r="W2590" s="41"/>
      <c r="X2590" s="41"/>
      <c r="Y2590" s="41"/>
      <c r="Z2590" s="41"/>
      <c r="AA2590" s="41"/>
      <c r="AB2590" s="41"/>
      <c r="AC2590" s="41"/>
      <c r="AD2590" s="41"/>
      <c r="AE2590" s="41"/>
      <c r="AT2590" s="20" t="s">
        <v>394</v>
      </c>
      <c r="AU2590" s="20" t="s">
        <v>84</v>
      </c>
    </row>
    <row r="2591" s="14" customFormat="1">
      <c r="A2591" s="14"/>
      <c r="B2591" s="240"/>
      <c r="C2591" s="241"/>
      <c r="D2591" s="231" t="s">
        <v>397</v>
      </c>
      <c r="E2591" s="242" t="s">
        <v>28</v>
      </c>
      <c r="F2591" s="243" t="s">
        <v>435</v>
      </c>
      <c r="G2591" s="241"/>
      <c r="H2591" s="244">
        <v>90.849999999999994</v>
      </c>
      <c r="I2591" s="245"/>
      <c r="J2591" s="241"/>
      <c r="K2591" s="241"/>
      <c r="L2591" s="246"/>
      <c r="M2591" s="247"/>
      <c r="N2591" s="248"/>
      <c r="O2591" s="248"/>
      <c r="P2591" s="248"/>
      <c r="Q2591" s="248"/>
      <c r="R2591" s="248"/>
      <c r="S2591" s="248"/>
      <c r="T2591" s="249"/>
      <c r="U2591" s="14"/>
      <c r="V2591" s="14"/>
      <c r="W2591" s="14"/>
      <c r="X2591" s="14"/>
      <c r="Y2591" s="14"/>
      <c r="Z2591" s="14"/>
      <c r="AA2591" s="14"/>
      <c r="AB2591" s="14"/>
      <c r="AC2591" s="14"/>
      <c r="AD2591" s="14"/>
      <c r="AE2591" s="14"/>
      <c r="AT2591" s="250" t="s">
        <v>397</v>
      </c>
      <c r="AU2591" s="250" t="s">
        <v>84</v>
      </c>
      <c r="AV2591" s="14" t="s">
        <v>84</v>
      </c>
      <c r="AW2591" s="14" t="s">
        <v>35</v>
      </c>
      <c r="AX2591" s="14" t="s">
        <v>82</v>
      </c>
      <c r="AY2591" s="250" t="s">
        <v>378</v>
      </c>
    </row>
    <row r="2592" s="2" customFormat="1" ht="24.15" customHeight="1">
      <c r="A2592" s="41"/>
      <c r="B2592" s="42"/>
      <c r="C2592" s="211" t="s">
        <v>3013</v>
      </c>
      <c r="D2592" s="211" t="s">
        <v>385</v>
      </c>
      <c r="E2592" s="212" t="s">
        <v>3014</v>
      </c>
      <c r="F2592" s="213" t="s">
        <v>3015</v>
      </c>
      <c r="G2592" s="214" t="s">
        <v>572</v>
      </c>
      <c r="H2592" s="215">
        <v>17.5</v>
      </c>
      <c r="I2592" s="216"/>
      <c r="J2592" s="217">
        <f>ROUND(I2592*H2592,2)</f>
        <v>0</v>
      </c>
      <c r="K2592" s="213" t="s">
        <v>389</v>
      </c>
      <c r="L2592" s="47"/>
      <c r="M2592" s="218" t="s">
        <v>28</v>
      </c>
      <c r="N2592" s="219" t="s">
        <v>45</v>
      </c>
      <c r="O2592" s="87"/>
      <c r="P2592" s="220">
        <f>O2592*H2592</f>
        <v>0</v>
      </c>
      <c r="Q2592" s="220">
        <v>0</v>
      </c>
      <c r="R2592" s="220">
        <f>Q2592*H2592</f>
        <v>0</v>
      </c>
      <c r="S2592" s="220">
        <v>0</v>
      </c>
      <c r="T2592" s="221">
        <f>S2592*H2592</f>
        <v>0</v>
      </c>
      <c r="U2592" s="41"/>
      <c r="V2592" s="41"/>
      <c r="W2592" s="41"/>
      <c r="X2592" s="41"/>
      <c r="Y2592" s="41"/>
      <c r="Z2592" s="41"/>
      <c r="AA2592" s="41"/>
      <c r="AB2592" s="41"/>
      <c r="AC2592" s="41"/>
      <c r="AD2592" s="41"/>
      <c r="AE2592" s="41"/>
      <c r="AR2592" s="222" t="s">
        <v>598</v>
      </c>
      <c r="AT2592" s="222" t="s">
        <v>385</v>
      </c>
      <c r="AU2592" s="222" t="s">
        <v>84</v>
      </c>
      <c r="AY2592" s="20" t="s">
        <v>378</v>
      </c>
      <c r="BE2592" s="223">
        <f>IF(N2592="základní",J2592,0)</f>
        <v>0</v>
      </c>
      <c r="BF2592" s="223">
        <f>IF(N2592="snížená",J2592,0)</f>
        <v>0</v>
      </c>
      <c r="BG2592" s="223">
        <f>IF(N2592="zákl. přenesená",J2592,0)</f>
        <v>0</v>
      </c>
      <c r="BH2592" s="223">
        <f>IF(N2592="sníž. přenesená",J2592,0)</f>
        <v>0</v>
      </c>
      <c r="BI2592" s="223">
        <f>IF(N2592="nulová",J2592,0)</f>
        <v>0</v>
      </c>
      <c r="BJ2592" s="20" t="s">
        <v>82</v>
      </c>
      <c r="BK2592" s="223">
        <f>ROUND(I2592*H2592,2)</f>
        <v>0</v>
      </c>
      <c r="BL2592" s="20" t="s">
        <v>598</v>
      </c>
      <c r="BM2592" s="222" t="s">
        <v>3016</v>
      </c>
    </row>
    <row r="2593" s="2" customFormat="1">
      <c r="A2593" s="41"/>
      <c r="B2593" s="42"/>
      <c r="C2593" s="43"/>
      <c r="D2593" s="224" t="s">
        <v>394</v>
      </c>
      <c r="E2593" s="43"/>
      <c r="F2593" s="225" t="s">
        <v>3017</v>
      </c>
      <c r="G2593" s="43"/>
      <c r="H2593" s="43"/>
      <c r="I2593" s="226"/>
      <c r="J2593" s="43"/>
      <c r="K2593" s="43"/>
      <c r="L2593" s="47"/>
      <c r="M2593" s="227"/>
      <c r="N2593" s="228"/>
      <c r="O2593" s="87"/>
      <c r="P2593" s="87"/>
      <c r="Q2593" s="87"/>
      <c r="R2593" s="87"/>
      <c r="S2593" s="87"/>
      <c r="T2593" s="88"/>
      <c r="U2593" s="41"/>
      <c r="V2593" s="41"/>
      <c r="W2593" s="41"/>
      <c r="X2593" s="41"/>
      <c r="Y2593" s="41"/>
      <c r="Z2593" s="41"/>
      <c r="AA2593" s="41"/>
      <c r="AB2593" s="41"/>
      <c r="AC2593" s="41"/>
      <c r="AD2593" s="41"/>
      <c r="AE2593" s="41"/>
      <c r="AT2593" s="20" t="s">
        <v>394</v>
      </c>
      <c r="AU2593" s="20" t="s">
        <v>84</v>
      </c>
    </row>
    <row r="2594" s="13" customFormat="1">
      <c r="A2594" s="13"/>
      <c r="B2594" s="229"/>
      <c r="C2594" s="230"/>
      <c r="D2594" s="231" t="s">
        <v>397</v>
      </c>
      <c r="E2594" s="232" t="s">
        <v>28</v>
      </c>
      <c r="F2594" s="233" t="s">
        <v>797</v>
      </c>
      <c r="G2594" s="230"/>
      <c r="H2594" s="232" t="s">
        <v>28</v>
      </c>
      <c r="I2594" s="234"/>
      <c r="J2594" s="230"/>
      <c r="K2594" s="230"/>
      <c r="L2594" s="235"/>
      <c r="M2594" s="236"/>
      <c r="N2594" s="237"/>
      <c r="O2594" s="237"/>
      <c r="P2594" s="237"/>
      <c r="Q2594" s="237"/>
      <c r="R2594" s="237"/>
      <c r="S2594" s="237"/>
      <c r="T2594" s="238"/>
      <c r="U2594" s="13"/>
      <c r="V2594" s="13"/>
      <c r="W2594" s="13"/>
      <c r="X2594" s="13"/>
      <c r="Y2594" s="13"/>
      <c r="Z2594" s="13"/>
      <c r="AA2594" s="13"/>
      <c r="AB2594" s="13"/>
      <c r="AC2594" s="13"/>
      <c r="AD2594" s="13"/>
      <c r="AE2594" s="13"/>
      <c r="AT2594" s="239" t="s">
        <v>397</v>
      </c>
      <c r="AU2594" s="239" t="s">
        <v>84</v>
      </c>
      <c r="AV2594" s="13" t="s">
        <v>82</v>
      </c>
      <c r="AW2594" s="13" t="s">
        <v>35</v>
      </c>
      <c r="AX2594" s="13" t="s">
        <v>74</v>
      </c>
      <c r="AY2594" s="239" t="s">
        <v>378</v>
      </c>
    </row>
    <row r="2595" s="14" customFormat="1">
      <c r="A2595" s="14"/>
      <c r="B2595" s="240"/>
      <c r="C2595" s="241"/>
      <c r="D2595" s="231" t="s">
        <v>397</v>
      </c>
      <c r="E2595" s="242" t="s">
        <v>28</v>
      </c>
      <c r="F2595" s="243" t="s">
        <v>432</v>
      </c>
      <c r="G2595" s="241"/>
      <c r="H2595" s="244">
        <v>3</v>
      </c>
      <c r="I2595" s="245"/>
      <c r="J2595" s="241"/>
      <c r="K2595" s="241"/>
      <c r="L2595" s="246"/>
      <c r="M2595" s="247"/>
      <c r="N2595" s="248"/>
      <c r="O2595" s="248"/>
      <c r="P2595" s="248"/>
      <c r="Q2595" s="248"/>
      <c r="R2595" s="248"/>
      <c r="S2595" s="248"/>
      <c r="T2595" s="249"/>
      <c r="U2595" s="14"/>
      <c r="V2595" s="14"/>
      <c r="W2595" s="14"/>
      <c r="X2595" s="14"/>
      <c r="Y2595" s="14"/>
      <c r="Z2595" s="14"/>
      <c r="AA2595" s="14"/>
      <c r="AB2595" s="14"/>
      <c r="AC2595" s="14"/>
      <c r="AD2595" s="14"/>
      <c r="AE2595" s="14"/>
      <c r="AT2595" s="250" t="s">
        <v>397</v>
      </c>
      <c r="AU2595" s="250" t="s">
        <v>84</v>
      </c>
      <c r="AV2595" s="14" t="s">
        <v>84</v>
      </c>
      <c r="AW2595" s="14" t="s">
        <v>35</v>
      </c>
      <c r="AX2595" s="14" t="s">
        <v>74</v>
      </c>
      <c r="AY2595" s="250" t="s">
        <v>378</v>
      </c>
    </row>
    <row r="2596" s="13" customFormat="1">
      <c r="A2596" s="13"/>
      <c r="B2596" s="229"/>
      <c r="C2596" s="230"/>
      <c r="D2596" s="231" t="s">
        <v>397</v>
      </c>
      <c r="E2596" s="232" t="s">
        <v>28</v>
      </c>
      <c r="F2596" s="233" t="s">
        <v>800</v>
      </c>
      <c r="G2596" s="230"/>
      <c r="H2596" s="232" t="s">
        <v>28</v>
      </c>
      <c r="I2596" s="234"/>
      <c r="J2596" s="230"/>
      <c r="K2596" s="230"/>
      <c r="L2596" s="235"/>
      <c r="M2596" s="236"/>
      <c r="N2596" s="237"/>
      <c r="O2596" s="237"/>
      <c r="P2596" s="237"/>
      <c r="Q2596" s="237"/>
      <c r="R2596" s="237"/>
      <c r="S2596" s="237"/>
      <c r="T2596" s="238"/>
      <c r="U2596" s="13"/>
      <c r="V2596" s="13"/>
      <c r="W2596" s="13"/>
      <c r="X2596" s="13"/>
      <c r="Y2596" s="13"/>
      <c r="Z2596" s="13"/>
      <c r="AA2596" s="13"/>
      <c r="AB2596" s="13"/>
      <c r="AC2596" s="13"/>
      <c r="AD2596" s="13"/>
      <c r="AE2596" s="13"/>
      <c r="AT2596" s="239" t="s">
        <v>397</v>
      </c>
      <c r="AU2596" s="239" t="s">
        <v>84</v>
      </c>
      <c r="AV2596" s="13" t="s">
        <v>82</v>
      </c>
      <c r="AW2596" s="13" t="s">
        <v>35</v>
      </c>
      <c r="AX2596" s="13" t="s">
        <v>74</v>
      </c>
      <c r="AY2596" s="239" t="s">
        <v>378</v>
      </c>
    </row>
    <row r="2597" s="14" customFormat="1">
      <c r="A2597" s="14"/>
      <c r="B2597" s="240"/>
      <c r="C2597" s="241"/>
      <c r="D2597" s="231" t="s">
        <v>397</v>
      </c>
      <c r="E2597" s="242" t="s">
        <v>28</v>
      </c>
      <c r="F2597" s="243" t="s">
        <v>432</v>
      </c>
      <c r="G2597" s="241"/>
      <c r="H2597" s="244">
        <v>3</v>
      </c>
      <c r="I2597" s="245"/>
      <c r="J2597" s="241"/>
      <c r="K2597" s="241"/>
      <c r="L2597" s="246"/>
      <c r="M2597" s="247"/>
      <c r="N2597" s="248"/>
      <c r="O2597" s="248"/>
      <c r="P2597" s="248"/>
      <c r="Q2597" s="248"/>
      <c r="R2597" s="248"/>
      <c r="S2597" s="248"/>
      <c r="T2597" s="249"/>
      <c r="U2597" s="14"/>
      <c r="V2597" s="14"/>
      <c r="W2597" s="14"/>
      <c r="X2597" s="14"/>
      <c r="Y2597" s="14"/>
      <c r="Z2597" s="14"/>
      <c r="AA2597" s="14"/>
      <c r="AB2597" s="14"/>
      <c r="AC2597" s="14"/>
      <c r="AD2597" s="14"/>
      <c r="AE2597" s="14"/>
      <c r="AT2597" s="250" t="s">
        <v>397</v>
      </c>
      <c r="AU2597" s="250" t="s">
        <v>84</v>
      </c>
      <c r="AV2597" s="14" t="s">
        <v>84</v>
      </c>
      <c r="AW2597" s="14" t="s">
        <v>35</v>
      </c>
      <c r="AX2597" s="14" t="s">
        <v>74</v>
      </c>
      <c r="AY2597" s="250" t="s">
        <v>378</v>
      </c>
    </row>
    <row r="2598" s="13" customFormat="1">
      <c r="A2598" s="13"/>
      <c r="B2598" s="229"/>
      <c r="C2598" s="230"/>
      <c r="D2598" s="231" t="s">
        <v>397</v>
      </c>
      <c r="E2598" s="232" t="s">
        <v>28</v>
      </c>
      <c r="F2598" s="233" t="s">
        <v>802</v>
      </c>
      <c r="G2598" s="230"/>
      <c r="H2598" s="232" t="s">
        <v>28</v>
      </c>
      <c r="I2598" s="234"/>
      <c r="J2598" s="230"/>
      <c r="K2598" s="230"/>
      <c r="L2598" s="235"/>
      <c r="M2598" s="236"/>
      <c r="N2598" s="237"/>
      <c r="O2598" s="237"/>
      <c r="P2598" s="237"/>
      <c r="Q2598" s="237"/>
      <c r="R2598" s="237"/>
      <c r="S2598" s="237"/>
      <c r="T2598" s="238"/>
      <c r="U2598" s="13"/>
      <c r="V2598" s="13"/>
      <c r="W2598" s="13"/>
      <c r="X2598" s="13"/>
      <c r="Y2598" s="13"/>
      <c r="Z2598" s="13"/>
      <c r="AA2598" s="13"/>
      <c r="AB2598" s="13"/>
      <c r="AC2598" s="13"/>
      <c r="AD2598" s="13"/>
      <c r="AE2598" s="13"/>
      <c r="AT2598" s="239" t="s">
        <v>397</v>
      </c>
      <c r="AU2598" s="239" t="s">
        <v>84</v>
      </c>
      <c r="AV2598" s="13" t="s">
        <v>82</v>
      </c>
      <c r="AW2598" s="13" t="s">
        <v>35</v>
      </c>
      <c r="AX2598" s="13" t="s">
        <v>74</v>
      </c>
      <c r="AY2598" s="239" t="s">
        <v>378</v>
      </c>
    </row>
    <row r="2599" s="14" customFormat="1">
      <c r="A2599" s="14"/>
      <c r="B2599" s="240"/>
      <c r="C2599" s="241"/>
      <c r="D2599" s="231" t="s">
        <v>397</v>
      </c>
      <c r="E2599" s="242" t="s">
        <v>28</v>
      </c>
      <c r="F2599" s="243" t="s">
        <v>432</v>
      </c>
      <c r="G2599" s="241"/>
      <c r="H2599" s="244">
        <v>3</v>
      </c>
      <c r="I2599" s="245"/>
      <c r="J2599" s="241"/>
      <c r="K2599" s="241"/>
      <c r="L2599" s="246"/>
      <c r="M2599" s="247"/>
      <c r="N2599" s="248"/>
      <c r="O2599" s="248"/>
      <c r="P2599" s="248"/>
      <c r="Q2599" s="248"/>
      <c r="R2599" s="248"/>
      <c r="S2599" s="248"/>
      <c r="T2599" s="249"/>
      <c r="U2599" s="14"/>
      <c r="V2599" s="14"/>
      <c r="W2599" s="14"/>
      <c r="X2599" s="14"/>
      <c r="Y2599" s="14"/>
      <c r="Z2599" s="14"/>
      <c r="AA2599" s="14"/>
      <c r="AB2599" s="14"/>
      <c r="AC2599" s="14"/>
      <c r="AD2599" s="14"/>
      <c r="AE2599" s="14"/>
      <c r="AT2599" s="250" t="s">
        <v>397</v>
      </c>
      <c r="AU2599" s="250" t="s">
        <v>84</v>
      </c>
      <c r="AV2599" s="14" t="s">
        <v>84</v>
      </c>
      <c r="AW2599" s="14" t="s">
        <v>35</v>
      </c>
      <c r="AX2599" s="14" t="s">
        <v>74</v>
      </c>
      <c r="AY2599" s="250" t="s">
        <v>378</v>
      </c>
    </row>
    <row r="2600" s="13" customFormat="1">
      <c r="A2600" s="13"/>
      <c r="B2600" s="229"/>
      <c r="C2600" s="230"/>
      <c r="D2600" s="231" t="s">
        <v>397</v>
      </c>
      <c r="E2600" s="232" t="s">
        <v>28</v>
      </c>
      <c r="F2600" s="233" t="s">
        <v>804</v>
      </c>
      <c r="G2600" s="230"/>
      <c r="H2600" s="232" t="s">
        <v>28</v>
      </c>
      <c r="I2600" s="234"/>
      <c r="J2600" s="230"/>
      <c r="K2600" s="230"/>
      <c r="L2600" s="235"/>
      <c r="M2600" s="236"/>
      <c r="N2600" s="237"/>
      <c r="O2600" s="237"/>
      <c r="P2600" s="237"/>
      <c r="Q2600" s="237"/>
      <c r="R2600" s="237"/>
      <c r="S2600" s="237"/>
      <c r="T2600" s="238"/>
      <c r="U2600" s="13"/>
      <c r="V2600" s="13"/>
      <c r="W2600" s="13"/>
      <c r="X2600" s="13"/>
      <c r="Y2600" s="13"/>
      <c r="Z2600" s="13"/>
      <c r="AA2600" s="13"/>
      <c r="AB2600" s="13"/>
      <c r="AC2600" s="13"/>
      <c r="AD2600" s="13"/>
      <c r="AE2600" s="13"/>
      <c r="AT2600" s="239" t="s">
        <v>397</v>
      </c>
      <c r="AU2600" s="239" t="s">
        <v>84</v>
      </c>
      <c r="AV2600" s="13" t="s">
        <v>82</v>
      </c>
      <c r="AW2600" s="13" t="s">
        <v>35</v>
      </c>
      <c r="AX2600" s="13" t="s">
        <v>74</v>
      </c>
      <c r="AY2600" s="239" t="s">
        <v>378</v>
      </c>
    </row>
    <row r="2601" s="14" customFormat="1">
      <c r="A2601" s="14"/>
      <c r="B2601" s="240"/>
      <c r="C2601" s="241"/>
      <c r="D2601" s="231" t="s">
        <v>397</v>
      </c>
      <c r="E2601" s="242" t="s">
        <v>28</v>
      </c>
      <c r="F2601" s="243" t="s">
        <v>3018</v>
      </c>
      <c r="G2601" s="241"/>
      <c r="H2601" s="244">
        <v>5.5</v>
      </c>
      <c r="I2601" s="245"/>
      <c r="J2601" s="241"/>
      <c r="K2601" s="241"/>
      <c r="L2601" s="246"/>
      <c r="M2601" s="247"/>
      <c r="N2601" s="248"/>
      <c r="O2601" s="248"/>
      <c r="P2601" s="248"/>
      <c r="Q2601" s="248"/>
      <c r="R2601" s="248"/>
      <c r="S2601" s="248"/>
      <c r="T2601" s="249"/>
      <c r="U2601" s="14"/>
      <c r="V2601" s="14"/>
      <c r="W2601" s="14"/>
      <c r="X2601" s="14"/>
      <c r="Y2601" s="14"/>
      <c r="Z2601" s="14"/>
      <c r="AA2601" s="14"/>
      <c r="AB2601" s="14"/>
      <c r="AC2601" s="14"/>
      <c r="AD2601" s="14"/>
      <c r="AE2601" s="14"/>
      <c r="AT2601" s="250" t="s">
        <v>397</v>
      </c>
      <c r="AU2601" s="250" t="s">
        <v>84</v>
      </c>
      <c r="AV2601" s="14" t="s">
        <v>84</v>
      </c>
      <c r="AW2601" s="14" t="s">
        <v>35</v>
      </c>
      <c r="AX2601" s="14" t="s">
        <v>74</v>
      </c>
      <c r="AY2601" s="250" t="s">
        <v>378</v>
      </c>
    </row>
    <row r="2602" s="13" customFormat="1">
      <c r="A2602" s="13"/>
      <c r="B2602" s="229"/>
      <c r="C2602" s="230"/>
      <c r="D2602" s="231" t="s">
        <v>397</v>
      </c>
      <c r="E2602" s="232" t="s">
        <v>28</v>
      </c>
      <c r="F2602" s="233" t="s">
        <v>807</v>
      </c>
      <c r="G2602" s="230"/>
      <c r="H2602" s="232" t="s">
        <v>28</v>
      </c>
      <c r="I2602" s="234"/>
      <c r="J2602" s="230"/>
      <c r="K2602" s="230"/>
      <c r="L2602" s="235"/>
      <c r="M2602" s="236"/>
      <c r="N2602" s="237"/>
      <c r="O2602" s="237"/>
      <c r="P2602" s="237"/>
      <c r="Q2602" s="237"/>
      <c r="R2602" s="237"/>
      <c r="S2602" s="237"/>
      <c r="T2602" s="238"/>
      <c r="U2602" s="13"/>
      <c r="V2602" s="13"/>
      <c r="W2602" s="13"/>
      <c r="X2602" s="13"/>
      <c r="Y2602" s="13"/>
      <c r="Z2602" s="13"/>
      <c r="AA2602" s="13"/>
      <c r="AB2602" s="13"/>
      <c r="AC2602" s="13"/>
      <c r="AD2602" s="13"/>
      <c r="AE2602" s="13"/>
      <c r="AT2602" s="239" t="s">
        <v>397</v>
      </c>
      <c r="AU2602" s="239" t="s">
        <v>84</v>
      </c>
      <c r="AV2602" s="13" t="s">
        <v>82</v>
      </c>
      <c r="AW2602" s="13" t="s">
        <v>35</v>
      </c>
      <c r="AX2602" s="13" t="s">
        <v>74</v>
      </c>
      <c r="AY2602" s="239" t="s">
        <v>378</v>
      </c>
    </row>
    <row r="2603" s="14" customFormat="1">
      <c r="A2603" s="14"/>
      <c r="B2603" s="240"/>
      <c r="C2603" s="241"/>
      <c r="D2603" s="231" t="s">
        <v>397</v>
      </c>
      <c r="E2603" s="242" t="s">
        <v>28</v>
      </c>
      <c r="F2603" s="243" t="s">
        <v>432</v>
      </c>
      <c r="G2603" s="241"/>
      <c r="H2603" s="244">
        <v>3</v>
      </c>
      <c r="I2603" s="245"/>
      <c r="J2603" s="241"/>
      <c r="K2603" s="241"/>
      <c r="L2603" s="246"/>
      <c r="M2603" s="247"/>
      <c r="N2603" s="248"/>
      <c r="O2603" s="248"/>
      <c r="P2603" s="248"/>
      <c r="Q2603" s="248"/>
      <c r="R2603" s="248"/>
      <c r="S2603" s="248"/>
      <c r="T2603" s="249"/>
      <c r="U2603" s="14"/>
      <c r="V2603" s="14"/>
      <c r="W2603" s="14"/>
      <c r="X2603" s="14"/>
      <c r="Y2603" s="14"/>
      <c r="Z2603" s="14"/>
      <c r="AA2603" s="14"/>
      <c r="AB2603" s="14"/>
      <c r="AC2603" s="14"/>
      <c r="AD2603" s="14"/>
      <c r="AE2603" s="14"/>
      <c r="AT2603" s="250" t="s">
        <v>397</v>
      </c>
      <c r="AU2603" s="250" t="s">
        <v>84</v>
      </c>
      <c r="AV2603" s="14" t="s">
        <v>84</v>
      </c>
      <c r="AW2603" s="14" t="s">
        <v>35</v>
      </c>
      <c r="AX2603" s="14" t="s">
        <v>74</v>
      </c>
      <c r="AY2603" s="250" t="s">
        <v>378</v>
      </c>
    </row>
    <row r="2604" s="15" customFormat="1">
      <c r="A2604" s="15"/>
      <c r="B2604" s="251"/>
      <c r="C2604" s="252"/>
      <c r="D2604" s="231" t="s">
        <v>397</v>
      </c>
      <c r="E2604" s="253" t="s">
        <v>28</v>
      </c>
      <c r="F2604" s="254" t="s">
        <v>416</v>
      </c>
      <c r="G2604" s="252"/>
      <c r="H2604" s="255">
        <v>17.5</v>
      </c>
      <c r="I2604" s="256"/>
      <c r="J2604" s="252"/>
      <c r="K2604" s="252"/>
      <c r="L2604" s="257"/>
      <c r="M2604" s="258"/>
      <c r="N2604" s="259"/>
      <c r="O2604" s="259"/>
      <c r="P2604" s="259"/>
      <c r="Q2604" s="259"/>
      <c r="R2604" s="259"/>
      <c r="S2604" s="259"/>
      <c r="T2604" s="260"/>
      <c r="U2604" s="15"/>
      <c r="V2604" s="15"/>
      <c r="W2604" s="15"/>
      <c r="X2604" s="15"/>
      <c r="Y2604" s="15"/>
      <c r="Z2604" s="15"/>
      <c r="AA2604" s="15"/>
      <c r="AB2604" s="15"/>
      <c r="AC2604" s="15"/>
      <c r="AD2604" s="15"/>
      <c r="AE2604" s="15"/>
      <c r="AT2604" s="261" t="s">
        <v>397</v>
      </c>
      <c r="AU2604" s="261" t="s">
        <v>84</v>
      </c>
      <c r="AV2604" s="15" t="s">
        <v>390</v>
      </c>
      <c r="AW2604" s="15" t="s">
        <v>35</v>
      </c>
      <c r="AX2604" s="15" t="s">
        <v>82</v>
      </c>
      <c r="AY2604" s="261" t="s">
        <v>378</v>
      </c>
    </row>
    <row r="2605" s="2" customFormat="1" ht="33" customHeight="1">
      <c r="A2605" s="41"/>
      <c r="B2605" s="42"/>
      <c r="C2605" s="211" t="s">
        <v>3019</v>
      </c>
      <c r="D2605" s="211" t="s">
        <v>385</v>
      </c>
      <c r="E2605" s="212" t="s">
        <v>3020</v>
      </c>
      <c r="F2605" s="213" t="s">
        <v>3021</v>
      </c>
      <c r="G2605" s="214" t="s">
        <v>572</v>
      </c>
      <c r="H2605" s="215">
        <v>90.849999999999994</v>
      </c>
      <c r="I2605" s="216"/>
      <c r="J2605" s="217">
        <f>ROUND(I2605*H2605,2)</f>
        <v>0</v>
      </c>
      <c r="K2605" s="213" t="s">
        <v>389</v>
      </c>
      <c r="L2605" s="47"/>
      <c r="M2605" s="218" t="s">
        <v>28</v>
      </c>
      <c r="N2605" s="219" t="s">
        <v>45</v>
      </c>
      <c r="O2605" s="87"/>
      <c r="P2605" s="220">
        <f>O2605*H2605</f>
        <v>0</v>
      </c>
      <c r="Q2605" s="220">
        <v>0.00069999999999999999</v>
      </c>
      <c r="R2605" s="220">
        <f>Q2605*H2605</f>
        <v>0.063594999999999999</v>
      </c>
      <c r="S2605" s="220">
        <v>0</v>
      </c>
      <c r="T2605" s="221">
        <f>S2605*H2605</f>
        <v>0</v>
      </c>
      <c r="U2605" s="41"/>
      <c r="V2605" s="41"/>
      <c r="W2605" s="41"/>
      <c r="X2605" s="41"/>
      <c r="Y2605" s="41"/>
      <c r="Z2605" s="41"/>
      <c r="AA2605" s="41"/>
      <c r="AB2605" s="41"/>
      <c r="AC2605" s="41"/>
      <c r="AD2605" s="41"/>
      <c r="AE2605" s="41"/>
      <c r="AR2605" s="222" t="s">
        <v>598</v>
      </c>
      <c r="AT2605" s="222" t="s">
        <v>385</v>
      </c>
      <c r="AU2605" s="222" t="s">
        <v>84</v>
      </c>
      <c r="AY2605" s="20" t="s">
        <v>378</v>
      </c>
      <c r="BE2605" s="223">
        <f>IF(N2605="základní",J2605,0)</f>
        <v>0</v>
      </c>
      <c r="BF2605" s="223">
        <f>IF(N2605="snížená",J2605,0)</f>
        <v>0</v>
      </c>
      <c r="BG2605" s="223">
        <f>IF(N2605="zákl. přenesená",J2605,0)</f>
        <v>0</v>
      </c>
      <c r="BH2605" s="223">
        <f>IF(N2605="sníž. přenesená",J2605,0)</f>
        <v>0</v>
      </c>
      <c r="BI2605" s="223">
        <f>IF(N2605="nulová",J2605,0)</f>
        <v>0</v>
      </c>
      <c r="BJ2605" s="20" t="s">
        <v>82</v>
      </c>
      <c r="BK2605" s="223">
        <f>ROUND(I2605*H2605,2)</f>
        <v>0</v>
      </c>
      <c r="BL2605" s="20" t="s">
        <v>598</v>
      </c>
      <c r="BM2605" s="222" t="s">
        <v>3022</v>
      </c>
    </row>
    <row r="2606" s="2" customFormat="1">
      <c r="A2606" s="41"/>
      <c r="B2606" s="42"/>
      <c r="C2606" s="43"/>
      <c r="D2606" s="224" t="s">
        <v>394</v>
      </c>
      <c r="E2606" s="43"/>
      <c r="F2606" s="225" t="s">
        <v>3023</v>
      </c>
      <c r="G2606" s="43"/>
      <c r="H2606" s="43"/>
      <c r="I2606" s="226"/>
      <c r="J2606" s="43"/>
      <c r="K2606" s="43"/>
      <c r="L2606" s="47"/>
      <c r="M2606" s="227"/>
      <c r="N2606" s="228"/>
      <c r="O2606" s="87"/>
      <c r="P2606" s="87"/>
      <c r="Q2606" s="87"/>
      <c r="R2606" s="87"/>
      <c r="S2606" s="87"/>
      <c r="T2606" s="88"/>
      <c r="U2606" s="41"/>
      <c r="V2606" s="41"/>
      <c r="W2606" s="41"/>
      <c r="X2606" s="41"/>
      <c r="Y2606" s="41"/>
      <c r="Z2606" s="41"/>
      <c r="AA2606" s="41"/>
      <c r="AB2606" s="41"/>
      <c r="AC2606" s="41"/>
      <c r="AD2606" s="41"/>
      <c r="AE2606" s="41"/>
      <c r="AT2606" s="20" t="s">
        <v>394</v>
      </c>
      <c r="AU2606" s="20" t="s">
        <v>84</v>
      </c>
    </row>
    <row r="2607" s="14" customFormat="1">
      <c r="A2607" s="14"/>
      <c r="B2607" s="240"/>
      <c r="C2607" s="241"/>
      <c r="D2607" s="231" t="s">
        <v>397</v>
      </c>
      <c r="E2607" s="242" t="s">
        <v>28</v>
      </c>
      <c r="F2607" s="243" t="s">
        <v>435</v>
      </c>
      <c r="G2607" s="241"/>
      <c r="H2607" s="244">
        <v>90.849999999999994</v>
      </c>
      <c r="I2607" s="245"/>
      <c r="J2607" s="241"/>
      <c r="K2607" s="241"/>
      <c r="L2607" s="246"/>
      <c r="M2607" s="247"/>
      <c r="N2607" s="248"/>
      <c r="O2607" s="248"/>
      <c r="P2607" s="248"/>
      <c r="Q2607" s="248"/>
      <c r="R2607" s="248"/>
      <c r="S2607" s="248"/>
      <c r="T2607" s="249"/>
      <c r="U2607" s="14"/>
      <c r="V2607" s="14"/>
      <c r="W2607" s="14"/>
      <c r="X2607" s="14"/>
      <c r="Y2607" s="14"/>
      <c r="Z2607" s="14"/>
      <c r="AA2607" s="14"/>
      <c r="AB2607" s="14"/>
      <c r="AC2607" s="14"/>
      <c r="AD2607" s="14"/>
      <c r="AE2607" s="14"/>
      <c r="AT2607" s="250" t="s">
        <v>397</v>
      </c>
      <c r="AU2607" s="250" t="s">
        <v>84</v>
      </c>
      <c r="AV2607" s="14" t="s">
        <v>84</v>
      </c>
      <c r="AW2607" s="14" t="s">
        <v>35</v>
      </c>
      <c r="AX2607" s="14" t="s">
        <v>82</v>
      </c>
      <c r="AY2607" s="250" t="s">
        <v>378</v>
      </c>
    </row>
    <row r="2608" s="2" customFormat="1" ht="33" customHeight="1">
      <c r="A2608" s="41"/>
      <c r="B2608" s="42"/>
      <c r="C2608" s="211" t="s">
        <v>3024</v>
      </c>
      <c r="D2608" s="211" t="s">
        <v>385</v>
      </c>
      <c r="E2608" s="212" t="s">
        <v>3025</v>
      </c>
      <c r="F2608" s="213" t="s">
        <v>3026</v>
      </c>
      <c r="G2608" s="214" t="s">
        <v>572</v>
      </c>
      <c r="H2608" s="215">
        <v>90.849999999999994</v>
      </c>
      <c r="I2608" s="216"/>
      <c r="J2608" s="217">
        <f>ROUND(I2608*H2608,2)</f>
        <v>0</v>
      </c>
      <c r="K2608" s="213" t="s">
        <v>389</v>
      </c>
      <c r="L2608" s="47"/>
      <c r="M2608" s="218" t="s">
        <v>28</v>
      </c>
      <c r="N2608" s="219" t="s">
        <v>45</v>
      </c>
      <c r="O2608" s="87"/>
      <c r="P2608" s="220">
        <f>O2608*H2608</f>
        <v>0</v>
      </c>
      <c r="Q2608" s="220">
        <v>0.0016000000000000001</v>
      </c>
      <c r="R2608" s="220">
        <f>Q2608*H2608</f>
        <v>0.14535999999999999</v>
      </c>
      <c r="S2608" s="220">
        <v>0</v>
      </c>
      <c r="T2608" s="221">
        <f>S2608*H2608</f>
        <v>0</v>
      </c>
      <c r="U2608" s="41"/>
      <c r="V2608" s="41"/>
      <c r="W2608" s="41"/>
      <c r="X2608" s="41"/>
      <c r="Y2608" s="41"/>
      <c r="Z2608" s="41"/>
      <c r="AA2608" s="41"/>
      <c r="AB2608" s="41"/>
      <c r="AC2608" s="41"/>
      <c r="AD2608" s="41"/>
      <c r="AE2608" s="41"/>
      <c r="AR2608" s="222" t="s">
        <v>598</v>
      </c>
      <c r="AT2608" s="222" t="s">
        <v>385</v>
      </c>
      <c r="AU2608" s="222" t="s">
        <v>84</v>
      </c>
      <c r="AY2608" s="20" t="s">
        <v>378</v>
      </c>
      <c r="BE2608" s="223">
        <f>IF(N2608="základní",J2608,0)</f>
        <v>0</v>
      </c>
      <c r="BF2608" s="223">
        <f>IF(N2608="snížená",J2608,0)</f>
        <v>0</v>
      </c>
      <c r="BG2608" s="223">
        <f>IF(N2608="zákl. přenesená",J2608,0)</f>
        <v>0</v>
      </c>
      <c r="BH2608" s="223">
        <f>IF(N2608="sníž. přenesená",J2608,0)</f>
        <v>0</v>
      </c>
      <c r="BI2608" s="223">
        <f>IF(N2608="nulová",J2608,0)</f>
        <v>0</v>
      </c>
      <c r="BJ2608" s="20" t="s">
        <v>82</v>
      </c>
      <c r="BK2608" s="223">
        <f>ROUND(I2608*H2608,2)</f>
        <v>0</v>
      </c>
      <c r="BL2608" s="20" t="s">
        <v>598</v>
      </c>
      <c r="BM2608" s="222" t="s">
        <v>3027</v>
      </c>
    </row>
    <row r="2609" s="2" customFormat="1">
      <c r="A2609" s="41"/>
      <c r="B2609" s="42"/>
      <c r="C2609" s="43"/>
      <c r="D2609" s="224" t="s">
        <v>394</v>
      </c>
      <c r="E2609" s="43"/>
      <c r="F2609" s="225" t="s">
        <v>3028</v>
      </c>
      <c r="G2609" s="43"/>
      <c r="H2609" s="43"/>
      <c r="I2609" s="226"/>
      <c r="J2609" s="43"/>
      <c r="K2609" s="43"/>
      <c r="L2609" s="47"/>
      <c r="M2609" s="227"/>
      <c r="N2609" s="228"/>
      <c r="O2609" s="87"/>
      <c r="P2609" s="87"/>
      <c r="Q2609" s="87"/>
      <c r="R2609" s="87"/>
      <c r="S2609" s="87"/>
      <c r="T2609" s="88"/>
      <c r="U2609" s="41"/>
      <c r="V2609" s="41"/>
      <c r="W2609" s="41"/>
      <c r="X2609" s="41"/>
      <c r="Y2609" s="41"/>
      <c r="Z2609" s="41"/>
      <c r="AA2609" s="41"/>
      <c r="AB2609" s="41"/>
      <c r="AC2609" s="41"/>
      <c r="AD2609" s="41"/>
      <c r="AE2609" s="41"/>
      <c r="AT2609" s="20" t="s">
        <v>394</v>
      </c>
      <c r="AU2609" s="20" t="s">
        <v>84</v>
      </c>
    </row>
    <row r="2610" s="14" customFormat="1">
      <c r="A2610" s="14"/>
      <c r="B2610" s="240"/>
      <c r="C2610" s="241"/>
      <c r="D2610" s="231" t="s">
        <v>397</v>
      </c>
      <c r="E2610" s="242" t="s">
        <v>28</v>
      </c>
      <c r="F2610" s="243" t="s">
        <v>435</v>
      </c>
      <c r="G2610" s="241"/>
      <c r="H2610" s="244">
        <v>90.849999999999994</v>
      </c>
      <c r="I2610" s="245"/>
      <c r="J2610" s="241"/>
      <c r="K2610" s="241"/>
      <c r="L2610" s="246"/>
      <c r="M2610" s="247"/>
      <c r="N2610" s="248"/>
      <c r="O2610" s="248"/>
      <c r="P2610" s="248"/>
      <c r="Q2610" s="248"/>
      <c r="R2610" s="248"/>
      <c r="S2610" s="248"/>
      <c r="T2610" s="249"/>
      <c r="U2610" s="14"/>
      <c r="V2610" s="14"/>
      <c r="W2610" s="14"/>
      <c r="X2610" s="14"/>
      <c r="Y2610" s="14"/>
      <c r="Z2610" s="14"/>
      <c r="AA2610" s="14"/>
      <c r="AB2610" s="14"/>
      <c r="AC2610" s="14"/>
      <c r="AD2610" s="14"/>
      <c r="AE2610" s="14"/>
      <c r="AT2610" s="250" t="s">
        <v>397</v>
      </c>
      <c r="AU2610" s="250" t="s">
        <v>84</v>
      </c>
      <c r="AV2610" s="14" t="s">
        <v>84</v>
      </c>
      <c r="AW2610" s="14" t="s">
        <v>35</v>
      </c>
      <c r="AX2610" s="14" t="s">
        <v>82</v>
      </c>
      <c r="AY2610" s="250" t="s">
        <v>378</v>
      </c>
    </row>
    <row r="2611" s="2" customFormat="1" ht="55.5" customHeight="1">
      <c r="A2611" s="41"/>
      <c r="B2611" s="42"/>
      <c r="C2611" s="211" t="s">
        <v>3029</v>
      </c>
      <c r="D2611" s="211" t="s">
        <v>385</v>
      </c>
      <c r="E2611" s="212" t="s">
        <v>3030</v>
      </c>
      <c r="F2611" s="213" t="s">
        <v>3031</v>
      </c>
      <c r="G2611" s="214" t="s">
        <v>764</v>
      </c>
      <c r="H2611" s="215">
        <v>45</v>
      </c>
      <c r="I2611" s="216"/>
      <c r="J2611" s="217">
        <f>ROUND(I2611*H2611,2)</f>
        <v>0</v>
      </c>
      <c r="K2611" s="213" t="s">
        <v>389</v>
      </c>
      <c r="L2611" s="47"/>
      <c r="M2611" s="218" t="s">
        <v>28</v>
      </c>
      <c r="N2611" s="219" t="s">
        <v>45</v>
      </c>
      <c r="O2611" s="87"/>
      <c r="P2611" s="220">
        <f>O2611*H2611</f>
        <v>0</v>
      </c>
      <c r="Q2611" s="220">
        <v>0.00064000000000000005</v>
      </c>
      <c r="R2611" s="220">
        <f>Q2611*H2611</f>
        <v>0.028800000000000003</v>
      </c>
      <c r="S2611" s="220">
        <v>0.0022000000000000001</v>
      </c>
      <c r="T2611" s="221">
        <f>S2611*H2611</f>
        <v>0.099000000000000005</v>
      </c>
      <c r="U2611" s="41"/>
      <c r="V2611" s="41"/>
      <c r="W2611" s="41"/>
      <c r="X2611" s="41"/>
      <c r="Y2611" s="41"/>
      <c r="Z2611" s="41"/>
      <c r="AA2611" s="41"/>
      <c r="AB2611" s="41"/>
      <c r="AC2611" s="41"/>
      <c r="AD2611" s="41"/>
      <c r="AE2611" s="41"/>
      <c r="AR2611" s="222" t="s">
        <v>598</v>
      </c>
      <c r="AT2611" s="222" t="s">
        <v>385</v>
      </c>
      <c r="AU2611" s="222" t="s">
        <v>84</v>
      </c>
      <c r="AY2611" s="20" t="s">
        <v>378</v>
      </c>
      <c r="BE2611" s="223">
        <f>IF(N2611="základní",J2611,0)</f>
        <v>0</v>
      </c>
      <c r="BF2611" s="223">
        <f>IF(N2611="snížená",J2611,0)</f>
        <v>0</v>
      </c>
      <c r="BG2611" s="223">
        <f>IF(N2611="zákl. přenesená",J2611,0)</f>
        <v>0</v>
      </c>
      <c r="BH2611" s="223">
        <f>IF(N2611="sníž. přenesená",J2611,0)</f>
        <v>0</v>
      </c>
      <c r="BI2611" s="223">
        <f>IF(N2611="nulová",J2611,0)</f>
        <v>0</v>
      </c>
      <c r="BJ2611" s="20" t="s">
        <v>82</v>
      </c>
      <c r="BK2611" s="223">
        <f>ROUND(I2611*H2611,2)</f>
        <v>0</v>
      </c>
      <c r="BL2611" s="20" t="s">
        <v>598</v>
      </c>
      <c r="BM2611" s="222" t="s">
        <v>3032</v>
      </c>
    </row>
    <row r="2612" s="2" customFormat="1">
      <c r="A2612" s="41"/>
      <c r="B2612" s="42"/>
      <c r="C2612" s="43"/>
      <c r="D2612" s="224" t="s">
        <v>394</v>
      </c>
      <c r="E2612" s="43"/>
      <c r="F2612" s="225" t="s">
        <v>3033</v>
      </c>
      <c r="G2612" s="43"/>
      <c r="H2612" s="43"/>
      <c r="I2612" s="226"/>
      <c r="J2612" s="43"/>
      <c r="K2612" s="43"/>
      <c r="L2612" s="47"/>
      <c r="M2612" s="227"/>
      <c r="N2612" s="228"/>
      <c r="O2612" s="87"/>
      <c r="P2612" s="87"/>
      <c r="Q2612" s="87"/>
      <c r="R2612" s="87"/>
      <c r="S2612" s="87"/>
      <c r="T2612" s="88"/>
      <c r="U2612" s="41"/>
      <c r="V2612" s="41"/>
      <c r="W2612" s="41"/>
      <c r="X2612" s="41"/>
      <c r="Y2612" s="41"/>
      <c r="Z2612" s="41"/>
      <c r="AA2612" s="41"/>
      <c r="AB2612" s="41"/>
      <c r="AC2612" s="41"/>
      <c r="AD2612" s="41"/>
      <c r="AE2612" s="41"/>
      <c r="AT2612" s="20" t="s">
        <v>394</v>
      </c>
      <c r="AU2612" s="20" t="s">
        <v>84</v>
      </c>
    </row>
    <row r="2613" s="13" customFormat="1">
      <c r="A2613" s="13"/>
      <c r="B2613" s="229"/>
      <c r="C2613" s="230"/>
      <c r="D2613" s="231" t="s">
        <v>397</v>
      </c>
      <c r="E2613" s="232" t="s">
        <v>28</v>
      </c>
      <c r="F2613" s="233" t="s">
        <v>797</v>
      </c>
      <c r="G2613" s="230"/>
      <c r="H2613" s="232" t="s">
        <v>28</v>
      </c>
      <c r="I2613" s="234"/>
      <c r="J2613" s="230"/>
      <c r="K2613" s="230"/>
      <c r="L2613" s="235"/>
      <c r="M2613" s="236"/>
      <c r="N2613" s="237"/>
      <c r="O2613" s="237"/>
      <c r="P2613" s="237"/>
      <c r="Q2613" s="237"/>
      <c r="R2613" s="237"/>
      <c r="S2613" s="237"/>
      <c r="T2613" s="238"/>
      <c r="U2613" s="13"/>
      <c r="V2613" s="13"/>
      <c r="W2613" s="13"/>
      <c r="X2613" s="13"/>
      <c r="Y2613" s="13"/>
      <c r="Z2613" s="13"/>
      <c r="AA2613" s="13"/>
      <c r="AB2613" s="13"/>
      <c r="AC2613" s="13"/>
      <c r="AD2613" s="13"/>
      <c r="AE2613" s="13"/>
      <c r="AT2613" s="239" t="s">
        <v>397</v>
      </c>
      <c r="AU2613" s="239" t="s">
        <v>84</v>
      </c>
      <c r="AV2613" s="13" t="s">
        <v>82</v>
      </c>
      <c r="AW2613" s="13" t="s">
        <v>35</v>
      </c>
      <c r="AX2613" s="13" t="s">
        <v>74</v>
      </c>
      <c r="AY2613" s="239" t="s">
        <v>378</v>
      </c>
    </row>
    <row r="2614" s="14" customFormat="1">
      <c r="A2614" s="14"/>
      <c r="B2614" s="240"/>
      <c r="C2614" s="241"/>
      <c r="D2614" s="231" t="s">
        <v>397</v>
      </c>
      <c r="E2614" s="242" t="s">
        <v>28</v>
      </c>
      <c r="F2614" s="243" t="s">
        <v>432</v>
      </c>
      <c r="G2614" s="241"/>
      <c r="H2614" s="244">
        <v>3</v>
      </c>
      <c r="I2614" s="245"/>
      <c r="J2614" s="241"/>
      <c r="K2614" s="241"/>
      <c r="L2614" s="246"/>
      <c r="M2614" s="247"/>
      <c r="N2614" s="248"/>
      <c r="O2614" s="248"/>
      <c r="P2614" s="248"/>
      <c r="Q2614" s="248"/>
      <c r="R2614" s="248"/>
      <c r="S2614" s="248"/>
      <c r="T2614" s="249"/>
      <c r="U2614" s="14"/>
      <c r="V2614" s="14"/>
      <c r="W2614" s="14"/>
      <c r="X2614" s="14"/>
      <c r="Y2614" s="14"/>
      <c r="Z2614" s="14"/>
      <c r="AA2614" s="14"/>
      <c r="AB2614" s="14"/>
      <c r="AC2614" s="14"/>
      <c r="AD2614" s="14"/>
      <c r="AE2614" s="14"/>
      <c r="AT2614" s="250" t="s">
        <v>397</v>
      </c>
      <c r="AU2614" s="250" t="s">
        <v>84</v>
      </c>
      <c r="AV2614" s="14" t="s">
        <v>84</v>
      </c>
      <c r="AW2614" s="14" t="s">
        <v>35</v>
      </c>
      <c r="AX2614" s="14" t="s">
        <v>74</v>
      </c>
      <c r="AY2614" s="250" t="s">
        <v>378</v>
      </c>
    </row>
    <row r="2615" s="13" customFormat="1">
      <c r="A2615" s="13"/>
      <c r="B2615" s="229"/>
      <c r="C2615" s="230"/>
      <c r="D2615" s="231" t="s">
        <v>397</v>
      </c>
      <c r="E2615" s="232" t="s">
        <v>28</v>
      </c>
      <c r="F2615" s="233" t="s">
        <v>800</v>
      </c>
      <c r="G2615" s="230"/>
      <c r="H2615" s="232" t="s">
        <v>28</v>
      </c>
      <c r="I2615" s="234"/>
      <c r="J2615" s="230"/>
      <c r="K2615" s="230"/>
      <c r="L2615" s="235"/>
      <c r="M2615" s="236"/>
      <c r="N2615" s="237"/>
      <c r="O2615" s="237"/>
      <c r="P2615" s="237"/>
      <c r="Q2615" s="237"/>
      <c r="R2615" s="237"/>
      <c r="S2615" s="237"/>
      <c r="T2615" s="238"/>
      <c r="U2615" s="13"/>
      <c r="V2615" s="13"/>
      <c r="W2615" s="13"/>
      <c r="X2615" s="13"/>
      <c r="Y2615" s="13"/>
      <c r="Z2615" s="13"/>
      <c r="AA2615" s="13"/>
      <c r="AB2615" s="13"/>
      <c r="AC2615" s="13"/>
      <c r="AD2615" s="13"/>
      <c r="AE2615" s="13"/>
      <c r="AT2615" s="239" t="s">
        <v>397</v>
      </c>
      <c r="AU2615" s="239" t="s">
        <v>84</v>
      </c>
      <c r="AV2615" s="13" t="s">
        <v>82</v>
      </c>
      <c r="AW2615" s="13" t="s">
        <v>35</v>
      </c>
      <c r="AX2615" s="13" t="s">
        <v>74</v>
      </c>
      <c r="AY2615" s="239" t="s">
        <v>378</v>
      </c>
    </row>
    <row r="2616" s="14" customFormat="1">
      <c r="A2616" s="14"/>
      <c r="B2616" s="240"/>
      <c r="C2616" s="241"/>
      <c r="D2616" s="231" t="s">
        <v>397</v>
      </c>
      <c r="E2616" s="242" t="s">
        <v>28</v>
      </c>
      <c r="F2616" s="243" t="s">
        <v>432</v>
      </c>
      <c r="G2616" s="241"/>
      <c r="H2616" s="244">
        <v>3</v>
      </c>
      <c r="I2616" s="245"/>
      <c r="J2616" s="241"/>
      <c r="K2616" s="241"/>
      <c r="L2616" s="246"/>
      <c r="M2616" s="247"/>
      <c r="N2616" s="248"/>
      <c r="O2616" s="248"/>
      <c r="P2616" s="248"/>
      <c r="Q2616" s="248"/>
      <c r="R2616" s="248"/>
      <c r="S2616" s="248"/>
      <c r="T2616" s="249"/>
      <c r="U2616" s="14"/>
      <c r="V2616" s="14"/>
      <c r="W2616" s="14"/>
      <c r="X2616" s="14"/>
      <c r="Y2616" s="14"/>
      <c r="Z2616" s="14"/>
      <c r="AA2616" s="14"/>
      <c r="AB2616" s="14"/>
      <c r="AC2616" s="14"/>
      <c r="AD2616" s="14"/>
      <c r="AE2616" s="14"/>
      <c r="AT2616" s="250" t="s">
        <v>397</v>
      </c>
      <c r="AU2616" s="250" t="s">
        <v>84</v>
      </c>
      <c r="AV2616" s="14" t="s">
        <v>84</v>
      </c>
      <c r="AW2616" s="14" t="s">
        <v>35</v>
      </c>
      <c r="AX2616" s="14" t="s">
        <v>74</v>
      </c>
      <c r="AY2616" s="250" t="s">
        <v>378</v>
      </c>
    </row>
    <row r="2617" s="13" customFormat="1">
      <c r="A2617" s="13"/>
      <c r="B2617" s="229"/>
      <c r="C2617" s="230"/>
      <c r="D2617" s="231" t="s">
        <v>397</v>
      </c>
      <c r="E2617" s="232" t="s">
        <v>28</v>
      </c>
      <c r="F2617" s="233" t="s">
        <v>802</v>
      </c>
      <c r="G2617" s="230"/>
      <c r="H2617" s="232" t="s">
        <v>28</v>
      </c>
      <c r="I2617" s="234"/>
      <c r="J2617" s="230"/>
      <c r="K2617" s="230"/>
      <c r="L2617" s="235"/>
      <c r="M2617" s="236"/>
      <c r="N2617" s="237"/>
      <c r="O2617" s="237"/>
      <c r="P2617" s="237"/>
      <c r="Q2617" s="237"/>
      <c r="R2617" s="237"/>
      <c r="S2617" s="237"/>
      <c r="T2617" s="238"/>
      <c r="U2617" s="13"/>
      <c r="V2617" s="13"/>
      <c r="W2617" s="13"/>
      <c r="X2617" s="13"/>
      <c r="Y2617" s="13"/>
      <c r="Z2617" s="13"/>
      <c r="AA2617" s="13"/>
      <c r="AB2617" s="13"/>
      <c r="AC2617" s="13"/>
      <c r="AD2617" s="13"/>
      <c r="AE2617" s="13"/>
      <c r="AT2617" s="239" t="s">
        <v>397</v>
      </c>
      <c r="AU2617" s="239" t="s">
        <v>84</v>
      </c>
      <c r="AV2617" s="13" t="s">
        <v>82</v>
      </c>
      <c r="AW2617" s="13" t="s">
        <v>35</v>
      </c>
      <c r="AX2617" s="13" t="s">
        <v>74</v>
      </c>
      <c r="AY2617" s="239" t="s">
        <v>378</v>
      </c>
    </row>
    <row r="2618" s="14" customFormat="1">
      <c r="A2618" s="14"/>
      <c r="B2618" s="240"/>
      <c r="C2618" s="241"/>
      <c r="D2618" s="231" t="s">
        <v>397</v>
      </c>
      <c r="E2618" s="242" t="s">
        <v>28</v>
      </c>
      <c r="F2618" s="243" t="s">
        <v>432</v>
      </c>
      <c r="G2618" s="241"/>
      <c r="H2618" s="244">
        <v>3</v>
      </c>
      <c r="I2618" s="245"/>
      <c r="J2618" s="241"/>
      <c r="K2618" s="241"/>
      <c r="L2618" s="246"/>
      <c r="M2618" s="247"/>
      <c r="N2618" s="248"/>
      <c r="O2618" s="248"/>
      <c r="P2618" s="248"/>
      <c r="Q2618" s="248"/>
      <c r="R2618" s="248"/>
      <c r="S2618" s="248"/>
      <c r="T2618" s="249"/>
      <c r="U2618" s="14"/>
      <c r="V2618" s="14"/>
      <c r="W2618" s="14"/>
      <c r="X2618" s="14"/>
      <c r="Y2618" s="14"/>
      <c r="Z2618" s="14"/>
      <c r="AA2618" s="14"/>
      <c r="AB2618" s="14"/>
      <c r="AC2618" s="14"/>
      <c r="AD2618" s="14"/>
      <c r="AE2618" s="14"/>
      <c r="AT2618" s="250" t="s">
        <v>397</v>
      </c>
      <c r="AU2618" s="250" t="s">
        <v>84</v>
      </c>
      <c r="AV2618" s="14" t="s">
        <v>84</v>
      </c>
      <c r="AW2618" s="14" t="s">
        <v>35</v>
      </c>
      <c r="AX2618" s="14" t="s">
        <v>74</v>
      </c>
      <c r="AY2618" s="250" t="s">
        <v>378</v>
      </c>
    </row>
    <row r="2619" s="13" customFormat="1">
      <c r="A2619" s="13"/>
      <c r="B2619" s="229"/>
      <c r="C2619" s="230"/>
      <c r="D2619" s="231" t="s">
        <v>397</v>
      </c>
      <c r="E2619" s="232" t="s">
        <v>28</v>
      </c>
      <c r="F2619" s="233" t="s">
        <v>804</v>
      </c>
      <c r="G2619" s="230"/>
      <c r="H2619" s="232" t="s">
        <v>28</v>
      </c>
      <c r="I2619" s="234"/>
      <c r="J2619" s="230"/>
      <c r="K2619" s="230"/>
      <c r="L2619" s="235"/>
      <c r="M2619" s="236"/>
      <c r="N2619" s="237"/>
      <c r="O2619" s="237"/>
      <c r="P2619" s="237"/>
      <c r="Q2619" s="237"/>
      <c r="R2619" s="237"/>
      <c r="S2619" s="237"/>
      <c r="T2619" s="238"/>
      <c r="U2619" s="13"/>
      <c r="V2619" s="13"/>
      <c r="W2619" s="13"/>
      <c r="X2619" s="13"/>
      <c r="Y2619" s="13"/>
      <c r="Z2619" s="13"/>
      <c r="AA2619" s="13"/>
      <c r="AB2619" s="13"/>
      <c r="AC2619" s="13"/>
      <c r="AD2619" s="13"/>
      <c r="AE2619" s="13"/>
      <c r="AT2619" s="239" t="s">
        <v>397</v>
      </c>
      <c r="AU2619" s="239" t="s">
        <v>84</v>
      </c>
      <c r="AV2619" s="13" t="s">
        <v>82</v>
      </c>
      <c r="AW2619" s="13" t="s">
        <v>35</v>
      </c>
      <c r="AX2619" s="13" t="s">
        <v>74</v>
      </c>
      <c r="AY2619" s="239" t="s">
        <v>378</v>
      </c>
    </row>
    <row r="2620" s="14" customFormat="1">
      <c r="A2620" s="14"/>
      <c r="B2620" s="240"/>
      <c r="C2620" s="241"/>
      <c r="D2620" s="231" t="s">
        <v>397</v>
      </c>
      <c r="E2620" s="242" t="s">
        <v>28</v>
      </c>
      <c r="F2620" s="243" t="s">
        <v>3034</v>
      </c>
      <c r="G2620" s="241"/>
      <c r="H2620" s="244">
        <v>23</v>
      </c>
      <c r="I2620" s="245"/>
      <c r="J2620" s="241"/>
      <c r="K2620" s="241"/>
      <c r="L2620" s="246"/>
      <c r="M2620" s="247"/>
      <c r="N2620" s="248"/>
      <c r="O2620" s="248"/>
      <c r="P2620" s="248"/>
      <c r="Q2620" s="248"/>
      <c r="R2620" s="248"/>
      <c r="S2620" s="248"/>
      <c r="T2620" s="249"/>
      <c r="U2620" s="14"/>
      <c r="V2620" s="14"/>
      <c r="W2620" s="14"/>
      <c r="X2620" s="14"/>
      <c r="Y2620" s="14"/>
      <c r="Z2620" s="14"/>
      <c r="AA2620" s="14"/>
      <c r="AB2620" s="14"/>
      <c r="AC2620" s="14"/>
      <c r="AD2620" s="14"/>
      <c r="AE2620" s="14"/>
      <c r="AT2620" s="250" t="s">
        <v>397</v>
      </c>
      <c r="AU2620" s="250" t="s">
        <v>84</v>
      </c>
      <c r="AV2620" s="14" t="s">
        <v>84</v>
      </c>
      <c r="AW2620" s="14" t="s">
        <v>35</v>
      </c>
      <c r="AX2620" s="14" t="s">
        <v>74</v>
      </c>
      <c r="AY2620" s="250" t="s">
        <v>378</v>
      </c>
    </row>
    <row r="2621" s="13" customFormat="1">
      <c r="A2621" s="13"/>
      <c r="B2621" s="229"/>
      <c r="C2621" s="230"/>
      <c r="D2621" s="231" t="s">
        <v>397</v>
      </c>
      <c r="E2621" s="232" t="s">
        <v>28</v>
      </c>
      <c r="F2621" s="233" t="s">
        <v>807</v>
      </c>
      <c r="G2621" s="230"/>
      <c r="H2621" s="232" t="s">
        <v>28</v>
      </c>
      <c r="I2621" s="234"/>
      <c r="J2621" s="230"/>
      <c r="K2621" s="230"/>
      <c r="L2621" s="235"/>
      <c r="M2621" s="236"/>
      <c r="N2621" s="237"/>
      <c r="O2621" s="237"/>
      <c r="P2621" s="237"/>
      <c r="Q2621" s="237"/>
      <c r="R2621" s="237"/>
      <c r="S2621" s="237"/>
      <c r="T2621" s="238"/>
      <c r="U2621" s="13"/>
      <c r="V2621" s="13"/>
      <c r="W2621" s="13"/>
      <c r="X2621" s="13"/>
      <c r="Y2621" s="13"/>
      <c r="Z2621" s="13"/>
      <c r="AA2621" s="13"/>
      <c r="AB2621" s="13"/>
      <c r="AC2621" s="13"/>
      <c r="AD2621" s="13"/>
      <c r="AE2621" s="13"/>
      <c r="AT2621" s="239" t="s">
        <v>397</v>
      </c>
      <c r="AU2621" s="239" t="s">
        <v>84</v>
      </c>
      <c r="AV2621" s="13" t="s">
        <v>82</v>
      </c>
      <c r="AW2621" s="13" t="s">
        <v>35</v>
      </c>
      <c r="AX2621" s="13" t="s">
        <v>74</v>
      </c>
      <c r="AY2621" s="239" t="s">
        <v>378</v>
      </c>
    </row>
    <row r="2622" s="14" customFormat="1">
      <c r="A2622" s="14"/>
      <c r="B2622" s="240"/>
      <c r="C2622" s="241"/>
      <c r="D2622" s="231" t="s">
        <v>397</v>
      </c>
      <c r="E2622" s="242" t="s">
        <v>28</v>
      </c>
      <c r="F2622" s="243" t="s">
        <v>3035</v>
      </c>
      <c r="G2622" s="241"/>
      <c r="H2622" s="244">
        <v>13</v>
      </c>
      <c r="I2622" s="245"/>
      <c r="J2622" s="241"/>
      <c r="K2622" s="241"/>
      <c r="L2622" s="246"/>
      <c r="M2622" s="247"/>
      <c r="N2622" s="248"/>
      <c r="O2622" s="248"/>
      <c r="P2622" s="248"/>
      <c r="Q2622" s="248"/>
      <c r="R2622" s="248"/>
      <c r="S2622" s="248"/>
      <c r="T2622" s="249"/>
      <c r="U2622" s="14"/>
      <c r="V2622" s="14"/>
      <c r="W2622" s="14"/>
      <c r="X2622" s="14"/>
      <c r="Y2622" s="14"/>
      <c r="Z2622" s="14"/>
      <c r="AA2622" s="14"/>
      <c r="AB2622" s="14"/>
      <c r="AC2622" s="14"/>
      <c r="AD2622" s="14"/>
      <c r="AE2622" s="14"/>
      <c r="AT2622" s="250" t="s">
        <v>397</v>
      </c>
      <c r="AU2622" s="250" t="s">
        <v>84</v>
      </c>
      <c r="AV2622" s="14" t="s">
        <v>84</v>
      </c>
      <c r="AW2622" s="14" t="s">
        <v>35</v>
      </c>
      <c r="AX2622" s="14" t="s">
        <v>74</v>
      </c>
      <c r="AY2622" s="250" t="s">
        <v>378</v>
      </c>
    </row>
    <row r="2623" s="15" customFormat="1">
      <c r="A2623" s="15"/>
      <c r="B2623" s="251"/>
      <c r="C2623" s="252"/>
      <c r="D2623" s="231" t="s">
        <v>397</v>
      </c>
      <c r="E2623" s="253" t="s">
        <v>28</v>
      </c>
      <c r="F2623" s="254" t="s">
        <v>416</v>
      </c>
      <c r="G2623" s="252"/>
      <c r="H2623" s="255">
        <v>45</v>
      </c>
      <c r="I2623" s="256"/>
      <c r="J2623" s="252"/>
      <c r="K2623" s="252"/>
      <c r="L2623" s="257"/>
      <c r="M2623" s="258"/>
      <c r="N2623" s="259"/>
      <c r="O2623" s="259"/>
      <c r="P2623" s="259"/>
      <c r="Q2623" s="259"/>
      <c r="R2623" s="259"/>
      <c r="S2623" s="259"/>
      <c r="T2623" s="260"/>
      <c r="U2623" s="15"/>
      <c r="V2623" s="15"/>
      <c r="W2623" s="15"/>
      <c r="X2623" s="15"/>
      <c r="Y2623" s="15"/>
      <c r="Z2623" s="15"/>
      <c r="AA2623" s="15"/>
      <c r="AB2623" s="15"/>
      <c r="AC2623" s="15"/>
      <c r="AD2623" s="15"/>
      <c r="AE2623" s="15"/>
      <c r="AT2623" s="261" t="s">
        <v>397</v>
      </c>
      <c r="AU2623" s="261" t="s">
        <v>84</v>
      </c>
      <c r="AV2623" s="15" t="s">
        <v>390</v>
      </c>
      <c r="AW2623" s="15" t="s">
        <v>35</v>
      </c>
      <c r="AX2623" s="15" t="s">
        <v>82</v>
      </c>
      <c r="AY2623" s="261" t="s">
        <v>378</v>
      </c>
    </row>
    <row r="2624" s="2" customFormat="1" ht="55.5" customHeight="1">
      <c r="A2624" s="41"/>
      <c r="B2624" s="42"/>
      <c r="C2624" s="211" t="s">
        <v>3036</v>
      </c>
      <c r="D2624" s="211" t="s">
        <v>385</v>
      </c>
      <c r="E2624" s="212" t="s">
        <v>3037</v>
      </c>
      <c r="F2624" s="213" t="s">
        <v>3038</v>
      </c>
      <c r="G2624" s="214" t="s">
        <v>764</v>
      </c>
      <c r="H2624" s="215">
        <v>1</v>
      </c>
      <c r="I2624" s="216"/>
      <c r="J2624" s="217">
        <f>ROUND(I2624*H2624,2)</f>
        <v>0</v>
      </c>
      <c r="K2624" s="213" t="s">
        <v>389</v>
      </c>
      <c r="L2624" s="47"/>
      <c r="M2624" s="218" t="s">
        <v>28</v>
      </c>
      <c r="N2624" s="219" t="s">
        <v>45</v>
      </c>
      <c r="O2624" s="87"/>
      <c r="P2624" s="220">
        <f>O2624*H2624</f>
        <v>0</v>
      </c>
      <c r="Q2624" s="220">
        <v>0.0021199999999999999</v>
      </c>
      <c r="R2624" s="220">
        <f>Q2624*H2624</f>
        <v>0.0021199999999999999</v>
      </c>
      <c r="S2624" s="220">
        <v>0.021999999999999999</v>
      </c>
      <c r="T2624" s="221">
        <f>S2624*H2624</f>
        <v>0.021999999999999999</v>
      </c>
      <c r="U2624" s="41"/>
      <c r="V2624" s="41"/>
      <c r="W2624" s="41"/>
      <c r="X2624" s="41"/>
      <c r="Y2624" s="41"/>
      <c r="Z2624" s="41"/>
      <c r="AA2624" s="41"/>
      <c r="AB2624" s="41"/>
      <c r="AC2624" s="41"/>
      <c r="AD2624" s="41"/>
      <c r="AE2624" s="41"/>
      <c r="AR2624" s="222" t="s">
        <v>598</v>
      </c>
      <c r="AT2624" s="222" t="s">
        <v>385</v>
      </c>
      <c r="AU2624" s="222" t="s">
        <v>84</v>
      </c>
      <c r="AY2624" s="20" t="s">
        <v>378</v>
      </c>
      <c r="BE2624" s="223">
        <f>IF(N2624="základní",J2624,0)</f>
        <v>0</v>
      </c>
      <c r="BF2624" s="223">
        <f>IF(N2624="snížená",J2624,0)</f>
        <v>0</v>
      </c>
      <c r="BG2624" s="223">
        <f>IF(N2624="zákl. přenesená",J2624,0)</f>
        <v>0</v>
      </c>
      <c r="BH2624" s="223">
        <f>IF(N2624="sníž. přenesená",J2624,0)</f>
        <v>0</v>
      </c>
      <c r="BI2624" s="223">
        <f>IF(N2624="nulová",J2624,0)</f>
        <v>0</v>
      </c>
      <c r="BJ2624" s="20" t="s">
        <v>82</v>
      </c>
      <c r="BK2624" s="223">
        <f>ROUND(I2624*H2624,2)</f>
        <v>0</v>
      </c>
      <c r="BL2624" s="20" t="s">
        <v>598</v>
      </c>
      <c r="BM2624" s="222" t="s">
        <v>3039</v>
      </c>
    </row>
    <row r="2625" s="2" customFormat="1">
      <c r="A2625" s="41"/>
      <c r="B2625" s="42"/>
      <c r="C2625" s="43"/>
      <c r="D2625" s="224" t="s">
        <v>394</v>
      </c>
      <c r="E2625" s="43"/>
      <c r="F2625" s="225" t="s">
        <v>3040</v>
      </c>
      <c r="G2625" s="43"/>
      <c r="H2625" s="43"/>
      <c r="I2625" s="226"/>
      <c r="J2625" s="43"/>
      <c r="K2625" s="43"/>
      <c r="L2625" s="47"/>
      <c r="M2625" s="227"/>
      <c r="N2625" s="228"/>
      <c r="O2625" s="87"/>
      <c r="P2625" s="87"/>
      <c r="Q2625" s="87"/>
      <c r="R2625" s="87"/>
      <c r="S2625" s="87"/>
      <c r="T2625" s="88"/>
      <c r="U2625" s="41"/>
      <c r="V2625" s="41"/>
      <c r="W2625" s="41"/>
      <c r="X2625" s="41"/>
      <c r="Y2625" s="41"/>
      <c r="Z2625" s="41"/>
      <c r="AA2625" s="41"/>
      <c r="AB2625" s="41"/>
      <c r="AC2625" s="41"/>
      <c r="AD2625" s="41"/>
      <c r="AE2625" s="41"/>
      <c r="AT2625" s="20" t="s">
        <v>394</v>
      </c>
      <c r="AU2625" s="20" t="s">
        <v>84</v>
      </c>
    </row>
    <row r="2626" s="13" customFormat="1">
      <c r="A2626" s="13"/>
      <c r="B2626" s="229"/>
      <c r="C2626" s="230"/>
      <c r="D2626" s="231" t="s">
        <v>397</v>
      </c>
      <c r="E2626" s="232" t="s">
        <v>28</v>
      </c>
      <c r="F2626" s="233" t="s">
        <v>807</v>
      </c>
      <c r="G2626" s="230"/>
      <c r="H2626" s="232" t="s">
        <v>28</v>
      </c>
      <c r="I2626" s="234"/>
      <c r="J2626" s="230"/>
      <c r="K2626" s="230"/>
      <c r="L2626" s="235"/>
      <c r="M2626" s="236"/>
      <c r="N2626" s="237"/>
      <c r="O2626" s="237"/>
      <c r="P2626" s="237"/>
      <c r="Q2626" s="237"/>
      <c r="R2626" s="237"/>
      <c r="S2626" s="237"/>
      <c r="T2626" s="238"/>
      <c r="U2626" s="13"/>
      <c r="V2626" s="13"/>
      <c r="W2626" s="13"/>
      <c r="X2626" s="13"/>
      <c r="Y2626" s="13"/>
      <c r="Z2626" s="13"/>
      <c r="AA2626" s="13"/>
      <c r="AB2626" s="13"/>
      <c r="AC2626" s="13"/>
      <c r="AD2626" s="13"/>
      <c r="AE2626" s="13"/>
      <c r="AT2626" s="239" t="s">
        <v>397</v>
      </c>
      <c r="AU2626" s="239" t="s">
        <v>84</v>
      </c>
      <c r="AV2626" s="13" t="s">
        <v>82</v>
      </c>
      <c r="AW2626" s="13" t="s">
        <v>35</v>
      </c>
      <c r="AX2626" s="13" t="s">
        <v>74</v>
      </c>
      <c r="AY2626" s="239" t="s">
        <v>378</v>
      </c>
    </row>
    <row r="2627" s="14" customFormat="1">
      <c r="A2627" s="14"/>
      <c r="B2627" s="240"/>
      <c r="C2627" s="241"/>
      <c r="D2627" s="231" t="s">
        <v>397</v>
      </c>
      <c r="E2627" s="242" t="s">
        <v>28</v>
      </c>
      <c r="F2627" s="243" t="s">
        <v>82</v>
      </c>
      <c r="G2627" s="241"/>
      <c r="H2627" s="244">
        <v>1</v>
      </c>
      <c r="I2627" s="245"/>
      <c r="J2627" s="241"/>
      <c r="K2627" s="241"/>
      <c r="L2627" s="246"/>
      <c r="M2627" s="247"/>
      <c r="N2627" s="248"/>
      <c r="O2627" s="248"/>
      <c r="P2627" s="248"/>
      <c r="Q2627" s="248"/>
      <c r="R2627" s="248"/>
      <c r="S2627" s="248"/>
      <c r="T2627" s="249"/>
      <c r="U2627" s="14"/>
      <c r="V2627" s="14"/>
      <c r="W2627" s="14"/>
      <c r="X2627" s="14"/>
      <c r="Y2627" s="14"/>
      <c r="Z2627" s="14"/>
      <c r="AA2627" s="14"/>
      <c r="AB2627" s="14"/>
      <c r="AC2627" s="14"/>
      <c r="AD2627" s="14"/>
      <c r="AE2627" s="14"/>
      <c r="AT2627" s="250" t="s">
        <v>397</v>
      </c>
      <c r="AU2627" s="250" t="s">
        <v>84</v>
      </c>
      <c r="AV2627" s="14" t="s">
        <v>84</v>
      </c>
      <c r="AW2627" s="14" t="s">
        <v>35</v>
      </c>
      <c r="AX2627" s="14" t="s">
        <v>82</v>
      </c>
      <c r="AY2627" s="250" t="s">
        <v>378</v>
      </c>
    </row>
    <row r="2628" s="2" customFormat="1" ht="37.8" customHeight="1">
      <c r="A2628" s="41"/>
      <c r="B2628" s="42"/>
      <c r="C2628" s="211" t="s">
        <v>3041</v>
      </c>
      <c r="D2628" s="211" t="s">
        <v>385</v>
      </c>
      <c r="E2628" s="212" t="s">
        <v>3042</v>
      </c>
      <c r="F2628" s="213" t="s">
        <v>3043</v>
      </c>
      <c r="G2628" s="214" t="s">
        <v>764</v>
      </c>
      <c r="H2628" s="215">
        <v>15</v>
      </c>
      <c r="I2628" s="216"/>
      <c r="J2628" s="217">
        <f>ROUND(I2628*H2628,2)</f>
        <v>0</v>
      </c>
      <c r="K2628" s="213" t="s">
        <v>389</v>
      </c>
      <c r="L2628" s="47"/>
      <c r="M2628" s="218" t="s">
        <v>28</v>
      </c>
      <c r="N2628" s="219" t="s">
        <v>45</v>
      </c>
      <c r="O2628" s="87"/>
      <c r="P2628" s="220">
        <f>O2628*H2628</f>
        <v>0</v>
      </c>
      <c r="Q2628" s="220">
        <v>3.0000000000000001E-05</v>
      </c>
      <c r="R2628" s="220">
        <f>Q2628*H2628</f>
        <v>0.00044999999999999999</v>
      </c>
      <c r="S2628" s="220">
        <v>0</v>
      </c>
      <c r="T2628" s="221">
        <f>S2628*H2628</f>
        <v>0</v>
      </c>
      <c r="U2628" s="41"/>
      <c r="V2628" s="41"/>
      <c r="W2628" s="41"/>
      <c r="X2628" s="41"/>
      <c r="Y2628" s="41"/>
      <c r="Z2628" s="41"/>
      <c r="AA2628" s="41"/>
      <c r="AB2628" s="41"/>
      <c r="AC2628" s="41"/>
      <c r="AD2628" s="41"/>
      <c r="AE2628" s="41"/>
      <c r="AR2628" s="222" t="s">
        <v>598</v>
      </c>
      <c r="AT2628" s="222" t="s">
        <v>385</v>
      </c>
      <c r="AU2628" s="222" t="s">
        <v>84</v>
      </c>
      <c r="AY2628" s="20" t="s">
        <v>378</v>
      </c>
      <c r="BE2628" s="223">
        <f>IF(N2628="základní",J2628,0)</f>
        <v>0</v>
      </c>
      <c r="BF2628" s="223">
        <f>IF(N2628="snížená",J2628,0)</f>
        <v>0</v>
      </c>
      <c r="BG2628" s="223">
        <f>IF(N2628="zákl. přenesená",J2628,0)</f>
        <v>0</v>
      </c>
      <c r="BH2628" s="223">
        <f>IF(N2628="sníž. přenesená",J2628,0)</f>
        <v>0</v>
      </c>
      <c r="BI2628" s="223">
        <f>IF(N2628="nulová",J2628,0)</f>
        <v>0</v>
      </c>
      <c r="BJ2628" s="20" t="s">
        <v>82</v>
      </c>
      <c r="BK2628" s="223">
        <f>ROUND(I2628*H2628,2)</f>
        <v>0</v>
      </c>
      <c r="BL2628" s="20" t="s">
        <v>598</v>
      </c>
      <c r="BM2628" s="222" t="s">
        <v>3044</v>
      </c>
    </row>
    <row r="2629" s="2" customFormat="1">
      <c r="A2629" s="41"/>
      <c r="B2629" s="42"/>
      <c r="C2629" s="43"/>
      <c r="D2629" s="224" t="s">
        <v>394</v>
      </c>
      <c r="E2629" s="43"/>
      <c r="F2629" s="225" t="s">
        <v>3045</v>
      </c>
      <c r="G2629" s="43"/>
      <c r="H2629" s="43"/>
      <c r="I2629" s="226"/>
      <c r="J2629" s="43"/>
      <c r="K2629" s="43"/>
      <c r="L2629" s="47"/>
      <c r="M2629" s="227"/>
      <c r="N2629" s="228"/>
      <c r="O2629" s="87"/>
      <c r="P2629" s="87"/>
      <c r="Q2629" s="87"/>
      <c r="R2629" s="87"/>
      <c r="S2629" s="87"/>
      <c r="T2629" s="88"/>
      <c r="U2629" s="41"/>
      <c r="V2629" s="41"/>
      <c r="W2629" s="41"/>
      <c r="X2629" s="41"/>
      <c r="Y2629" s="41"/>
      <c r="Z2629" s="41"/>
      <c r="AA2629" s="41"/>
      <c r="AB2629" s="41"/>
      <c r="AC2629" s="41"/>
      <c r="AD2629" s="41"/>
      <c r="AE2629" s="41"/>
      <c r="AT2629" s="20" t="s">
        <v>394</v>
      </c>
      <c r="AU2629" s="20" t="s">
        <v>84</v>
      </c>
    </row>
    <row r="2630" s="13" customFormat="1">
      <c r="A2630" s="13"/>
      <c r="B2630" s="229"/>
      <c r="C2630" s="230"/>
      <c r="D2630" s="231" t="s">
        <v>397</v>
      </c>
      <c r="E2630" s="232" t="s">
        <v>28</v>
      </c>
      <c r="F2630" s="233" t="s">
        <v>797</v>
      </c>
      <c r="G2630" s="230"/>
      <c r="H2630" s="232" t="s">
        <v>28</v>
      </c>
      <c r="I2630" s="234"/>
      <c r="J2630" s="230"/>
      <c r="K2630" s="230"/>
      <c r="L2630" s="235"/>
      <c r="M2630" s="236"/>
      <c r="N2630" s="237"/>
      <c r="O2630" s="237"/>
      <c r="P2630" s="237"/>
      <c r="Q2630" s="237"/>
      <c r="R2630" s="237"/>
      <c r="S2630" s="237"/>
      <c r="T2630" s="238"/>
      <c r="U2630" s="13"/>
      <c r="V2630" s="13"/>
      <c r="W2630" s="13"/>
      <c r="X2630" s="13"/>
      <c r="Y2630" s="13"/>
      <c r="Z2630" s="13"/>
      <c r="AA2630" s="13"/>
      <c r="AB2630" s="13"/>
      <c r="AC2630" s="13"/>
      <c r="AD2630" s="13"/>
      <c r="AE2630" s="13"/>
      <c r="AT2630" s="239" t="s">
        <v>397</v>
      </c>
      <c r="AU2630" s="239" t="s">
        <v>84</v>
      </c>
      <c r="AV2630" s="13" t="s">
        <v>82</v>
      </c>
      <c r="AW2630" s="13" t="s">
        <v>35</v>
      </c>
      <c r="AX2630" s="13" t="s">
        <v>74</v>
      </c>
      <c r="AY2630" s="239" t="s">
        <v>378</v>
      </c>
    </row>
    <row r="2631" s="14" customFormat="1">
      <c r="A2631" s="14"/>
      <c r="B2631" s="240"/>
      <c r="C2631" s="241"/>
      <c r="D2631" s="231" t="s">
        <v>397</v>
      </c>
      <c r="E2631" s="242" t="s">
        <v>28</v>
      </c>
      <c r="F2631" s="243" t="s">
        <v>82</v>
      </c>
      <c r="G2631" s="241"/>
      <c r="H2631" s="244">
        <v>1</v>
      </c>
      <c r="I2631" s="245"/>
      <c r="J2631" s="241"/>
      <c r="K2631" s="241"/>
      <c r="L2631" s="246"/>
      <c r="M2631" s="247"/>
      <c r="N2631" s="248"/>
      <c r="O2631" s="248"/>
      <c r="P2631" s="248"/>
      <c r="Q2631" s="248"/>
      <c r="R2631" s="248"/>
      <c r="S2631" s="248"/>
      <c r="T2631" s="249"/>
      <c r="U2631" s="14"/>
      <c r="V2631" s="14"/>
      <c r="W2631" s="14"/>
      <c r="X2631" s="14"/>
      <c r="Y2631" s="14"/>
      <c r="Z2631" s="14"/>
      <c r="AA2631" s="14"/>
      <c r="AB2631" s="14"/>
      <c r="AC2631" s="14"/>
      <c r="AD2631" s="14"/>
      <c r="AE2631" s="14"/>
      <c r="AT2631" s="250" t="s">
        <v>397</v>
      </c>
      <c r="AU2631" s="250" t="s">
        <v>84</v>
      </c>
      <c r="AV2631" s="14" t="s">
        <v>84</v>
      </c>
      <c r="AW2631" s="14" t="s">
        <v>35</v>
      </c>
      <c r="AX2631" s="14" t="s">
        <v>74</v>
      </c>
      <c r="AY2631" s="250" t="s">
        <v>378</v>
      </c>
    </row>
    <row r="2632" s="13" customFormat="1">
      <c r="A2632" s="13"/>
      <c r="B2632" s="229"/>
      <c r="C2632" s="230"/>
      <c r="D2632" s="231" t="s">
        <v>397</v>
      </c>
      <c r="E2632" s="232" t="s">
        <v>28</v>
      </c>
      <c r="F2632" s="233" t="s">
        <v>800</v>
      </c>
      <c r="G2632" s="230"/>
      <c r="H2632" s="232" t="s">
        <v>28</v>
      </c>
      <c r="I2632" s="234"/>
      <c r="J2632" s="230"/>
      <c r="K2632" s="230"/>
      <c r="L2632" s="235"/>
      <c r="M2632" s="236"/>
      <c r="N2632" s="237"/>
      <c r="O2632" s="237"/>
      <c r="P2632" s="237"/>
      <c r="Q2632" s="237"/>
      <c r="R2632" s="237"/>
      <c r="S2632" s="237"/>
      <c r="T2632" s="238"/>
      <c r="U2632" s="13"/>
      <c r="V2632" s="13"/>
      <c r="W2632" s="13"/>
      <c r="X2632" s="13"/>
      <c r="Y2632" s="13"/>
      <c r="Z2632" s="13"/>
      <c r="AA2632" s="13"/>
      <c r="AB2632" s="13"/>
      <c r="AC2632" s="13"/>
      <c r="AD2632" s="13"/>
      <c r="AE2632" s="13"/>
      <c r="AT2632" s="239" t="s">
        <v>397</v>
      </c>
      <c r="AU2632" s="239" t="s">
        <v>84</v>
      </c>
      <c r="AV2632" s="13" t="s">
        <v>82</v>
      </c>
      <c r="AW2632" s="13" t="s">
        <v>35</v>
      </c>
      <c r="AX2632" s="13" t="s">
        <v>74</v>
      </c>
      <c r="AY2632" s="239" t="s">
        <v>378</v>
      </c>
    </row>
    <row r="2633" s="14" customFormat="1">
      <c r="A2633" s="14"/>
      <c r="B2633" s="240"/>
      <c r="C2633" s="241"/>
      <c r="D2633" s="231" t="s">
        <v>397</v>
      </c>
      <c r="E2633" s="242" t="s">
        <v>28</v>
      </c>
      <c r="F2633" s="243" t="s">
        <v>82</v>
      </c>
      <c r="G2633" s="241"/>
      <c r="H2633" s="244">
        <v>1</v>
      </c>
      <c r="I2633" s="245"/>
      <c r="J2633" s="241"/>
      <c r="K2633" s="241"/>
      <c r="L2633" s="246"/>
      <c r="M2633" s="247"/>
      <c r="N2633" s="248"/>
      <c r="O2633" s="248"/>
      <c r="P2633" s="248"/>
      <c r="Q2633" s="248"/>
      <c r="R2633" s="248"/>
      <c r="S2633" s="248"/>
      <c r="T2633" s="249"/>
      <c r="U2633" s="14"/>
      <c r="V2633" s="14"/>
      <c r="W2633" s="14"/>
      <c r="X2633" s="14"/>
      <c r="Y2633" s="14"/>
      <c r="Z2633" s="14"/>
      <c r="AA2633" s="14"/>
      <c r="AB2633" s="14"/>
      <c r="AC2633" s="14"/>
      <c r="AD2633" s="14"/>
      <c r="AE2633" s="14"/>
      <c r="AT2633" s="250" t="s">
        <v>397</v>
      </c>
      <c r="AU2633" s="250" t="s">
        <v>84</v>
      </c>
      <c r="AV2633" s="14" t="s">
        <v>84</v>
      </c>
      <c r="AW2633" s="14" t="s">
        <v>35</v>
      </c>
      <c r="AX2633" s="14" t="s">
        <v>74</v>
      </c>
      <c r="AY2633" s="250" t="s">
        <v>378</v>
      </c>
    </row>
    <row r="2634" s="13" customFormat="1">
      <c r="A2634" s="13"/>
      <c r="B2634" s="229"/>
      <c r="C2634" s="230"/>
      <c r="D2634" s="231" t="s">
        <v>397</v>
      </c>
      <c r="E2634" s="232" t="s">
        <v>28</v>
      </c>
      <c r="F2634" s="233" t="s">
        <v>802</v>
      </c>
      <c r="G2634" s="230"/>
      <c r="H2634" s="232" t="s">
        <v>28</v>
      </c>
      <c r="I2634" s="234"/>
      <c r="J2634" s="230"/>
      <c r="K2634" s="230"/>
      <c r="L2634" s="235"/>
      <c r="M2634" s="236"/>
      <c r="N2634" s="237"/>
      <c r="O2634" s="237"/>
      <c r="P2634" s="237"/>
      <c r="Q2634" s="237"/>
      <c r="R2634" s="237"/>
      <c r="S2634" s="237"/>
      <c r="T2634" s="238"/>
      <c r="U2634" s="13"/>
      <c r="V2634" s="13"/>
      <c r="W2634" s="13"/>
      <c r="X2634" s="13"/>
      <c r="Y2634" s="13"/>
      <c r="Z2634" s="13"/>
      <c r="AA2634" s="13"/>
      <c r="AB2634" s="13"/>
      <c r="AC2634" s="13"/>
      <c r="AD2634" s="13"/>
      <c r="AE2634" s="13"/>
      <c r="AT2634" s="239" t="s">
        <v>397</v>
      </c>
      <c r="AU2634" s="239" t="s">
        <v>84</v>
      </c>
      <c r="AV2634" s="13" t="s">
        <v>82</v>
      </c>
      <c r="AW2634" s="13" t="s">
        <v>35</v>
      </c>
      <c r="AX2634" s="13" t="s">
        <v>74</v>
      </c>
      <c r="AY2634" s="239" t="s">
        <v>378</v>
      </c>
    </row>
    <row r="2635" s="14" customFormat="1">
      <c r="A2635" s="14"/>
      <c r="B2635" s="240"/>
      <c r="C2635" s="241"/>
      <c r="D2635" s="231" t="s">
        <v>397</v>
      </c>
      <c r="E2635" s="242" t="s">
        <v>28</v>
      </c>
      <c r="F2635" s="243" t="s">
        <v>82</v>
      </c>
      <c r="G2635" s="241"/>
      <c r="H2635" s="244">
        <v>1</v>
      </c>
      <c r="I2635" s="245"/>
      <c r="J2635" s="241"/>
      <c r="K2635" s="241"/>
      <c r="L2635" s="246"/>
      <c r="M2635" s="247"/>
      <c r="N2635" s="248"/>
      <c r="O2635" s="248"/>
      <c r="P2635" s="248"/>
      <c r="Q2635" s="248"/>
      <c r="R2635" s="248"/>
      <c r="S2635" s="248"/>
      <c r="T2635" s="249"/>
      <c r="U2635" s="14"/>
      <c r="V2635" s="14"/>
      <c r="W2635" s="14"/>
      <c r="X2635" s="14"/>
      <c r="Y2635" s="14"/>
      <c r="Z2635" s="14"/>
      <c r="AA2635" s="14"/>
      <c r="AB2635" s="14"/>
      <c r="AC2635" s="14"/>
      <c r="AD2635" s="14"/>
      <c r="AE2635" s="14"/>
      <c r="AT2635" s="250" t="s">
        <v>397</v>
      </c>
      <c r="AU2635" s="250" t="s">
        <v>84</v>
      </c>
      <c r="AV2635" s="14" t="s">
        <v>84</v>
      </c>
      <c r="AW2635" s="14" t="s">
        <v>35</v>
      </c>
      <c r="AX2635" s="14" t="s">
        <v>74</v>
      </c>
      <c r="AY2635" s="250" t="s">
        <v>378</v>
      </c>
    </row>
    <row r="2636" s="13" customFormat="1">
      <c r="A2636" s="13"/>
      <c r="B2636" s="229"/>
      <c r="C2636" s="230"/>
      <c r="D2636" s="231" t="s">
        <v>397</v>
      </c>
      <c r="E2636" s="232" t="s">
        <v>28</v>
      </c>
      <c r="F2636" s="233" t="s">
        <v>804</v>
      </c>
      <c r="G2636" s="230"/>
      <c r="H2636" s="232" t="s">
        <v>28</v>
      </c>
      <c r="I2636" s="234"/>
      <c r="J2636" s="230"/>
      <c r="K2636" s="230"/>
      <c r="L2636" s="235"/>
      <c r="M2636" s="236"/>
      <c r="N2636" s="237"/>
      <c r="O2636" s="237"/>
      <c r="P2636" s="237"/>
      <c r="Q2636" s="237"/>
      <c r="R2636" s="237"/>
      <c r="S2636" s="237"/>
      <c r="T2636" s="238"/>
      <c r="U2636" s="13"/>
      <c r="V2636" s="13"/>
      <c r="W2636" s="13"/>
      <c r="X2636" s="13"/>
      <c r="Y2636" s="13"/>
      <c r="Z2636" s="13"/>
      <c r="AA2636" s="13"/>
      <c r="AB2636" s="13"/>
      <c r="AC2636" s="13"/>
      <c r="AD2636" s="13"/>
      <c r="AE2636" s="13"/>
      <c r="AT2636" s="239" t="s">
        <v>397</v>
      </c>
      <c r="AU2636" s="239" t="s">
        <v>84</v>
      </c>
      <c r="AV2636" s="13" t="s">
        <v>82</v>
      </c>
      <c r="AW2636" s="13" t="s">
        <v>35</v>
      </c>
      <c r="AX2636" s="13" t="s">
        <v>74</v>
      </c>
      <c r="AY2636" s="239" t="s">
        <v>378</v>
      </c>
    </row>
    <row r="2637" s="14" customFormat="1">
      <c r="A2637" s="14"/>
      <c r="B2637" s="240"/>
      <c r="C2637" s="241"/>
      <c r="D2637" s="231" t="s">
        <v>397</v>
      </c>
      <c r="E2637" s="242" t="s">
        <v>28</v>
      </c>
      <c r="F2637" s="243" t="s">
        <v>521</v>
      </c>
      <c r="G2637" s="241"/>
      <c r="H2637" s="244">
        <v>6</v>
      </c>
      <c r="I2637" s="245"/>
      <c r="J2637" s="241"/>
      <c r="K2637" s="241"/>
      <c r="L2637" s="246"/>
      <c r="M2637" s="247"/>
      <c r="N2637" s="248"/>
      <c r="O2637" s="248"/>
      <c r="P2637" s="248"/>
      <c r="Q2637" s="248"/>
      <c r="R2637" s="248"/>
      <c r="S2637" s="248"/>
      <c r="T2637" s="249"/>
      <c r="U2637" s="14"/>
      <c r="V2637" s="14"/>
      <c r="W2637" s="14"/>
      <c r="X2637" s="14"/>
      <c r="Y2637" s="14"/>
      <c r="Z2637" s="14"/>
      <c r="AA2637" s="14"/>
      <c r="AB2637" s="14"/>
      <c r="AC2637" s="14"/>
      <c r="AD2637" s="14"/>
      <c r="AE2637" s="14"/>
      <c r="AT2637" s="250" t="s">
        <v>397</v>
      </c>
      <c r="AU2637" s="250" t="s">
        <v>84</v>
      </c>
      <c r="AV2637" s="14" t="s">
        <v>84</v>
      </c>
      <c r="AW2637" s="14" t="s">
        <v>35</v>
      </c>
      <c r="AX2637" s="14" t="s">
        <v>74</v>
      </c>
      <c r="AY2637" s="250" t="s">
        <v>378</v>
      </c>
    </row>
    <row r="2638" s="13" customFormat="1">
      <c r="A2638" s="13"/>
      <c r="B2638" s="229"/>
      <c r="C2638" s="230"/>
      <c r="D2638" s="231" t="s">
        <v>397</v>
      </c>
      <c r="E2638" s="232" t="s">
        <v>28</v>
      </c>
      <c r="F2638" s="233" t="s">
        <v>807</v>
      </c>
      <c r="G2638" s="230"/>
      <c r="H2638" s="232" t="s">
        <v>28</v>
      </c>
      <c r="I2638" s="234"/>
      <c r="J2638" s="230"/>
      <c r="K2638" s="230"/>
      <c r="L2638" s="235"/>
      <c r="M2638" s="236"/>
      <c r="N2638" s="237"/>
      <c r="O2638" s="237"/>
      <c r="P2638" s="237"/>
      <c r="Q2638" s="237"/>
      <c r="R2638" s="237"/>
      <c r="S2638" s="237"/>
      <c r="T2638" s="238"/>
      <c r="U2638" s="13"/>
      <c r="V2638" s="13"/>
      <c r="W2638" s="13"/>
      <c r="X2638" s="13"/>
      <c r="Y2638" s="13"/>
      <c r="Z2638" s="13"/>
      <c r="AA2638" s="13"/>
      <c r="AB2638" s="13"/>
      <c r="AC2638" s="13"/>
      <c r="AD2638" s="13"/>
      <c r="AE2638" s="13"/>
      <c r="AT2638" s="239" t="s">
        <v>397</v>
      </c>
      <c r="AU2638" s="239" t="s">
        <v>84</v>
      </c>
      <c r="AV2638" s="13" t="s">
        <v>82</v>
      </c>
      <c r="AW2638" s="13" t="s">
        <v>35</v>
      </c>
      <c r="AX2638" s="13" t="s">
        <v>74</v>
      </c>
      <c r="AY2638" s="239" t="s">
        <v>378</v>
      </c>
    </row>
    <row r="2639" s="14" customFormat="1">
      <c r="A2639" s="14"/>
      <c r="B2639" s="240"/>
      <c r="C2639" s="241"/>
      <c r="D2639" s="231" t="s">
        <v>397</v>
      </c>
      <c r="E2639" s="242" t="s">
        <v>28</v>
      </c>
      <c r="F2639" s="243" t="s">
        <v>521</v>
      </c>
      <c r="G2639" s="241"/>
      <c r="H2639" s="244">
        <v>6</v>
      </c>
      <c r="I2639" s="245"/>
      <c r="J2639" s="241"/>
      <c r="K2639" s="241"/>
      <c r="L2639" s="246"/>
      <c r="M2639" s="247"/>
      <c r="N2639" s="248"/>
      <c r="O2639" s="248"/>
      <c r="P2639" s="248"/>
      <c r="Q2639" s="248"/>
      <c r="R2639" s="248"/>
      <c r="S2639" s="248"/>
      <c r="T2639" s="249"/>
      <c r="U2639" s="14"/>
      <c r="V2639" s="14"/>
      <c r="W2639" s="14"/>
      <c r="X2639" s="14"/>
      <c r="Y2639" s="14"/>
      <c r="Z2639" s="14"/>
      <c r="AA2639" s="14"/>
      <c r="AB2639" s="14"/>
      <c r="AC2639" s="14"/>
      <c r="AD2639" s="14"/>
      <c r="AE2639" s="14"/>
      <c r="AT2639" s="250" t="s">
        <v>397</v>
      </c>
      <c r="AU2639" s="250" t="s">
        <v>84</v>
      </c>
      <c r="AV2639" s="14" t="s">
        <v>84</v>
      </c>
      <c r="AW2639" s="14" t="s">
        <v>35</v>
      </c>
      <c r="AX2639" s="14" t="s">
        <v>74</v>
      </c>
      <c r="AY2639" s="250" t="s">
        <v>378</v>
      </c>
    </row>
    <row r="2640" s="15" customFormat="1">
      <c r="A2640" s="15"/>
      <c r="B2640" s="251"/>
      <c r="C2640" s="252"/>
      <c r="D2640" s="231" t="s">
        <v>397</v>
      </c>
      <c r="E2640" s="253" t="s">
        <v>28</v>
      </c>
      <c r="F2640" s="254" t="s">
        <v>416</v>
      </c>
      <c r="G2640" s="252"/>
      <c r="H2640" s="255">
        <v>15</v>
      </c>
      <c r="I2640" s="256"/>
      <c r="J2640" s="252"/>
      <c r="K2640" s="252"/>
      <c r="L2640" s="257"/>
      <c r="M2640" s="258"/>
      <c r="N2640" s="259"/>
      <c r="O2640" s="259"/>
      <c r="P2640" s="259"/>
      <c r="Q2640" s="259"/>
      <c r="R2640" s="259"/>
      <c r="S2640" s="259"/>
      <c r="T2640" s="260"/>
      <c r="U2640" s="15"/>
      <c r="V2640" s="15"/>
      <c r="W2640" s="15"/>
      <c r="X2640" s="15"/>
      <c r="Y2640" s="15"/>
      <c r="Z2640" s="15"/>
      <c r="AA2640" s="15"/>
      <c r="AB2640" s="15"/>
      <c r="AC2640" s="15"/>
      <c r="AD2640" s="15"/>
      <c r="AE2640" s="15"/>
      <c r="AT2640" s="261" t="s">
        <v>397</v>
      </c>
      <c r="AU2640" s="261" t="s">
        <v>84</v>
      </c>
      <c r="AV2640" s="15" t="s">
        <v>390</v>
      </c>
      <c r="AW2640" s="15" t="s">
        <v>35</v>
      </c>
      <c r="AX2640" s="15" t="s">
        <v>82</v>
      </c>
      <c r="AY2640" s="261" t="s">
        <v>378</v>
      </c>
    </row>
    <row r="2641" s="2" customFormat="1" ht="24.15" customHeight="1">
      <c r="A2641" s="41"/>
      <c r="B2641" s="42"/>
      <c r="C2641" s="273" t="s">
        <v>3046</v>
      </c>
      <c r="D2641" s="273" t="s">
        <v>875</v>
      </c>
      <c r="E2641" s="274" t="s">
        <v>3047</v>
      </c>
      <c r="F2641" s="275" t="s">
        <v>3048</v>
      </c>
      <c r="G2641" s="276" t="s">
        <v>764</v>
      </c>
      <c r="H2641" s="277">
        <v>15</v>
      </c>
      <c r="I2641" s="278"/>
      <c r="J2641" s="279">
        <f>ROUND(I2641*H2641,2)</f>
        <v>0</v>
      </c>
      <c r="K2641" s="275" t="s">
        <v>389</v>
      </c>
      <c r="L2641" s="280"/>
      <c r="M2641" s="281" t="s">
        <v>28</v>
      </c>
      <c r="N2641" s="282" t="s">
        <v>45</v>
      </c>
      <c r="O2641" s="87"/>
      <c r="P2641" s="220">
        <f>O2641*H2641</f>
        <v>0</v>
      </c>
      <c r="Q2641" s="220">
        <v>0.0022000000000000001</v>
      </c>
      <c r="R2641" s="220">
        <f>Q2641*H2641</f>
        <v>0.033000000000000002</v>
      </c>
      <c r="S2641" s="220">
        <v>0</v>
      </c>
      <c r="T2641" s="221">
        <f>S2641*H2641</f>
        <v>0</v>
      </c>
      <c r="U2641" s="41"/>
      <c r="V2641" s="41"/>
      <c r="W2641" s="41"/>
      <c r="X2641" s="41"/>
      <c r="Y2641" s="41"/>
      <c r="Z2641" s="41"/>
      <c r="AA2641" s="41"/>
      <c r="AB2641" s="41"/>
      <c r="AC2641" s="41"/>
      <c r="AD2641" s="41"/>
      <c r="AE2641" s="41"/>
      <c r="AR2641" s="222" t="s">
        <v>706</v>
      </c>
      <c r="AT2641" s="222" t="s">
        <v>875</v>
      </c>
      <c r="AU2641" s="222" t="s">
        <v>84</v>
      </c>
      <c r="AY2641" s="20" t="s">
        <v>378</v>
      </c>
      <c r="BE2641" s="223">
        <f>IF(N2641="základní",J2641,0)</f>
        <v>0</v>
      </c>
      <c r="BF2641" s="223">
        <f>IF(N2641="snížená",J2641,0)</f>
        <v>0</v>
      </c>
      <c r="BG2641" s="223">
        <f>IF(N2641="zákl. přenesená",J2641,0)</f>
        <v>0</v>
      </c>
      <c r="BH2641" s="223">
        <f>IF(N2641="sníž. přenesená",J2641,0)</f>
        <v>0</v>
      </c>
      <c r="BI2641" s="223">
        <f>IF(N2641="nulová",J2641,0)</f>
        <v>0</v>
      </c>
      <c r="BJ2641" s="20" t="s">
        <v>82</v>
      </c>
      <c r="BK2641" s="223">
        <f>ROUND(I2641*H2641,2)</f>
        <v>0</v>
      </c>
      <c r="BL2641" s="20" t="s">
        <v>598</v>
      </c>
      <c r="BM2641" s="222" t="s">
        <v>3049</v>
      </c>
    </row>
    <row r="2642" s="13" customFormat="1">
      <c r="A2642" s="13"/>
      <c r="B2642" s="229"/>
      <c r="C2642" s="230"/>
      <c r="D2642" s="231" t="s">
        <v>397</v>
      </c>
      <c r="E2642" s="232" t="s">
        <v>28</v>
      </c>
      <c r="F2642" s="233" t="s">
        <v>797</v>
      </c>
      <c r="G2642" s="230"/>
      <c r="H2642" s="232" t="s">
        <v>28</v>
      </c>
      <c r="I2642" s="234"/>
      <c r="J2642" s="230"/>
      <c r="K2642" s="230"/>
      <c r="L2642" s="235"/>
      <c r="M2642" s="236"/>
      <c r="N2642" s="237"/>
      <c r="O2642" s="237"/>
      <c r="P2642" s="237"/>
      <c r="Q2642" s="237"/>
      <c r="R2642" s="237"/>
      <c r="S2642" s="237"/>
      <c r="T2642" s="238"/>
      <c r="U2642" s="13"/>
      <c r="V2642" s="13"/>
      <c r="W2642" s="13"/>
      <c r="X2642" s="13"/>
      <c r="Y2642" s="13"/>
      <c r="Z2642" s="13"/>
      <c r="AA2642" s="13"/>
      <c r="AB2642" s="13"/>
      <c r="AC2642" s="13"/>
      <c r="AD2642" s="13"/>
      <c r="AE2642" s="13"/>
      <c r="AT2642" s="239" t="s">
        <v>397</v>
      </c>
      <c r="AU2642" s="239" t="s">
        <v>84</v>
      </c>
      <c r="AV2642" s="13" t="s">
        <v>82</v>
      </c>
      <c r="AW2642" s="13" t="s">
        <v>35</v>
      </c>
      <c r="AX2642" s="13" t="s">
        <v>74</v>
      </c>
      <c r="AY2642" s="239" t="s">
        <v>378</v>
      </c>
    </row>
    <row r="2643" s="14" customFormat="1">
      <c r="A2643" s="14"/>
      <c r="B2643" s="240"/>
      <c r="C2643" s="241"/>
      <c r="D2643" s="231" t="s">
        <v>397</v>
      </c>
      <c r="E2643" s="242" t="s">
        <v>28</v>
      </c>
      <c r="F2643" s="243" t="s">
        <v>82</v>
      </c>
      <c r="G2643" s="241"/>
      <c r="H2643" s="244">
        <v>1</v>
      </c>
      <c r="I2643" s="245"/>
      <c r="J2643" s="241"/>
      <c r="K2643" s="241"/>
      <c r="L2643" s="246"/>
      <c r="M2643" s="247"/>
      <c r="N2643" s="248"/>
      <c r="O2643" s="248"/>
      <c r="P2643" s="248"/>
      <c r="Q2643" s="248"/>
      <c r="R2643" s="248"/>
      <c r="S2643" s="248"/>
      <c r="T2643" s="249"/>
      <c r="U2643" s="14"/>
      <c r="V2643" s="14"/>
      <c r="W2643" s="14"/>
      <c r="X2643" s="14"/>
      <c r="Y2643" s="14"/>
      <c r="Z2643" s="14"/>
      <c r="AA2643" s="14"/>
      <c r="AB2643" s="14"/>
      <c r="AC2643" s="14"/>
      <c r="AD2643" s="14"/>
      <c r="AE2643" s="14"/>
      <c r="AT2643" s="250" t="s">
        <v>397</v>
      </c>
      <c r="AU2643" s="250" t="s">
        <v>84</v>
      </c>
      <c r="AV2643" s="14" t="s">
        <v>84</v>
      </c>
      <c r="AW2643" s="14" t="s">
        <v>35</v>
      </c>
      <c r="AX2643" s="14" t="s">
        <v>74</v>
      </c>
      <c r="AY2643" s="250" t="s">
        <v>378</v>
      </c>
    </row>
    <row r="2644" s="13" customFormat="1">
      <c r="A2644" s="13"/>
      <c r="B2644" s="229"/>
      <c r="C2644" s="230"/>
      <c r="D2644" s="231" t="s">
        <v>397</v>
      </c>
      <c r="E2644" s="232" t="s">
        <v>28</v>
      </c>
      <c r="F2644" s="233" t="s">
        <v>800</v>
      </c>
      <c r="G2644" s="230"/>
      <c r="H2644" s="232" t="s">
        <v>28</v>
      </c>
      <c r="I2644" s="234"/>
      <c r="J2644" s="230"/>
      <c r="K2644" s="230"/>
      <c r="L2644" s="235"/>
      <c r="M2644" s="236"/>
      <c r="N2644" s="237"/>
      <c r="O2644" s="237"/>
      <c r="P2644" s="237"/>
      <c r="Q2644" s="237"/>
      <c r="R2644" s="237"/>
      <c r="S2644" s="237"/>
      <c r="T2644" s="238"/>
      <c r="U2644" s="13"/>
      <c r="V2644" s="13"/>
      <c r="W2644" s="13"/>
      <c r="X2644" s="13"/>
      <c r="Y2644" s="13"/>
      <c r="Z2644" s="13"/>
      <c r="AA2644" s="13"/>
      <c r="AB2644" s="13"/>
      <c r="AC2644" s="13"/>
      <c r="AD2644" s="13"/>
      <c r="AE2644" s="13"/>
      <c r="AT2644" s="239" t="s">
        <v>397</v>
      </c>
      <c r="AU2644" s="239" t="s">
        <v>84</v>
      </c>
      <c r="AV2644" s="13" t="s">
        <v>82</v>
      </c>
      <c r="AW2644" s="13" t="s">
        <v>35</v>
      </c>
      <c r="AX2644" s="13" t="s">
        <v>74</v>
      </c>
      <c r="AY2644" s="239" t="s">
        <v>378</v>
      </c>
    </row>
    <row r="2645" s="14" customFormat="1">
      <c r="A2645" s="14"/>
      <c r="B2645" s="240"/>
      <c r="C2645" s="241"/>
      <c r="D2645" s="231" t="s">
        <v>397</v>
      </c>
      <c r="E2645" s="242" t="s">
        <v>28</v>
      </c>
      <c r="F2645" s="243" t="s">
        <v>82</v>
      </c>
      <c r="G2645" s="241"/>
      <c r="H2645" s="244">
        <v>1</v>
      </c>
      <c r="I2645" s="245"/>
      <c r="J2645" s="241"/>
      <c r="K2645" s="241"/>
      <c r="L2645" s="246"/>
      <c r="M2645" s="247"/>
      <c r="N2645" s="248"/>
      <c r="O2645" s="248"/>
      <c r="P2645" s="248"/>
      <c r="Q2645" s="248"/>
      <c r="R2645" s="248"/>
      <c r="S2645" s="248"/>
      <c r="T2645" s="249"/>
      <c r="U2645" s="14"/>
      <c r="V2645" s="14"/>
      <c r="W2645" s="14"/>
      <c r="X2645" s="14"/>
      <c r="Y2645" s="14"/>
      <c r="Z2645" s="14"/>
      <c r="AA2645" s="14"/>
      <c r="AB2645" s="14"/>
      <c r="AC2645" s="14"/>
      <c r="AD2645" s="14"/>
      <c r="AE2645" s="14"/>
      <c r="AT2645" s="250" t="s">
        <v>397</v>
      </c>
      <c r="AU2645" s="250" t="s">
        <v>84</v>
      </c>
      <c r="AV2645" s="14" t="s">
        <v>84</v>
      </c>
      <c r="AW2645" s="14" t="s">
        <v>35</v>
      </c>
      <c r="AX2645" s="14" t="s">
        <v>74</v>
      </c>
      <c r="AY2645" s="250" t="s">
        <v>378</v>
      </c>
    </row>
    <row r="2646" s="13" customFormat="1">
      <c r="A2646" s="13"/>
      <c r="B2646" s="229"/>
      <c r="C2646" s="230"/>
      <c r="D2646" s="231" t="s">
        <v>397</v>
      </c>
      <c r="E2646" s="232" t="s">
        <v>28</v>
      </c>
      <c r="F2646" s="233" t="s">
        <v>802</v>
      </c>
      <c r="G2646" s="230"/>
      <c r="H2646" s="232" t="s">
        <v>28</v>
      </c>
      <c r="I2646" s="234"/>
      <c r="J2646" s="230"/>
      <c r="K2646" s="230"/>
      <c r="L2646" s="235"/>
      <c r="M2646" s="236"/>
      <c r="N2646" s="237"/>
      <c r="O2646" s="237"/>
      <c r="P2646" s="237"/>
      <c r="Q2646" s="237"/>
      <c r="R2646" s="237"/>
      <c r="S2646" s="237"/>
      <c r="T2646" s="238"/>
      <c r="U2646" s="13"/>
      <c r="V2646" s="13"/>
      <c r="W2646" s="13"/>
      <c r="X2646" s="13"/>
      <c r="Y2646" s="13"/>
      <c r="Z2646" s="13"/>
      <c r="AA2646" s="13"/>
      <c r="AB2646" s="13"/>
      <c r="AC2646" s="13"/>
      <c r="AD2646" s="13"/>
      <c r="AE2646" s="13"/>
      <c r="AT2646" s="239" t="s">
        <v>397</v>
      </c>
      <c r="AU2646" s="239" t="s">
        <v>84</v>
      </c>
      <c r="AV2646" s="13" t="s">
        <v>82</v>
      </c>
      <c r="AW2646" s="13" t="s">
        <v>35</v>
      </c>
      <c r="AX2646" s="13" t="s">
        <v>74</v>
      </c>
      <c r="AY2646" s="239" t="s">
        <v>378</v>
      </c>
    </row>
    <row r="2647" s="14" customFormat="1">
      <c r="A2647" s="14"/>
      <c r="B2647" s="240"/>
      <c r="C2647" s="241"/>
      <c r="D2647" s="231" t="s">
        <v>397</v>
      </c>
      <c r="E2647" s="242" t="s">
        <v>28</v>
      </c>
      <c r="F2647" s="243" t="s">
        <v>82</v>
      </c>
      <c r="G2647" s="241"/>
      <c r="H2647" s="244">
        <v>1</v>
      </c>
      <c r="I2647" s="245"/>
      <c r="J2647" s="241"/>
      <c r="K2647" s="241"/>
      <c r="L2647" s="246"/>
      <c r="M2647" s="247"/>
      <c r="N2647" s="248"/>
      <c r="O2647" s="248"/>
      <c r="P2647" s="248"/>
      <c r="Q2647" s="248"/>
      <c r="R2647" s="248"/>
      <c r="S2647" s="248"/>
      <c r="T2647" s="249"/>
      <c r="U2647" s="14"/>
      <c r="V2647" s="14"/>
      <c r="W2647" s="14"/>
      <c r="X2647" s="14"/>
      <c r="Y2647" s="14"/>
      <c r="Z2647" s="14"/>
      <c r="AA2647" s="14"/>
      <c r="AB2647" s="14"/>
      <c r="AC2647" s="14"/>
      <c r="AD2647" s="14"/>
      <c r="AE2647" s="14"/>
      <c r="AT2647" s="250" t="s">
        <v>397</v>
      </c>
      <c r="AU2647" s="250" t="s">
        <v>84</v>
      </c>
      <c r="AV2647" s="14" t="s">
        <v>84</v>
      </c>
      <c r="AW2647" s="14" t="s">
        <v>35</v>
      </c>
      <c r="AX2647" s="14" t="s">
        <v>74</v>
      </c>
      <c r="AY2647" s="250" t="s">
        <v>378</v>
      </c>
    </row>
    <row r="2648" s="13" customFormat="1">
      <c r="A2648" s="13"/>
      <c r="B2648" s="229"/>
      <c r="C2648" s="230"/>
      <c r="D2648" s="231" t="s">
        <v>397</v>
      </c>
      <c r="E2648" s="232" t="s">
        <v>28</v>
      </c>
      <c r="F2648" s="233" t="s">
        <v>804</v>
      </c>
      <c r="G2648" s="230"/>
      <c r="H2648" s="232" t="s">
        <v>28</v>
      </c>
      <c r="I2648" s="234"/>
      <c r="J2648" s="230"/>
      <c r="K2648" s="230"/>
      <c r="L2648" s="235"/>
      <c r="M2648" s="236"/>
      <c r="N2648" s="237"/>
      <c r="O2648" s="237"/>
      <c r="P2648" s="237"/>
      <c r="Q2648" s="237"/>
      <c r="R2648" s="237"/>
      <c r="S2648" s="237"/>
      <c r="T2648" s="238"/>
      <c r="U2648" s="13"/>
      <c r="V2648" s="13"/>
      <c r="W2648" s="13"/>
      <c r="X2648" s="13"/>
      <c r="Y2648" s="13"/>
      <c r="Z2648" s="13"/>
      <c r="AA2648" s="13"/>
      <c r="AB2648" s="13"/>
      <c r="AC2648" s="13"/>
      <c r="AD2648" s="13"/>
      <c r="AE2648" s="13"/>
      <c r="AT2648" s="239" t="s">
        <v>397</v>
      </c>
      <c r="AU2648" s="239" t="s">
        <v>84</v>
      </c>
      <c r="AV2648" s="13" t="s">
        <v>82</v>
      </c>
      <c r="AW2648" s="13" t="s">
        <v>35</v>
      </c>
      <c r="AX2648" s="13" t="s">
        <v>74</v>
      </c>
      <c r="AY2648" s="239" t="s">
        <v>378</v>
      </c>
    </row>
    <row r="2649" s="14" customFormat="1">
      <c r="A2649" s="14"/>
      <c r="B2649" s="240"/>
      <c r="C2649" s="241"/>
      <c r="D2649" s="231" t="s">
        <v>397</v>
      </c>
      <c r="E2649" s="242" t="s">
        <v>28</v>
      </c>
      <c r="F2649" s="243" t="s">
        <v>521</v>
      </c>
      <c r="G2649" s="241"/>
      <c r="H2649" s="244">
        <v>6</v>
      </c>
      <c r="I2649" s="245"/>
      <c r="J2649" s="241"/>
      <c r="K2649" s="241"/>
      <c r="L2649" s="246"/>
      <c r="M2649" s="247"/>
      <c r="N2649" s="248"/>
      <c r="O2649" s="248"/>
      <c r="P2649" s="248"/>
      <c r="Q2649" s="248"/>
      <c r="R2649" s="248"/>
      <c r="S2649" s="248"/>
      <c r="T2649" s="249"/>
      <c r="U2649" s="14"/>
      <c r="V2649" s="14"/>
      <c r="W2649" s="14"/>
      <c r="X2649" s="14"/>
      <c r="Y2649" s="14"/>
      <c r="Z2649" s="14"/>
      <c r="AA2649" s="14"/>
      <c r="AB2649" s="14"/>
      <c r="AC2649" s="14"/>
      <c r="AD2649" s="14"/>
      <c r="AE2649" s="14"/>
      <c r="AT2649" s="250" t="s">
        <v>397</v>
      </c>
      <c r="AU2649" s="250" t="s">
        <v>84</v>
      </c>
      <c r="AV2649" s="14" t="s">
        <v>84</v>
      </c>
      <c r="AW2649" s="14" t="s">
        <v>35</v>
      </c>
      <c r="AX2649" s="14" t="s">
        <v>74</v>
      </c>
      <c r="AY2649" s="250" t="s">
        <v>378</v>
      </c>
    </row>
    <row r="2650" s="13" customFormat="1">
      <c r="A2650" s="13"/>
      <c r="B2650" s="229"/>
      <c r="C2650" s="230"/>
      <c r="D2650" s="231" t="s">
        <v>397</v>
      </c>
      <c r="E2650" s="232" t="s">
        <v>28</v>
      </c>
      <c r="F2650" s="233" t="s">
        <v>807</v>
      </c>
      <c r="G2650" s="230"/>
      <c r="H2650" s="232" t="s">
        <v>28</v>
      </c>
      <c r="I2650" s="234"/>
      <c r="J2650" s="230"/>
      <c r="K2650" s="230"/>
      <c r="L2650" s="235"/>
      <c r="M2650" s="236"/>
      <c r="N2650" s="237"/>
      <c r="O2650" s="237"/>
      <c r="P2650" s="237"/>
      <c r="Q2650" s="237"/>
      <c r="R2650" s="237"/>
      <c r="S2650" s="237"/>
      <c r="T2650" s="238"/>
      <c r="U2650" s="13"/>
      <c r="V2650" s="13"/>
      <c r="W2650" s="13"/>
      <c r="X2650" s="13"/>
      <c r="Y2650" s="13"/>
      <c r="Z2650" s="13"/>
      <c r="AA2650" s="13"/>
      <c r="AB2650" s="13"/>
      <c r="AC2650" s="13"/>
      <c r="AD2650" s="13"/>
      <c r="AE2650" s="13"/>
      <c r="AT2650" s="239" t="s">
        <v>397</v>
      </c>
      <c r="AU2650" s="239" t="s">
        <v>84</v>
      </c>
      <c r="AV2650" s="13" t="s">
        <v>82</v>
      </c>
      <c r="AW2650" s="13" t="s">
        <v>35</v>
      </c>
      <c r="AX2650" s="13" t="s">
        <v>74</v>
      </c>
      <c r="AY2650" s="239" t="s">
        <v>378</v>
      </c>
    </row>
    <row r="2651" s="14" customFormat="1">
      <c r="A2651" s="14"/>
      <c r="B2651" s="240"/>
      <c r="C2651" s="241"/>
      <c r="D2651" s="231" t="s">
        <v>397</v>
      </c>
      <c r="E2651" s="242" t="s">
        <v>28</v>
      </c>
      <c r="F2651" s="243" t="s">
        <v>521</v>
      </c>
      <c r="G2651" s="241"/>
      <c r="H2651" s="244">
        <v>6</v>
      </c>
      <c r="I2651" s="245"/>
      <c r="J2651" s="241"/>
      <c r="K2651" s="241"/>
      <c r="L2651" s="246"/>
      <c r="M2651" s="247"/>
      <c r="N2651" s="248"/>
      <c r="O2651" s="248"/>
      <c r="P2651" s="248"/>
      <c r="Q2651" s="248"/>
      <c r="R2651" s="248"/>
      <c r="S2651" s="248"/>
      <c r="T2651" s="249"/>
      <c r="U2651" s="14"/>
      <c r="V2651" s="14"/>
      <c r="W2651" s="14"/>
      <c r="X2651" s="14"/>
      <c r="Y2651" s="14"/>
      <c r="Z2651" s="14"/>
      <c r="AA2651" s="14"/>
      <c r="AB2651" s="14"/>
      <c r="AC2651" s="14"/>
      <c r="AD2651" s="14"/>
      <c r="AE2651" s="14"/>
      <c r="AT2651" s="250" t="s">
        <v>397</v>
      </c>
      <c r="AU2651" s="250" t="s">
        <v>84</v>
      </c>
      <c r="AV2651" s="14" t="s">
        <v>84</v>
      </c>
      <c r="AW2651" s="14" t="s">
        <v>35</v>
      </c>
      <c r="AX2651" s="14" t="s">
        <v>74</v>
      </c>
      <c r="AY2651" s="250" t="s">
        <v>378</v>
      </c>
    </row>
    <row r="2652" s="15" customFormat="1">
      <c r="A2652" s="15"/>
      <c r="B2652" s="251"/>
      <c r="C2652" s="252"/>
      <c r="D2652" s="231" t="s">
        <v>397</v>
      </c>
      <c r="E2652" s="253" t="s">
        <v>28</v>
      </c>
      <c r="F2652" s="254" t="s">
        <v>416</v>
      </c>
      <c r="G2652" s="252"/>
      <c r="H2652" s="255">
        <v>15</v>
      </c>
      <c r="I2652" s="256"/>
      <c r="J2652" s="252"/>
      <c r="K2652" s="252"/>
      <c r="L2652" s="257"/>
      <c r="M2652" s="258"/>
      <c r="N2652" s="259"/>
      <c r="O2652" s="259"/>
      <c r="P2652" s="259"/>
      <c r="Q2652" s="259"/>
      <c r="R2652" s="259"/>
      <c r="S2652" s="259"/>
      <c r="T2652" s="260"/>
      <c r="U2652" s="15"/>
      <c r="V2652" s="15"/>
      <c r="W2652" s="15"/>
      <c r="X2652" s="15"/>
      <c r="Y2652" s="15"/>
      <c r="Z2652" s="15"/>
      <c r="AA2652" s="15"/>
      <c r="AB2652" s="15"/>
      <c r="AC2652" s="15"/>
      <c r="AD2652" s="15"/>
      <c r="AE2652" s="15"/>
      <c r="AT2652" s="261" t="s">
        <v>397</v>
      </c>
      <c r="AU2652" s="261" t="s">
        <v>84</v>
      </c>
      <c r="AV2652" s="15" t="s">
        <v>390</v>
      </c>
      <c r="AW2652" s="15" t="s">
        <v>35</v>
      </c>
      <c r="AX2652" s="15" t="s">
        <v>82</v>
      </c>
      <c r="AY2652" s="261" t="s">
        <v>378</v>
      </c>
    </row>
    <row r="2653" s="2" customFormat="1" ht="24.15" customHeight="1">
      <c r="A2653" s="41"/>
      <c r="B2653" s="42"/>
      <c r="C2653" s="211" t="s">
        <v>3050</v>
      </c>
      <c r="D2653" s="211" t="s">
        <v>385</v>
      </c>
      <c r="E2653" s="212" t="s">
        <v>3051</v>
      </c>
      <c r="F2653" s="213" t="s">
        <v>3052</v>
      </c>
      <c r="G2653" s="214" t="s">
        <v>572</v>
      </c>
      <c r="H2653" s="215">
        <v>36.700000000000003</v>
      </c>
      <c r="I2653" s="216"/>
      <c r="J2653" s="217">
        <f>ROUND(I2653*H2653,2)</f>
        <v>0</v>
      </c>
      <c r="K2653" s="213" t="s">
        <v>389</v>
      </c>
      <c r="L2653" s="47"/>
      <c r="M2653" s="218" t="s">
        <v>28</v>
      </c>
      <c r="N2653" s="219" t="s">
        <v>45</v>
      </c>
      <c r="O2653" s="87"/>
      <c r="P2653" s="220">
        <f>O2653*H2653</f>
        <v>0</v>
      </c>
      <c r="Q2653" s="220">
        <v>0.020119999999999999</v>
      </c>
      <c r="R2653" s="220">
        <f>Q2653*H2653</f>
        <v>0.73840400000000006</v>
      </c>
      <c r="S2653" s="220">
        <v>0</v>
      </c>
      <c r="T2653" s="221">
        <f>S2653*H2653</f>
        <v>0</v>
      </c>
      <c r="U2653" s="41"/>
      <c r="V2653" s="41"/>
      <c r="W2653" s="41"/>
      <c r="X2653" s="41"/>
      <c r="Y2653" s="41"/>
      <c r="Z2653" s="41"/>
      <c r="AA2653" s="41"/>
      <c r="AB2653" s="41"/>
      <c r="AC2653" s="41"/>
      <c r="AD2653" s="41"/>
      <c r="AE2653" s="41"/>
      <c r="AR2653" s="222" t="s">
        <v>598</v>
      </c>
      <c r="AT2653" s="222" t="s">
        <v>385</v>
      </c>
      <c r="AU2653" s="222" t="s">
        <v>84</v>
      </c>
      <c r="AY2653" s="20" t="s">
        <v>378</v>
      </c>
      <c r="BE2653" s="223">
        <f>IF(N2653="základní",J2653,0)</f>
        <v>0</v>
      </c>
      <c r="BF2653" s="223">
        <f>IF(N2653="snížená",J2653,0)</f>
        <v>0</v>
      </c>
      <c r="BG2653" s="223">
        <f>IF(N2653="zákl. přenesená",J2653,0)</f>
        <v>0</v>
      </c>
      <c r="BH2653" s="223">
        <f>IF(N2653="sníž. přenesená",J2653,0)</f>
        <v>0</v>
      </c>
      <c r="BI2653" s="223">
        <f>IF(N2653="nulová",J2653,0)</f>
        <v>0</v>
      </c>
      <c r="BJ2653" s="20" t="s">
        <v>82</v>
      </c>
      <c r="BK2653" s="223">
        <f>ROUND(I2653*H2653,2)</f>
        <v>0</v>
      </c>
      <c r="BL2653" s="20" t="s">
        <v>598</v>
      </c>
      <c r="BM2653" s="222" t="s">
        <v>3053</v>
      </c>
    </row>
    <row r="2654" s="2" customFormat="1">
      <c r="A2654" s="41"/>
      <c r="B2654" s="42"/>
      <c r="C2654" s="43"/>
      <c r="D2654" s="224" t="s">
        <v>394</v>
      </c>
      <c r="E2654" s="43"/>
      <c r="F2654" s="225" t="s">
        <v>3054</v>
      </c>
      <c r="G2654" s="43"/>
      <c r="H2654" s="43"/>
      <c r="I2654" s="226"/>
      <c r="J2654" s="43"/>
      <c r="K2654" s="43"/>
      <c r="L2654" s="47"/>
      <c r="M2654" s="227"/>
      <c r="N2654" s="228"/>
      <c r="O2654" s="87"/>
      <c r="P2654" s="87"/>
      <c r="Q2654" s="87"/>
      <c r="R2654" s="87"/>
      <c r="S2654" s="87"/>
      <c r="T2654" s="88"/>
      <c r="U2654" s="41"/>
      <c r="V2654" s="41"/>
      <c r="W2654" s="41"/>
      <c r="X2654" s="41"/>
      <c r="Y2654" s="41"/>
      <c r="Z2654" s="41"/>
      <c r="AA2654" s="41"/>
      <c r="AB2654" s="41"/>
      <c r="AC2654" s="41"/>
      <c r="AD2654" s="41"/>
      <c r="AE2654" s="41"/>
      <c r="AT2654" s="20" t="s">
        <v>394</v>
      </c>
      <c r="AU2654" s="20" t="s">
        <v>84</v>
      </c>
    </row>
    <row r="2655" s="13" customFormat="1">
      <c r="A2655" s="13"/>
      <c r="B2655" s="229"/>
      <c r="C2655" s="230"/>
      <c r="D2655" s="231" t="s">
        <v>397</v>
      </c>
      <c r="E2655" s="232" t="s">
        <v>28</v>
      </c>
      <c r="F2655" s="233" t="s">
        <v>2930</v>
      </c>
      <c r="G2655" s="230"/>
      <c r="H2655" s="232" t="s">
        <v>28</v>
      </c>
      <c r="I2655" s="234"/>
      <c r="J2655" s="230"/>
      <c r="K2655" s="230"/>
      <c r="L2655" s="235"/>
      <c r="M2655" s="236"/>
      <c r="N2655" s="237"/>
      <c r="O2655" s="237"/>
      <c r="P2655" s="237"/>
      <c r="Q2655" s="237"/>
      <c r="R2655" s="237"/>
      <c r="S2655" s="237"/>
      <c r="T2655" s="238"/>
      <c r="U2655" s="13"/>
      <c r="V2655" s="13"/>
      <c r="W2655" s="13"/>
      <c r="X2655" s="13"/>
      <c r="Y2655" s="13"/>
      <c r="Z2655" s="13"/>
      <c r="AA2655" s="13"/>
      <c r="AB2655" s="13"/>
      <c r="AC2655" s="13"/>
      <c r="AD2655" s="13"/>
      <c r="AE2655" s="13"/>
      <c r="AT2655" s="239" t="s">
        <v>397</v>
      </c>
      <c r="AU2655" s="239" t="s">
        <v>84</v>
      </c>
      <c r="AV2655" s="13" t="s">
        <v>82</v>
      </c>
      <c r="AW2655" s="13" t="s">
        <v>35</v>
      </c>
      <c r="AX2655" s="13" t="s">
        <v>74</v>
      </c>
      <c r="AY2655" s="239" t="s">
        <v>378</v>
      </c>
    </row>
    <row r="2656" s="14" customFormat="1">
      <c r="A2656" s="14"/>
      <c r="B2656" s="240"/>
      <c r="C2656" s="241"/>
      <c r="D2656" s="231" t="s">
        <v>397</v>
      </c>
      <c r="E2656" s="242" t="s">
        <v>28</v>
      </c>
      <c r="F2656" s="243" t="s">
        <v>3055</v>
      </c>
      <c r="G2656" s="241"/>
      <c r="H2656" s="244">
        <v>6.4000000000000004</v>
      </c>
      <c r="I2656" s="245"/>
      <c r="J2656" s="241"/>
      <c r="K2656" s="241"/>
      <c r="L2656" s="246"/>
      <c r="M2656" s="247"/>
      <c r="N2656" s="248"/>
      <c r="O2656" s="248"/>
      <c r="P2656" s="248"/>
      <c r="Q2656" s="248"/>
      <c r="R2656" s="248"/>
      <c r="S2656" s="248"/>
      <c r="T2656" s="249"/>
      <c r="U2656" s="14"/>
      <c r="V2656" s="14"/>
      <c r="W2656" s="14"/>
      <c r="X2656" s="14"/>
      <c r="Y2656" s="14"/>
      <c r="Z2656" s="14"/>
      <c r="AA2656" s="14"/>
      <c r="AB2656" s="14"/>
      <c r="AC2656" s="14"/>
      <c r="AD2656" s="14"/>
      <c r="AE2656" s="14"/>
      <c r="AT2656" s="250" t="s">
        <v>397</v>
      </c>
      <c r="AU2656" s="250" t="s">
        <v>84</v>
      </c>
      <c r="AV2656" s="14" t="s">
        <v>84</v>
      </c>
      <c r="AW2656" s="14" t="s">
        <v>35</v>
      </c>
      <c r="AX2656" s="14" t="s">
        <v>74</v>
      </c>
      <c r="AY2656" s="250" t="s">
        <v>378</v>
      </c>
    </row>
    <row r="2657" s="13" customFormat="1">
      <c r="A2657" s="13"/>
      <c r="B2657" s="229"/>
      <c r="C2657" s="230"/>
      <c r="D2657" s="231" t="s">
        <v>397</v>
      </c>
      <c r="E2657" s="232" t="s">
        <v>28</v>
      </c>
      <c r="F2657" s="233" t="s">
        <v>3056</v>
      </c>
      <c r="G2657" s="230"/>
      <c r="H2657" s="232" t="s">
        <v>28</v>
      </c>
      <c r="I2657" s="234"/>
      <c r="J2657" s="230"/>
      <c r="K2657" s="230"/>
      <c r="L2657" s="235"/>
      <c r="M2657" s="236"/>
      <c r="N2657" s="237"/>
      <c r="O2657" s="237"/>
      <c r="P2657" s="237"/>
      <c r="Q2657" s="237"/>
      <c r="R2657" s="237"/>
      <c r="S2657" s="237"/>
      <c r="T2657" s="238"/>
      <c r="U2657" s="13"/>
      <c r="V2657" s="13"/>
      <c r="W2657" s="13"/>
      <c r="X2657" s="13"/>
      <c r="Y2657" s="13"/>
      <c r="Z2657" s="13"/>
      <c r="AA2657" s="13"/>
      <c r="AB2657" s="13"/>
      <c r="AC2657" s="13"/>
      <c r="AD2657" s="13"/>
      <c r="AE2657" s="13"/>
      <c r="AT2657" s="239" t="s">
        <v>397</v>
      </c>
      <c r="AU2657" s="239" t="s">
        <v>84</v>
      </c>
      <c r="AV2657" s="13" t="s">
        <v>82</v>
      </c>
      <c r="AW2657" s="13" t="s">
        <v>35</v>
      </c>
      <c r="AX2657" s="13" t="s">
        <v>74</v>
      </c>
      <c r="AY2657" s="239" t="s">
        <v>378</v>
      </c>
    </row>
    <row r="2658" s="14" customFormat="1">
      <c r="A2658" s="14"/>
      <c r="B2658" s="240"/>
      <c r="C2658" s="241"/>
      <c r="D2658" s="231" t="s">
        <v>397</v>
      </c>
      <c r="E2658" s="242" t="s">
        <v>28</v>
      </c>
      <c r="F2658" s="243" t="s">
        <v>3057</v>
      </c>
      <c r="G2658" s="241"/>
      <c r="H2658" s="244">
        <v>14.699999999999999</v>
      </c>
      <c r="I2658" s="245"/>
      <c r="J2658" s="241"/>
      <c r="K2658" s="241"/>
      <c r="L2658" s="246"/>
      <c r="M2658" s="247"/>
      <c r="N2658" s="248"/>
      <c r="O2658" s="248"/>
      <c r="P2658" s="248"/>
      <c r="Q2658" s="248"/>
      <c r="R2658" s="248"/>
      <c r="S2658" s="248"/>
      <c r="T2658" s="249"/>
      <c r="U2658" s="14"/>
      <c r="V2658" s="14"/>
      <c r="W2658" s="14"/>
      <c r="X2658" s="14"/>
      <c r="Y2658" s="14"/>
      <c r="Z2658" s="14"/>
      <c r="AA2658" s="14"/>
      <c r="AB2658" s="14"/>
      <c r="AC2658" s="14"/>
      <c r="AD2658" s="14"/>
      <c r="AE2658" s="14"/>
      <c r="AT2658" s="250" t="s">
        <v>397</v>
      </c>
      <c r="AU2658" s="250" t="s">
        <v>84</v>
      </c>
      <c r="AV2658" s="14" t="s">
        <v>84</v>
      </c>
      <c r="AW2658" s="14" t="s">
        <v>35</v>
      </c>
      <c r="AX2658" s="14" t="s">
        <v>74</v>
      </c>
      <c r="AY2658" s="250" t="s">
        <v>378</v>
      </c>
    </row>
    <row r="2659" s="13" customFormat="1">
      <c r="A2659" s="13"/>
      <c r="B2659" s="229"/>
      <c r="C2659" s="230"/>
      <c r="D2659" s="231" t="s">
        <v>397</v>
      </c>
      <c r="E2659" s="232" t="s">
        <v>28</v>
      </c>
      <c r="F2659" s="233" t="s">
        <v>3058</v>
      </c>
      <c r="G2659" s="230"/>
      <c r="H2659" s="232" t="s">
        <v>28</v>
      </c>
      <c r="I2659" s="234"/>
      <c r="J2659" s="230"/>
      <c r="K2659" s="230"/>
      <c r="L2659" s="235"/>
      <c r="M2659" s="236"/>
      <c r="N2659" s="237"/>
      <c r="O2659" s="237"/>
      <c r="P2659" s="237"/>
      <c r="Q2659" s="237"/>
      <c r="R2659" s="237"/>
      <c r="S2659" s="237"/>
      <c r="T2659" s="238"/>
      <c r="U2659" s="13"/>
      <c r="V2659" s="13"/>
      <c r="W2659" s="13"/>
      <c r="X2659" s="13"/>
      <c r="Y2659" s="13"/>
      <c r="Z2659" s="13"/>
      <c r="AA2659" s="13"/>
      <c r="AB2659" s="13"/>
      <c r="AC2659" s="13"/>
      <c r="AD2659" s="13"/>
      <c r="AE2659" s="13"/>
      <c r="AT2659" s="239" t="s">
        <v>397</v>
      </c>
      <c r="AU2659" s="239" t="s">
        <v>84</v>
      </c>
      <c r="AV2659" s="13" t="s">
        <v>82</v>
      </c>
      <c r="AW2659" s="13" t="s">
        <v>35</v>
      </c>
      <c r="AX2659" s="13" t="s">
        <v>74</v>
      </c>
      <c r="AY2659" s="239" t="s">
        <v>378</v>
      </c>
    </row>
    <row r="2660" s="14" customFormat="1">
      <c r="A2660" s="14"/>
      <c r="B2660" s="240"/>
      <c r="C2660" s="241"/>
      <c r="D2660" s="231" t="s">
        <v>397</v>
      </c>
      <c r="E2660" s="242" t="s">
        <v>28</v>
      </c>
      <c r="F2660" s="243" t="s">
        <v>3059</v>
      </c>
      <c r="G2660" s="241"/>
      <c r="H2660" s="244">
        <v>15.6</v>
      </c>
      <c r="I2660" s="245"/>
      <c r="J2660" s="241"/>
      <c r="K2660" s="241"/>
      <c r="L2660" s="246"/>
      <c r="M2660" s="247"/>
      <c r="N2660" s="248"/>
      <c r="O2660" s="248"/>
      <c r="P2660" s="248"/>
      <c r="Q2660" s="248"/>
      <c r="R2660" s="248"/>
      <c r="S2660" s="248"/>
      <c r="T2660" s="249"/>
      <c r="U2660" s="14"/>
      <c r="V2660" s="14"/>
      <c r="W2660" s="14"/>
      <c r="X2660" s="14"/>
      <c r="Y2660" s="14"/>
      <c r="Z2660" s="14"/>
      <c r="AA2660" s="14"/>
      <c r="AB2660" s="14"/>
      <c r="AC2660" s="14"/>
      <c r="AD2660" s="14"/>
      <c r="AE2660" s="14"/>
      <c r="AT2660" s="250" t="s">
        <v>397</v>
      </c>
      <c r="AU2660" s="250" t="s">
        <v>84</v>
      </c>
      <c r="AV2660" s="14" t="s">
        <v>84</v>
      </c>
      <c r="AW2660" s="14" t="s">
        <v>35</v>
      </c>
      <c r="AX2660" s="14" t="s">
        <v>74</v>
      </c>
      <c r="AY2660" s="250" t="s">
        <v>378</v>
      </c>
    </row>
    <row r="2661" s="15" customFormat="1">
      <c r="A2661" s="15"/>
      <c r="B2661" s="251"/>
      <c r="C2661" s="252"/>
      <c r="D2661" s="231" t="s">
        <v>397</v>
      </c>
      <c r="E2661" s="253" t="s">
        <v>28</v>
      </c>
      <c r="F2661" s="254" t="s">
        <v>416</v>
      </c>
      <c r="G2661" s="252"/>
      <c r="H2661" s="255">
        <v>36.700000000000003</v>
      </c>
      <c r="I2661" s="256"/>
      <c r="J2661" s="252"/>
      <c r="K2661" s="252"/>
      <c r="L2661" s="257"/>
      <c r="M2661" s="258"/>
      <c r="N2661" s="259"/>
      <c r="O2661" s="259"/>
      <c r="P2661" s="259"/>
      <c r="Q2661" s="259"/>
      <c r="R2661" s="259"/>
      <c r="S2661" s="259"/>
      <c r="T2661" s="260"/>
      <c r="U2661" s="15"/>
      <c r="V2661" s="15"/>
      <c r="W2661" s="15"/>
      <c r="X2661" s="15"/>
      <c r="Y2661" s="15"/>
      <c r="Z2661" s="15"/>
      <c r="AA2661" s="15"/>
      <c r="AB2661" s="15"/>
      <c r="AC2661" s="15"/>
      <c r="AD2661" s="15"/>
      <c r="AE2661" s="15"/>
      <c r="AT2661" s="261" t="s">
        <v>397</v>
      </c>
      <c r="AU2661" s="261" t="s">
        <v>84</v>
      </c>
      <c r="AV2661" s="15" t="s">
        <v>390</v>
      </c>
      <c r="AW2661" s="15" t="s">
        <v>35</v>
      </c>
      <c r="AX2661" s="15" t="s">
        <v>82</v>
      </c>
      <c r="AY2661" s="261" t="s">
        <v>378</v>
      </c>
    </row>
    <row r="2662" s="2" customFormat="1" ht="49.05" customHeight="1">
      <c r="A2662" s="41"/>
      <c r="B2662" s="42"/>
      <c r="C2662" s="211" t="s">
        <v>3060</v>
      </c>
      <c r="D2662" s="211" t="s">
        <v>385</v>
      </c>
      <c r="E2662" s="212" t="s">
        <v>3061</v>
      </c>
      <c r="F2662" s="213" t="s">
        <v>3062</v>
      </c>
      <c r="G2662" s="214" t="s">
        <v>764</v>
      </c>
      <c r="H2662" s="215">
        <v>10</v>
      </c>
      <c r="I2662" s="216"/>
      <c r="J2662" s="217">
        <f>ROUND(I2662*H2662,2)</f>
        <v>0</v>
      </c>
      <c r="K2662" s="213" t="s">
        <v>389</v>
      </c>
      <c r="L2662" s="47"/>
      <c r="M2662" s="218" t="s">
        <v>28</v>
      </c>
      <c r="N2662" s="219" t="s">
        <v>45</v>
      </c>
      <c r="O2662" s="87"/>
      <c r="P2662" s="220">
        <f>O2662*H2662</f>
        <v>0</v>
      </c>
      <c r="Q2662" s="220">
        <v>0.03058</v>
      </c>
      <c r="R2662" s="220">
        <f>Q2662*H2662</f>
        <v>0.30580000000000002</v>
      </c>
      <c r="S2662" s="220">
        <v>0</v>
      </c>
      <c r="T2662" s="221">
        <f>S2662*H2662</f>
        <v>0</v>
      </c>
      <c r="U2662" s="41"/>
      <c r="V2662" s="41"/>
      <c r="W2662" s="41"/>
      <c r="X2662" s="41"/>
      <c r="Y2662" s="41"/>
      <c r="Z2662" s="41"/>
      <c r="AA2662" s="41"/>
      <c r="AB2662" s="41"/>
      <c r="AC2662" s="41"/>
      <c r="AD2662" s="41"/>
      <c r="AE2662" s="41"/>
      <c r="AR2662" s="222" t="s">
        <v>598</v>
      </c>
      <c r="AT2662" s="222" t="s">
        <v>385</v>
      </c>
      <c r="AU2662" s="222" t="s">
        <v>84</v>
      </c>
      <c r="AY2662" s="20" t="s">
        <v>378</v>
      </c>
      <c r="BE2662" s="223">
        <f>IF(N2662="základní",J2662,0)</f>
        <v>0</v>
      </c>
      <c r="BF2662" s="223">
        <f>IF(N2662="snížená",J2662,0)</f>
        <v>0</v>
      </c>
      <c r="BG2662" s="223">
        <f>IF(N2662="zákl. přenesená",J2662,0)</f>
        <v>0</v>
      </c>
      <c r="BH2662" s="223">
        <f>IF(N2662="sníž. přenesená",J2662,0)</f>
        <v>0</v>
      </c>
      <c r="BI2662" s="223">
        <f>IF(N2662="nulová",J2662,0)</f>
        <v>0</v>
      </c>
      <c r="BJ2662" s="20" t="s">
        <v>82</v>
      </c>
      <c r="BK2662" s="223">
        <f>ROUND(I2662*H2662,2)</f>
        <v>0</v>
      </c>
      <c r="BL2662" s="20" t="s">
        <v>598</v>
      </c>
      <c r="BM2662" s="222" t="s">
        <v>3063</v>
      </c>
    </row>
    <row r="2663" s="2" customFormat="1">
      <c r="A2663" s="41"/>
      <c r="B2663" s="42"/>
      <c r="C2663" s="43"/>
      <c r="D2663" s="224" t="s">
        <v>394</v>
      </c>
      <c r="E2663" s="43"/>
      <c r="F2663" s="225" t="s">
        <v>3064</v>
      </c>
      <c r="G2663" s="43"/>
      <c r="H2663" s="43"/>
      <c r="I2663" s="226"/>
      <c r="J2663" s="43"/>
      <c r="K2663" s="43"/>
      <c r="L2663" s="47"/>
      <c r="M2663" s="227"/>
      <c r="N2663" s="228"/>
      <c r="O2663" s="87"/>
      <c r="P2663" s="87"/>
      <c r="Q2663" s="87"/>
      <c r="R2663" s="87"/>
      <c r="S2663" s="87"/>
      <c r="T2663" s="88"/>
      <c r="U2663" s="41"/>
      <c r="V2663" s="41"/>
      <c r="W2663" s="41"/>
      <c r="X2663" s="41"/>
      <c r="Y2663" s="41"/>
      <c r="Z2663" s="41"/>
      <c r="AA2663" s="41"/>
      <c r="AB2663" s="41"/>
      <c r="AC2663" s="41"/>
      <c r="AD2663" s="41"/>
      <c r="AE2663" s="41"/>
      <c r="AT2663" s="20" t="s">
        <v>394</v>
      </c>
      <c r="AU2663" s="20" t="s">
        <v>84</v>
      </c>
    </row>
    <row r="2664" s="13" customFormat="1">
      <c r="A2664" s="13"/>
      <c r="B2664" s="229"/>
      <c r="C2664" s="230"/>
      <c r="D2664" s="231" t="s">
        <v>397</v>
      </c>
      <c r="E2664" s="232" t="s">
        <v>28</v>
      </c>
      <c r="F2664" s="233" t="s">
        <v>2930</v>
      </c>
      <c r="G2664" s="230"/>
      <c r="H2664" s="232" t="s">
        <v>28</v>
      </c>
      <c r="I2664" s="234"/>
      <c r="J2664" s="230"/>
      <c r="K2664" s="230"/>
      <c r="L2664" s="235"/>
      <c r="M2664" s="236"/>
      <c r="N2664" s="237"/>
      <c r="O2664" s="237"/>
      <c r="P2664" s="237"/>
      <c r="Q2664" s="237"/>
      <c r="R2664" s="237"/>
      <c r="S2664" s="237"/>
      <c r="T2664" s="238"/>
      <c r="U2664" s="13"/>
      <c r="V2664" s="13"/>
      <c r="W2664" s="13"/>
      <c r="X2664" s="13"/>
      <c r="Y2664" s="13"/>
      <c r="Z2664" s="13"/>
      <c r="AA2664" s="13"/>
      <c r="AB2664" s="13"/>
      <c r="AC2664" s="13"/>
      <c r="AD2664" s="13"/>
      <c r="AE2664" s="13"/>
      <c r="AT2664" s="239" t="s">
        <v>397</v>
      </c>
      <c r="AU2664" s="239" t="s">
        <v>84</v>
      </c>
      <c r="AV2664" s="13" t="s">
        <v>82</v>
      </c>
      <c r="AW2664" s="13" t="s">
        <v>35</v>
      </c>
      <c r="AX2664" s="13" t="s">
        <v>74</v>
      </c>
      <c r="AY2664" s="239" t="s">
        <v>378</v>
      </c>
    </row>
    <row r="2665" s="14" customFormat="1">
      <c r="A2665" s="14"/>
      <c r="B2665" s="240"/>
      <c r="C2665" s="241"/>
      <c r="D2665" s="231" t="s">
        <v>397</v>
      </c>
      <c r="E2665" s="242" t="s">
        <v>28</v>
      </c>
      <c r="F2665" s="243" t="s">
        <v>84</v>
      </c>
      <c r="G2665" s="241"/>
      <c r="H2665" s="244">
        <v>2</v>
      </c>
      <c r="I2665" s="245"/>
      <c r="J2665" s="241"/>
      <c r="K2665" s="241"/>
      <c r="L2665" s="246"/>
      <c r="M2665" s="247"/>
      <c r="N2665" s="248"/>
      <c r="O2665" s="248"/>
      <c r="P2665" s="248"/>
      <c r="Q2665" s="248"/>
      <c r="R2665" s="248"/>
      <c r="S2665" s="248"/>
      <c r="T2665" s="249"/>
      <c r="U2665" s="14"/>
      <c r="V2665" s="14"/>
      <c r="W2665" s="14"/>
      <c r="X2665" s="14"/>
      <c r="Y2665" s="14"/>
      <c r="Z2665" s="14"/>
      <c r="AA2665" s="14"/>
      <c r="AB2665" s="14"/>
      <c r="AC2665" s="14"/>
      <c r="AD2665" s="14"/>
      <c r="AE2665" s="14"/>
      <c r="AT2665" s="250" t="s">
        <v>397</v>
      </c>
      <c r="AU2665" s="250" t="s">
        <v>84</v>
      </c>
      <c r="AV2665" s="14" t="s">
        <v>84</v>
      </c>
      <c r="AW2665" s="14" t="s">
        <v>35</v>
      </c>
      <c r="AX2665" s="14" t="s">
        <v>74</v>
      </c>
      <c r="AY2665" s="250" t="s">
        <v>378</v>
      </c>
    </row>
    <row r="2666" s="13" customFormat="1">
      <c r="A2666" s="13"/>
      <c r="B2666" s="229"/>
      <c r="C2666" s="230"/>
      <c r="D2666" s="231" t="s">
        <v>397</v>
      </c>
      <c r="E2666" s="232" t="s">
        <v>28</v>
      </c>
      <c r="F2666" s="233" t="s">
        <v>3056</v>
      </c>
      <c r="G2666" s="230"/>
      <c r="H2666" s="232" t="s">
        <v>28</v>
      </c>
      <c r="I2666" s="234"/>
      <c r="J2666" s="230"/>
      <c r="K2666" s="230"/>
      <c r="L2666" s="235"/>
      <c r="M2666" s="236"/>
      <c r="N2666" s="237"/>
      <c r="O2666" s="237"/>
      <c r="P2666" s="237"/>
      <c r="Q2666" s="237"/>
      <c r="R2666" s="237"/>
      <c r="S2666" s="237"/>
      <c r="T2666" s="238"/>
      <c r="U2666" s="13"/>
      <c r="V2666" s="13"/>
      <c r="W2666" s="13"/>
      <c r="X2666" s="13"/>
      <c r="Y2666" s="13"/>
      <c r="Z2666" s="13"/>
      <c r="AA2666" s="13"/>
      <c r="AB2666" s="13"/>
      <c r="AC2666" s="13"/>
      <c r="AD2666" s="13"/>
      <c r="AE2666" s="13"/>
      <c r="AT2666" s="239" t="s">
        <v>397</v>
      </c>
      <c r="AU2666" s="239" t="s">
        <v>84</v>
      </c>
      <c r="AV2666" s="13" t="s">
        <v>82</v>
      </c>
      <c r="AW2666" s="13" t="s">
        <v>35</v>
      </c>
      <c r="AX2666" s="13" t="s">
        <v>74</v>
      </c>
      <c r="AY2666" s="239" t="s">
        <v>378</v>
      </c>
    </row>
    <row r="2667" s="14" customFormat="1">
      <c r="A2667" s="14"/>
      <c r="B2667" s="240"/>
      <c r="C2667" s="241"/>
      <c r="D2667" s="231" t="s">
        <v>397</v>
      </c>
      <c r="E2667" s="242" t="s">
        <v>28</v>
      </c>
      <c r="F2667" s="243" t="s">
        <v>390</v>
      </c>
      <c r="G2667" s="241"/>
      <c r="H2667" s="244">
        <v>4</v>
      </c>
      <c r="I2667" s="245"/>
      <c r="J2667" s="241"/>
      <c r="K2667" s="241"/>
      <c r="L2667" s="246"/>
      <c r="M2667" s="247"/>
      <c r="N2667" s="248"/>
      <c r="O2667" s="248"/>
      <c r="P2667" s="248"/>
      <c r="Q2667" s="248"/>
      <c r="R2667" s="248"/>
      <c r="S2667" s="248"/>
      <c r="T2667" s="249"/>
      <c r="U2667" s="14"/>
      <c r="V2667" s="14"/>
      <c r="W2667" s="14"/>
      <c r="X2667" s="14"/>
      <c r="Y2667" s="14"/>
      <c r="Z2667" s="14"/>
      <c r="AA2667" s="14"/>
      <c r="AB2667" s="14"/>
      <c r="AC2667" s="14"/>
      <c r="AD2667" s="14"/>
      <c r="AE2667" s="14"/>
      <c r="AT2667" s="250" t="s">
        <v>397</v>
      </c>
      <c r="AU2667" s="250" t="s">
        <v>84</v>
      </c>
      <c r="AV2667" s="14" t="s">
        <v>84</v>
      </c>
      <c r="AW2667" s="14" t="s">
        <v>35</v>
      </c>
      <c r="AX2667" s="14" t="s">
        <v>74</v>
      </c>
      <c r="AY2667" s="250" t="s">
        <v>378</v>
      </c>
    </row>
    <row r="2668" s="13" customFormat="1">
      <c r="A2668" s="13"/>
      <c r="B2668" s="229"/>
      <c r="C2668" s="230"/>
      <c r="D2668" s="231" t="s">
        <v>397</v>
      </c>
      <c r="E2668" s="232" t="s">
        <v>28</v>
      </c>
      <c r="F2668" s="233" t="s">
        <v>3058</v>
      </c>
      <c r="G2668" s="230"/>
      <c r="H2668" s="232" t="s">
        <v>28</v>
      </c>
      <c r="I2668" s="234"/>
      <c r="J2668" s="230"/>
      <c r="K2668" s="230"/>
      <c r="L2668" s="235"/>
      <c r="M2668" s="236"/>
      <c r="N2668" s="237"/>
      <c r="O2668" s="237"/>
      <c r="P2668" s="237"/>
      <c r="Q2668" s="237"/>
      <c r="R2668" s="237"/>
      <c r="S2668" s="237"/>
      <c r="T2668" s="238"/>
      <c r="U2668" s="13"/>
      <c r="V2668" s="13"/>
      <c r="W2668" s="13"/>
      <c r="X2668" s="13"/>
      <c r="Y2668" s="13"/>
      <c r="Z2668" s="13"/>
      <c r="AA2668" s="13"/>
      <c r="AB2668" s="13"/>
      <c r="AC2668" s="13"/>
      <c r="AD2668" s="13"/>
      <c r="AE2668" s="13"/>
      <c r="AT2668" s="239" t="s">
        <v>397</v>
      </c>
      <c r="AU2668" s="239" t="s">
        <v>84</v>
      </c>
      <c r="AV2668" s="13" t="s">
        <v>82</v>
      </c>
      <c r="AW2668" s="13" t="s">
        <v>35</v>
      </c>
      <c r="AX2668" s="13" t="s">
        <v>74</v>
      </c>
      <c r="AY2668" s="239" t="s">
        <v>378</v>
      </c>
    </row>
    <row r="2669" s="14" customFormat="1">
      <c r="A2669" s="14"/>
      <c r="B2669" s="240"/>
      <c r="C2669" s="241"/>
      <c r="D2669" s="231" t="s">
        <v>397</v>
      </c>
      <c r="E2669" s="242" t="s">
        <v>28</v>
      </c>
      <c r="F2669" s="243" t="s">
        <v>390</v>
      </c>
      <c r="G2669" s="241"/>
      <c r="H2669" s="244">
        <v>4</v>
      </c>
      <c r="I2669" s="245"/>
      <c r="J2669" s="241"/>
      <c r="K2669" s="241"/>
      <c r="L2669" s="246"/>
      <c r="M2669" s="247"/>
      <c r="N2669" s="248"/>
      <c r="O2669" s="248"/>
      <c r="P2669" s="248"/>
      <c r="Q2669" s="248"/>
      <c r="R2669" s="248"/>
      <c r="S2669" s="248"/>
      <c r="T2669" s="249"/>
      <c r="U2669" s="14"/>
      <c r="V2669" s="14"/>
      <c r="W2669" s="14"/>
      <c r="X2669" s="14"/>
      <c r="Y2669" s="14"/>
      <c r="Z2669" s="14"/>
      <c r="AA2669" s="14"/>
      <c r="AB2669" s="14"/>
      <c r="AC2669" s="14"/>
      <c r="AD2669" s="14"/>
      <c r="AE2669" s="14"/>
      <c r="AT2669" s="250" t="s">
        <v>397</v>
      </c>
      <c r="AU2669" s="250" t="s">
        <v>84</v>
      </c>
      <c r="AV2669" s="14" t="s">
        <v>84</v>
      </c>
      <c r="AW2669" s="14" t="s">
        <v>35</v>
      </c>
      <c r="AX2669" s="14" t="s">
        <v>74</v>
      </c>
      <c r="AY2669" s="250" t="s">
        <v>378</v>
      </c>
    </row>
    <row r="2670" s="15" customFormat="1">
      <c r="A2670" s="15"/>
      <c r="B2670" s="251"/>
      <c r="C2670" s="252"/>
      <c r="D2670" s="231" t="s">
        <v>397</v>
      </c>
      <c r="E2670" s="253" t="s">
        <v>28</v>
      </c>
      <c r="F2670" s="254" t="s">
        <v>416</v>
      </c>
      <c r="G2670" s="252"/>
      <c r="H2670" s="255">
        <v>10</v>
      </c>
      <c r="I2670" s="256"/>
      <c r="J2670" s="252"/>
      <c r="K2670" s="252"/>
      <c r="L2670" s="257"/>
      <c r="M2670" s="258"/>
      <c r="N2670" s="259"/>
      <c r="O2670" s="259"/>
      <c r="P2670" s="259"/>
      <c r="Q2670" s="259"/>
      <c r="R2670" s="259"/>
      <c r="S2670" s="259"/>
      <c r="T2670" s="260"/>
      <c r="U2670" s="15"/>
      <c r="V2670" s="15"/>
      <c r="W2670" s="15"/>
      <c r="X2670" s="15"/>
      <c r="Y2670" s="15"/>
      <c r="Z2670" s="15"/>
      <c r="AA2670" s="15"/>
      <c r="AB2670" s="15"/>
      <c r="AC2670" s="15"/>
      <c r="AD2670" s="15"/>
      <c r="AE2670" s="15"/>
      <c r="AT2670" s="261" t="s">
        <v>397</v>
      </c>
      <c r="AU2670" s="261" t="s">
        <v>84</v>
      </c>
      <c r="AV2670" s="15" t="s">
        <v>390</v>
      </c>
      <c r="AW2670" s="15" t="s">
        <v>35</v>
      </c>
      <c r="AX2670" s="15" t="s">
        <v>82</v>
      </c>
      <c r="AY2670" s="261" t="s">
        <v>378</v>
      </c>
    </row>
    <row r="2671" s="2" customFormat="1" ht="37.8" customHeight="1">
      <c r="A2671" s="41"/>
      <c r="B2671" s="42"/>
      <c r="C2671" s="211" t="s">
        <v>3065</v>
      </c>
      <c r="D2671" s="211" t="s">
        <v>385</v>
      </c>
      <c r="E2671" s="212" t="s">
        <v>3066</v>
      </c>
      <c r="F2671" s="213" t="s">
        <v>3067</v>
      </c>
      <c r="G2671" s="214" t="s">
        <v>572</v>
      </c>
      <c r="H2671" s="215">
        <v>255.70400000000001</v>
      </c>
      <c r="I2671" s="216"/>
      <c r="J2671" s="217">
        <f>ROUND(I2671*H2671,2)</f>
        <v>0</v>
      </c>
      <c r="K2671" s="213" t="s">
        <v>389</v>
      </c>
      <c r="L2671" s="47"/>
      <c r="M2671" s="218" t="s">
        <v>28</v>
      </c>
      <c r="N2671" s="219" t="s">
        <v>45</v>
      </c>
      <c r="O2671" s="87"/>
      <c r="P2671" s="220">
        <f>O2671*H2671</f>
        <v>0</v>
      </c>
      <c r="Q2671" s="220">
        <v>0.0052500000000000003</v>
      </c>
      <c r="R2671" s="220">
        <f>Q2671*H2671</f>
        <v>1.342446</v>
      </c>
      <c r="S2671" s="220">
        <v>0</v>
      </c>
      <c r="T2671" s="221">
        <f>S2671*H2671</f>
        <v>0</v>
      </c>
      <c r="U2671" s="41"/>
      <c r="V2671" s="41"/>
      <c r="W2671" s="41"/>
      <c r="X2671" s="41"/>
      <c r="Y2671" s="41"/>
      <c r="Z2671" s="41"/>
      <c r="AA2671" s="41"/>
      <c r="AB2671" s="41"/>
      <c r="AC2671" s="41"/>
      <c r="AD2671" s="41"/>
      <c r="AE2671" s="41"/>
      <c r="AR2671" s="222" t="s">
        <v>598</v>
      </c>
      <c r="AT2671" s="222" t="s">
        <v>385</v>
      </c>
      <c r="AU2671" s="222" t="s">
        <v>84</v>
      </c>
      <c r="AY2671" s="20" t="s">
        <v>378</v>
      </c>
      <c r="BE2671" s="223">
        <f>IF(N2671="základní",J2671,0)</f>
        <v>0</v>
      </c>
      <c r="BF2671" s="223">
        <f>IF(N2671="snížená",J2671,0)</f>
        <v>0</v>
      </c>
      <c r="BG2671" s="223">
        <f>IF(N2671="zákl. přenesená",J2671,0)</f>
        <v>0</v>
      </c>
      <c r="BH2671" s="223">
        <f>IF(N2671="sníž. přenesená",J2671,0)</f>
        <v>0</v>
      </c>
      <c r="BI2671" s="223">
        <f>IF(N2671="nulová",J2671,0)</f>
        <v>0</v>
      </c>
      <c r="BJ2671" s="20" t="s">
        <v>82</v>
      </c>
      <c r="BK2671" s="223">
        <f>ROUND(I2671*H2671,2)</f>
        <v>0</v>
      </c>
      <c r="BL2671" s="20" t="s">
        <v>598</v>
      </c>
      <c r="BM2671" s="222" t="s">
        <v>3068</v>
      </c>
    </row>
    <row r="2672" s="2" customFormat="1">
      <c r="A2672" s="41"/>
      <c r="B2672" s="42"/>
      <c r="C2672" s="43"/>
      <c r="D2672" s="224" t="s">
        <v>394</v>
      </c>
      <c r="E2672" s="43"/>
      <c r="F2672" s="225" t="s">
        <v>3069</v>
      </c>
      <c r="G2672" s="43"/>
      <c r="H2672" s="43"/>
      <c r="I2672" s="226"/>
      <c r="J2672" s="43"/>
      <c r="K2672" s="43"/>
      <c r="L2672" s="47"/>
      <c r="M2672" s="227"/>
      <c r="N2672" s="228"/>
      <c r="O2672" s="87"/>
      <c r="P2672" s="87"/>
      <c r="Q2672" s="87"/>
      <c r="R2672" s="87"/>
      <c r="S2672" s="87"/>
      <c r="T2672" s="88"/>
      <c r="U2672" s="41"/>
      <c r="V2672" s="41"/>
      <c r="W2672" s="41"/>
      <c r="X2672" s="41"/>
      <c r="Y2672" s="41"/>
      <c r="Z2672" s="41"/>
      <c r="AA2672" s="41"/>
      <c r="AB2672" s="41"/>
      <c r="AC2672" s="41"/>
      <c r="AD2672" s="41"/>
      <c r="AE2672" s="41"/>
      <c r="AT2672" s="20" t="s">
        <v>394</v>
      </c>
      <c r="AU2672" s="20" t="s">
        <v>84</v>
      </c>
    </row>
    <row r="2673" s="13" customFormat="1">
      <c r="A2673" s="13"/>
      <c r="B2673" s="229"/>
      <c r="C2673" s="230"/>
      <c r="D2673" s="231" t="s">
        <v>397</v>
      </c>
      <c r="E2673" s="232" t="s">
        <v>28</v>
      </c>
      <c r="F2673" s="233" t="s">
        <v>3070</v>
      </c>
      <c r="G2673" s="230"/>
      <c r="H2673" s="232" t="s">
        <v>28</v>
      </c>
      <c r="I2673" s="234"/>
      <c r="J2673" s="230"/>
      <c r="K2673" s="230"/>
      <c r="L2673" s="235"/>
      <c r="M2673" s="236"/>
      <c r="N2673" s="237"/>
      <c r="O2673" s="237"/>
      <c r="P2673" s="237"/>
      <c r="Q2673" s="237"/>
      <c r="R2673" s="237"/>
      <c r="S2673" s="237"/>
      <c r="T2673" s="238"/>
      <c r="U2673" s="13"/>
      <c r="V2673" s="13"/>
      <c r="W2673" s="13"/>
      <c r="X2673" s="13"/>
      <c r="Y2673" s="13"/>
      <c r="Z2673" s="13"/>
      <c r="AA2673" s="13"/>
      <c r="AB2673" s="13"/>
      <c r="AC2673" s="13"/>
      <c r="AD2673" s="13"/>
      <c r="AE2673" s="13"/>
      <c r="AT2673" s="239" t="s">
        <v>397</v>
      </c>
      <c r="AU2673" s="239" t="s">
        <v>84</v>
      </c>
      <c r="AV2673" s="13" t="s">
        <v>82</v>
      </c>
      <c r="AW2673" s="13" t="s">
        <v>35</v>
      </c>
      <c r="AX2673" s="13" t="s">
        <v>74</v>
      </c>
      <c r="AY2673" s="239" t="s">
        <v>378</v>
      </c>
    </row>
    <row r="2674" s="13" customFormat="1">
      <c r="A2674" s="13"/>
      <c r="B2674" s="229"/>
      <c r="C2674" s="230"/>
      <c r="D2674" s="231" t="s">
        <v>397</v>
      </c>
      <c r="E2674" s="232" t="s">
        <v>28</v>
      </c>
      <c r="F2674" s="233" t="s">
        <v>804</v>
      </c>
      <c r="G2674" s="230"/>
      <c r="H2674" s="232" t="s">
        <v>28</v>
      </c>
      <c r="I2674" s="234"/>
      <c r="J2674" s="230"/>
      <c r="K2674" s="230"/>
      <c r="L2674" s="235"/>
      <c r="M2674" s="236"/>
      <c r="N2674" s="237"/>
      <c r="O2674" s="237"/>
      <c r="P2674" s="237"/>
      <c r="Q2674" s="237"/>
      <c r="R2674" s="237"/>
      <c r="S2674" s="237"/>
      <c r="T2674" s="238"/>
      <c r="U2674" s="13"/>
      <c r="V2674" s="13"/>
      <c r="W2674" s="13"/>
      <c r="X2674" s="13"/>
      <c r="Y2674" s="13"/>
      <c r="Z2674" s="13"/>
      <c r="AA2674" s="13"/>
      <c r="AB2674" s="13"/>
      <c r="AC2674" s="13"/>
      <c r="AD2674" s="13"/>
      <c r="AE2674" s="13"/>
      <c r="AT2674" s="239" t="s">
        <v>397</v>
      </c>
      <c r="AU2674" s="239" t="s">
        <v>84</v>
      </c>
      <c r="AV2674" s="13" t="s">
        <v>82</v>
      </c>
      <c r="AW2674" s="13" t="s">
        <v>35</v>
      </c>
      <c r="AX2674" s="13" t="s">
        <v>74</v>
      </c>
      <c r="AY2674" s="239" t="s">
        <v>378</v>
      </c>
    </row>
    <row r="2675" s="14" customFormat="1">
      <c r="A2675" s="14"/>
      <c r="B2675" s="240"/>
      <c r="C2675" s="241"/>
      <c r="D2675" s="231" t="s">
        <v>397</v>
      </c>
      <c r="E2675" s="242" t="s">
        <v>28</v>
      </c>
      <c r="F2675" s="243" t="s">
        <v>3071</v>
      </c>
      <c r="G2675" s="241"/>
      <c r="H2675" s="244">
        <v>112</v>
      </c>
      <c r="I2675" s="245"/>
      <c r="J2675" s="241"/>
      <c r="K2675" s="241"/>
      <c r="L2675" s="246"/>
      <c r="M2675" s="247"/>
      <c r="N2675" s="248"/>
      <c r="O2675" s="248"/>
      <c r="P2675" s="248"/>
      <c r="Q2675" s="248"/>
      <c r="R2675" s="248"/>
      <c r="S2675" s="248"/>
      <c r="T2675" s="249"/>
      <c r="U2675" s="14"/>
      <c r="V2675" s="14"/>
      <c r="W2675" s="14"/>
      <c r="X2675" s="14"/>
      <c r="Y2675" s="14"/>
      <c r="Z2675" s="14"/>
      <c r="AA2675" s="14"/>
      <c r="AB2675" s="14"/>
      <c r="AC2675" s="14"/>
      <c r="AD2675" s="14"/>
      <c r="AE2675" s="14"/>
      <c r="AT2675" s="250" t="s">
        <v>397</v>
      </c>
      <c r="AU2675" s="250" t="s">
        <v>84</v>
      </c>
      <c r="AV2675" s="14" t="s">
        <v>84</v>
      </c>
      <c r="AW2675" s="14" t="s">
        <v>35</v>
      </c>
      <c r="AX2675" s="14" t="s">
        <v>74</v>
      </c>
      <c r="AY2675" s="250" t="s">
        <v>378</v>
      </c>
    </row>
    <row r="2676" s="13" customFormat="1">
      <c r="A2676" s="13"/>
      <c r="B2676" s="229"/>
      <c r="C2676" s="230"/>
      <c r="D2676" s="231" t="s">
        <v>397</v>
      </c>
      <c r="E2676" s="232" t="s">
        <v>28</v>
      </c>
      <c r="F2676" s="233" t="s">
        <v>807</v>
      </c>
      <c r="G2676" s="230"/>
      <c r="H2676" s="232" t="s">
        <v>28</v>
      </c>
      <c r="I2676" s="234"/>
      <c r="J2676" s="230"/>
      <c r="K2676" s="230"/>
      <c r="L2676" s="235"/>
      <c r="M2676" s="236"/>
      <c r="N2676" s="237"/>
      <c r="O2676" s="237"/>
      <c r="P2676" s="237"/>
      <c r="Q2676" s="237"/>
      <c r="R2676" s="237"/>
      <c r="S2676" s="237"/>
      <c r="T2676" s="238"/>
      <c r="U2676" s="13"/>
      <c r="V2676" s="13"/>
      <c r="W2676" s="13"/>
      <c r="X2676" s="13"/>
      <c r="Y2676" s="13"/>
      <c r="Z2676" s="13"/>
      <c r="AA2676" s="13"/>
      <c r="AB2676" s="13"/>
      <c r="AC2676" s="13"/>
      <c r="AD2676" s="13"/>
      <c r="AE2676" s="13"/>
      <c r="AT2676" s="239" t="s">
        <v>397</v>
      </c>
      <c r="AU2676" s="239" t="s">
        <v>84</v>
      </c>
      <c r="AV2676" s="13" t="s">
        <v>82</v>
      </c>
      <c r="AW2676" s="13" t="s">
        <v>35</v>
      </c>
      <c r="AX2676" s="13" t="s">
        <v>74</v>
      </c>
      <c r="AY2676" s="239" t="s">
        <v>378</v>
      </c>
    </row>
    <row r="2677" s="14" customFormat="1">
      <c r="A2677" s="14"/>
      <c r="B2677" s="240"/>
      <c r="C2677" s="241"/>
      <c r="D2677" s="231" t="s">
        <v>397</v>
      </c>
      <c r="E2677" s="242" t="s">
        <v>28</v>
      </c>
      <c r="F2677" s="243" t="s">
        <v>3072</v>
      </c>
      <c r="G2677" s="241"/>
      <c r="H2677" s="244">
        <v>110.90000000000001</v>
      </c>
      <c r="I2677" s="245"/>
      <c r="J2677" s="241"/>
      <c r="K2677" s="241"/>
      <c r="L2677" s="246"/>
      <c r="M2677" s="247"/>
      <c r="N2677" s="248"/>
      <c r="O2677" s="248"/>
      <c r="P2677" s="248"/>
      <c r="Q2677" s="248"/>
      <c r="R2677" s="248"/>
      <c r="S2677" s="248"/>
      <c r="T2677" s="249"/>
      <c r="U2677" s="14"/>
      <c r="V2677" s="14"/>
      <c r="W2677" s="14"/>
      <c r="X2677" s="14"/>
      <c r="Y2677" s="14"/>
      <c r="Z2677" s="14"/>
      <c r="AA2677" s="14"/>
      <c r="AB2677" s="14"/>
      <c r="AC2677" s="14"/>
      <c r="AD2677" s="14"/>
      <c r="AE2677" s="14"/>
      <c r="AT2677" s="250" t="s">
        <v>397</v>
      </c>
      <c r="AU2677" s="250" t="s">
        <v>84</v>
      </c>
      <c r="AV2677" s="14" t="s">
        <v>84</v>
      </c>
      <c r="AW2677" s="14" t="s">
        <v>35</v>
      </c>
      <c r="AX2677" s="14" t="s">
        <v>74</v>
      </c>
      <c r="AY2677" s="250" t="s">
        <v>378</v>
      </c>
    </row>
    <row r="2678" s="13" customFormat="1">
      <c r="A2678" s="13"/>
      <c r="B2678" s="229"/>
      <c r="C2678" s="230"/>
      <c r="D2678" s="231" t="s">
        <v>397</v>
      </c>
      <c r="E2678" s="232" t="s">
        <v>28</v>
      </c>
      <c r="F2678" s="233" t="s">
        <v>1178</v>
      </c>
      <c r="G2678" s="230"/>
      <c r="H2678" s="232" t="s">
        <v>28</v>
      </c>
      <c r="I2678" s="234"/>
      <c r="J2678" s="230"/>
      <c r="K2678" s="230"/>
      <c r="L2678" s="235"/>
      <c r="M2678" s="236"/>
      <c r="N2678" s="237"/>
      <c r="O2678" s="237"/>
      <c r="P2678" s="237"/>
      <c r="Q2678" s="237"/>
      <c r="R2678" s="237"/>
      <c r="S2678" s="237"/>
      <c r="T2678" s="238"/>
      <c r="U2678" s="13"/>
      <c r="V2678" s="13"/>
      <c r="W2678" s="13"/>
      <c r="X2678" s="13"/>
      <c r="Y2678" s="13"/>
      <c r="Z2678" s="13"/>
      <c r="AA2678" s="13"/>
      <c r="AB2678" s="13"/>
      <c r="AC2678" s="13"/>
      <c r="AD2678" s="13"/>
      <c r="AE2678" s="13"/>
      <c r="AT2678" s="239" t="s">
        <v>397</v>
      </c>
      <c r="AU2678" s="239" t="s">
        <v>84</v>
      </c>
      <c r="AV2678" s="13" t="s">
        <v>82</v>
      </c>
      <c r="AW2678" s="13" t="s">
        <v>35</v>
      </c>
      <c r="AX2678" s="13" t="s">
        <v>74</v>
      </c>
      <c r="AY2678" s="239" t="s">
        <v>378</v>
      </c>
    </row>
    <row r="2679" s="14" customFormat="1">
      <c r="A2679" s="14"/>
      <c r="B2679" s="240"/>
      <c r="C2679" s="241"/>
      <c r="D2679" s="231" t="s">
        <v>397</v>
      </c>
      <c r="E2679" s="242" t="s">
        <v>28</v>
      </c>
      <c r="F2679" s="243" t="s">
        <v>3073</v>
      </c>
      <c r="G2679" s="241"/>
      <c r="H2679" s="244">
        <v>32.804000000000002</v>
      </c>
      <c r="I2679" s="245"/>
      <c r="J2679" s="241"/>
      <c r="K2679" s="241"/>
      <c r="L2679" s="246"/>
      <c r="M2679" s="247"/>
      <c r="N2679" s="248"/>
      <c r="O2679" s="248"/>
      <c r="P2679" s="248"/>
      <c r="Q2679" s="248"/>
      <c r="R2679" s="248"/>
      <c r="S2679" s="248"/>
      <c r="T2679" s="249"/>
      <c r="U2679" s="14"/>
      <c r="V2679" s="14"/>
      <c r="W2679" s="14"/>
      <c r="X2679" s="14"/>
      <c r="Y2679" s="14"/>
      <c r="Z2679" s="14"/>
      <c r="AA2679" s="14"/>
      <c r="AB2679" s="14"/>
      <c r="AC2679" s="14"/>
      <c r="AD2679" s="14"/>
      <c r="AE2679" s="14"/>
      <c r="AT2679" s="250" t="s">
        <v>397</v>
      </c>
      <c r="AU2679" s="250" t="s">
        <v>84</v>
      </c>
      <c r="AV2679" s="14" t="s">
        <v>84</v>
      </c>
      <c r="AW2679" s="14" t="s">
        <v>35</v>
      </c>
      <c r="AX2679" s="14" t="s">
        <v>74</v>
      </c>
      <c r="AY2679" s="250" t="s">
        <v>378</v>
      </c>
    </row>
    <row r="2680" s="15" customFormat="1">
      <c r="A2680" s="15"/>
      <c r="B2680" s="251"/>
      <c r="C2680" s="252"/>
      <c r="D2680" s="231" t="s">
        <v>397</v>
      </c>
      <c r="E2680" s="253" t="s">
        <v>430</v>
      </c>
      <c r="F2680" s="254" t="s">
        <v>416</v>
      </c>
      <c r="G2680" s="252"/>
      <c r="H2680" s="255">
        <v>255.70400000000001</v>
      </c>
      <c r="I2680" s="256"/>
      <c r="J2680" s="252"/>
      <c r="K2680" s="252"/>
      <c r="L2680" s="257"/>
      <c r="M2680" s="258"/>
      <c r="N2680" s="259"/>
      <c r="O2680" s="259"/>
      <c r="P2680" s="259"/>
      <c r="Q2680" s="259"/>
      <c r="R2680" s="259"/>
      <c r="S2680" s="259"/>
      <c r="T2680" s="260"/>
      <c r="U2680" s="15"/>
      <c r="V2680" s="15"/>
      <c r="W2680" s="15"/>
      <c r="X2680" s="15"/>
      <c r="Y2680" s="15"/>
      <c r="Z2680" s="15"/>
      <c r="AA2680" s="15"/>
      <c r="AB2680" s="15"/>
      <c r="AC2680" s="15"/>
      <c r="AD2680" s="15"/>
      <c r="AE2680" s="15"/>
      <c r="AT2680" s="261" t="s">
        <v>397</v>
      </c>
      <c r="AU2680" s="261" t="s">
        <v>84</v>
      </c>
      <c r="AV2680" s="15" t="s">
        <v>390</v>
      </c>
      <c r="AW2680" s="15" t="s">
        <v>35</v>
      </c>
      <c r="AX2680" s="15" t="s">
        <v>82</v>
      </c>
      <c r="AY2680" s="261" t="s">
        <v>378</v>
      </c>
    </row>
    <row r="2681" s="2" customFormat="1" ht="16.5" customHeight="1">
      <c r="A2681" s="41"/>
      <c r="B2681" s="42"/>
      <c r="C2681" s="273" t="s">
        <v>3074</v>
      </c>
      <c r="D2681" s="273" t="s">
        <v>875</v>
      </c>
      <c r="E2681" s="274" t="s">
        <v>3075</v>
      </c>
      <c r="F2681" s="275" t="s">
        <v>3076</v>
      </c>
      <c r="G2681" s="276" t="s">
        <v>572</v>
      </c>
      <c r="H2681" s="277">
        <v>281.274</v>
      </c>
      <c r="I2681" s="278"/>
      <c r="J2681" s="279">
        <f>ROUND(I2681*H2681,2)</f>
        <v>0</v>
      </c>
      <c r="K2681" s="275" t="s">
        <v>28</v>
      </c>
      <c r="L2681" s="280"/>
      <c r="M2681" s="281" t="s">
        <v>28</v>
      </c>
      <c r="N2681" s="282" t="s">
        <v>45</v>
      </c>
      <c r="O2681" s="87"/>
      <c r="P2681" s="220">
        <f>O2681*H2681</f>
        <v>0</v>
      </c>
      <c r="Q2681" s="220">
        <v>0.0016000000000000001</v>
      </c>
      <c r="R2681" s="220">
        <f>Q2681*H2681</f>
        <v>0.45003840000000001</v>
      </c>
      <c r="S2681" s="220">
        <v>0</v>
      </c>
      <c r="T2681" s="221">
        <f>S2681*H2681</f>
        <v>0</v>
      </c>
      <c r="U2681" s="41"/>
      <c r="V2681" s="41"/>
      <c r="W2681" s="41"/>
      <c r="X2681" s="41"/>
      <c r="Y2681" s="41"/>
      <c r="Z2681" s="41"/>
      <c r="AA2681" s="41"/>
      <c r="AB2681" s="41"/>
      <c r="AC2681" s="41"/>
      <c r="AD2681" s="41"/>
      <c r="AE2681" s="41"/>
      <c r="AR2681" s="222" t="s">
        <v>706</v>
      </c>
      <c r="AT2681" s="222" t="s">
        <v>875</v>
      </c>
      <c r="AU2681" s="222" t="s">
        <v>84</v>
      </c>
      <c r="AY2681" s="20" t="s">
        <v>378</v>
      </c>
      <c r="BE2681" s="223">
        <f>IF(N2681="základní",J2681,0)</f>
        <v>0</v>
      </c>
      <c r="BF2681" s="223">
        <f>IF(N2681="snížená",J2681,0)</f>
        <v>0</v>
      </c>
      <c r="BG2681" s="223">
        <f>IF(N2681="zákl. přenesená",J2681,0)</f>
        <v>0</v>
      </c>
      <c r="BH2681" s="223">
        <f>IF(N2681="sníž. přenesená",J2681,0)</f>
        <v>0</v>
      </c>
      <c r="BI2681" s="223">
        <f>IF(N2681="nulová",J2681,0)</f>
        <v>0</v>
      </c>
      <c r="BJ2681" s="20" t="s">
        <v>82</v>
      </c>
      <c r="BK2681" s="223">
        <f>ROUND(I2681*H2681,2)</f>
        <v>0</v>
      </c>
      <c r="BL2681" s="20" t="s">
        <v>598</v>
      </c>
      <c r="BM2681" s="222" t="s">
        <v>3077</v>
      </c>
    </row>
    <row r="2682" s="14" customFormat="1">
      <c r="A2682" s="14"/>
      <c r="B2682" s="240"/>
      <c r="C2682" s="241"/>
      <c r="D2682" s="231" t="s">
        <v>397</v>
      </c>
      <c r="E2682" s="242" t="s">
        <v>28</v>
      </c>
      <c r="F2682" s="243" t="s">
        <v>3078</v>
      </c>
      <c r="G2682" s="241"/>
      <c r="H2682" s="244">
        <v>281.274</v>
      </c>
      <c r="I2682" s="245"/>
      <c r="J2682" s="241"/>
      <c r="K2682" s="241"/>
      <c r="L2682" s="246"/>
      <c r="M2682" s="247"/>
      <c r="N2682" s="248"/>
      <c r="O2682" s="248"/>
      <c r="P2682" s="248"/>
      <c r="Q2682" s="248"/>
      <c r="R2682" s="248"/>
      <c r="S2682" s="248"/>
      <c r="T2682" s="249"/>
      <c r="U2682" s="14"/>
      <c r="V2682" s="14"/>
      <c r="W2682" s="14"/>
      <c r="X2682" s="14"/>
      <c r="Y2682" s="14"/>
      <c r="Z2682" s="14"/>
      <c r="AA2682" s="14"/>
      <c r="AB2682" s="14"/>
      <c r="AC2682" s="14"/>
      <c r="AD2682" s="14"/>
      <c r="AE2682" s="14"/>
      <c r="AT2682" s="250" t="s">
        <v>397</v>
      </c>
      <c r="AU2682" s="250" t="s">
        <v>84</v>
      </c>
      <c r="AV2682" s="14" t="s">
        <v>84</v>
      </c>
      <c r="AW2682" s="14" t="s">
        <v>35</v>
      </c>
      <c r="AX2682" s="14" t="s">
        <v>82</v>
      </c>
      <c r="AY2682" s="250" t="s">
        <v>378</v>
      </c>
    </row>
    <row r="2683" s="2" customFormat="1" ht="24.15" customHeight="1">
      <c r="A2683" s="41"/>
      <c r="B2683" s="42"/>
      <c r="C2683" s="211" t="s">
        <v>3079</v>
      </c>
      <c r="D2683" s="211" t="s">
        <v>385</v>
      </c>
      <c r="E2683" s="212" t="s">
        <v>3080</v>
      </c>
      <c r="F2683" s="213" t="s">
        <v>3081</v>
      </c>
      <c r="G2683" s="214" t="s">
        <v>972</v>
      </c>
      <c r="H2683" s="215">
        <v>491.31999999999999</v>
      </c>
      <c r="I2683" s="216"/>
      <c r="J2683" s="217">
        <f>ROUND(I2683*H2683,2)</f>
        <v>0</v>
      </c>
      <c r="K2683" s="213" t="s">
        <v>389</v>
      </c>
      <c r="L2683" s="47"/>
      <c r="M2683" s="218" t="s">
        <v>28</v>
      </c>
      <c r="N2683" s="219" t="s">
        <v>45</v>
      </c>
      <c r="O2683" s="87"/>
      <c r="P2683" s="220">
        <f>O2683*H2683</f>
        <v>0</v>
      </c>
      <c r="Q2683" s="220">
        <v>0.00020000000000000001</v>
      </c>
      <c r="R2683" s="220">
        <f>Q2683*H2683</f>
        <v>0.098264000000000004</v>
      </c>
      <c r="S2683" s="220">
        <v>0</v>
      </c>
      <c r="T2683" s="221">
        <f>S2683*H2683</f>
        <v>0</v>
      </c>
      <c r="U2683" s="41"/>
      <c r="V2683" s="41"/>
      <c r="W2683" s="41"/>
      <c r="X2683" s="41"/>
      <c r="Y2683" s="41"/>
      <c r="Z2683" s="41"/>
      <c r="AA2683" s="41"/>
      <c r="AB2683" s="41"/>
      <c r="AC2683" s="41"/>
      <c r="AD2683" s="41"/>
      <c r="AE2683" s="41"/>
      <c r="AR2683" s="222" t="s">
        <v>598</v>
      </c>
      <c r="AT2683" s="222" t="s">
        <v>385</v>
      </c>
      <c r="AU2683" s="222" t="s">
        <v>84</v>
      </c>
      <c r="AY2683" s="20" t="s">
        <v>378</v>
      </c>
      <c r="BE2683" s="223">
        <f>IF(N2683="základní",J2683,0)</f>
        <v>0</v>
      </c>
      <c r="BF2683" s="223">
        <f>IF(N2683="snížená",J2683,0)</f>
        <v>0</v>
      </c>
      <c r="BG2683" s="223">
        <f>IF(N2683="zákl. přenesená",J2683,0)</f>
        <v>0</v>
      </c>
      <c r="BH2683" s="223">
        <f>IF(N2683="sníž. přenesená",J2683,0)</f>
        <v>0</v>
      </c>
      <c r="BI2683" s="223">
        <f>IF(N2683="nulová",J2683,0)</f>
        <v>0</v>
      </c>
      <c r="BJ2683" s="20" t="s">
        <v>82</v>
      </c>
      <c r="BK2683" s="223">
        <f>ROUND(I2683*H2683,2)</f>
        <v>0</v>
      </c>
      <c r="BL2683" s="20" t="s">
        <v>598</v>
      </c>
      <c r="BM2683" s="222" t="s">
        <v>3082</v>
      </c>
    </row>
    <row r="2684" s="2" customFormat="1">
      <c r="A2684" s="41"/>
      <c r="B2684" s="42"/>
      <c r="C2684" s="43"/>
      <c r="D2684" s="224" t="s">
        <v>394</v>
      </c>
      <c r="E2684" s="43"/>
      <c r="F2684" s="225" t="s">
        <v>3083</v>
      </c>
      <c r="G2684" s="43"/>
      <c r="H2684" s="43"/>
      <c r="I2684" s="226"/>
      <c r="J2684" s="43"/>
      <c r="K2684" s="43"/>
      <c r="L2684" s="47"/>
      <c r="M2684" s="227"/>
      <c r="N2684" s="228"/>
      <c r="O2684" s="87"/>
      <c r="P2684" s="87"/>
      <c r="Q2684" s="87"/>
      <c r="R2684" s="87"/>
      <c r="S2684" s="87"/>
      <c r="T2684" s="88"/>
      <c r="U2684" s="41"/>
      <c r="V2684" s="41"/>
      <c r="W2684" s="41"/>
      <c r="X2684" s="41"/>
      <c r="Y2684" s="41"/>
      <c r="Z2684" s="41"/>
      <c r="AA2684" s="41"/>
      <c r="AB2684" s="41"/>
      <c r="AC2684" s="41"/>
      <c r="AD2684" s="41"/>
      <c r="AE2684" s="41"/>
      <c r="AT2684" s="20" t="s">
        <v>394</v>
      </c>
      <c r="AU2684" s="20" t="s">
        <v>84</v>
      </c>
    </row>
    <row r="2685" s="13" customFormat="1">
      <c r="A2685" s="13"/>
      <c r="B2685" s="229"/>
      <c r="C2685" s="230"/>
      <c r="D2685" s="231" t="s">
        <v>397</v>
      </c>
      <c r="E2685" s="232" t="s">
        <v>28</v>
      </c>
      <c r="F2685" s="233" t="s">
        <v>804</v>
      </c>
      <c r="G2685" s="230"/>
      <c r="H2685" s="232" t="s">
        <v>28</v>
      </c>
      <c r="I2685" s="234"/>
      <c r="J2685" s="230"/>
      <c r="K2685" s="230"/>
      <c r="L2685" s="235"/>
      <c r="M2685" s="236"/>
      <c r="N2685" s="237"/>
      <c r="O2685" s="237"/>
      <c r="P2685" s="237"/>
      <c r="Q2685" s="237"/>
      <c r="R2685" s="237"/>
      <c r="S2685" s="237"/>
      <c r="T2685" s="238"/>
      <c r="U2685" s="13"/>
      <c r="V2685" s="13"/>
      <c r="W2685" s="13"/>
      <c r="X2685" s="13"/>
      <c r="Y2685" s="13"/>
      <c r="Z2685" s="13"/>
      <c r="AA2685" s="13"/>
      <c r="AB2685" s="13"/>
      <c r="AC2685" s="13"/>
      <c r="AD2685" s="13"/>
      <c r="AE2685" s="13"/>
      <c r="AT2685" s="239" t="s">
        <v>397</v>
      </c>
      <c r="AU2685" s="239" t="s">
        <v>84</v>
      </c>
      <c r="AV2685" s="13" t="s">
        <v>82</v>
      </c>
      <c r="AW2685" s="13" t="s">
        <v>35</v>
      </c>
      <c r="AX2685" s="13" t="s">
        <v>74</v>
      </c>
      <c r="AY2685" s="239" t="s">
        <v>378</v>
      </c>
    </row>
    <row r="2686" s="14" customFormat="1">
      <c r="A2686" s="14"/>
      <c r="B2686" s="240"/>
      <c r="C2686" s="241"/>
      <c r="D2686" s="231" t="s">
        <v>397</v>
      </c>
      <c r="E2686" s="242" t="s">
        <v>28</v>
      </c>
      <c r="F2686" s="243" t="s">
        <v>3084</v>
      </c>
      <c r="G2686" s="241"/>
      <c r="H2686" s="244">
        <v>125.87000000000001</v>
      </c>
      <c r="I2686" s="245"/>
      <c r="J2686" s="241"/>
      <c r="K2686" s="241"/>
      <c r="L2686" s="246"/>
      <c r="M2686" s="247"/>
      <c r="N2686" s="248"/>
      <c r="O2686" s="248"/>
      <c r="P2686" s="248"/>
      <c r="Q2686" s="248"/>
      <c r="R2686" s="248"/>
      <c r="S2686" s="248"/>
      <c r="T2686" s="249"/>
      <c r="U2686" s="14"/>
      <c r="V2686" s="14"/>
      <c r="W2686" s="14"/>
      <c r="X2686" s="14"/>
      <c r="Y2686" s="14"/>
      <c r="Z2686" s="14"/>
      <c r="AA2686" s="14"/>
      <c r="AB2686" s="14"/>
      <c r="AC2686" s="14"/>
      <c r="AD2686" s="14"/>
      <c r="AE2686" s="14"/>
      <c r="AT2686" s="250" t="s">
        <v>397</v>
      </c>
      <c r="AU2686" s="250" t="s">
        <v>84</v>
      </c>
      <c r="AV2686" s="14" t="s">
        <v>84</v>
      </c>
      <c r="AW2686" s="14" t="s">
        <v>35</v>
      </c>
      <c r="AX2686" s="14" t="s">
        <v>74</v>
      </c>
      <c r="AY2686" s="250" t="s">
        <v>378</v>
      </c>
    </row>
    <row r="2687" s="14" customFormat="1">
      <c r="A2687" s="14"/>
      <c r="B2687" s="240"/>
      <c r="C2687" s="241"/>
      <c r="D2687" s="231" t="s">
        <v>397</v>
      </c>
      <c r="E2687" s="242" t="s">
        <v>28</v>
      </c>
      <c r="F2687" s="243" t="s">
        <v>3085</v>
      </c>
      <c r="G2687" s="241"/>
      <c r="H2687" s="244">
        <v>47.350000000000001</v>
      </c>
      <c r="I2687" s="245"/>
      <c r="J2687" s="241"/>
      <c r="K2687" s="241"/>
      <c r="L2687" s="246"/>
      <c r="M2687" s="247"/>
      <c r="N2687" s="248"/>
      <c r="O2687" s="248"/>
      <c r="P2687" s="248"/>
      <c r="Q2687" s="248"/>
      <c r="R2687" s="248"/>
      <c r="S2687" s="248"/>
      <c r="T2687" s="249"/>
      <c r="U2687" s="14"/>
      <c r="V2687" s="14"/>
      <c r="W2687" s="14"/>
      <c r="X2687" s="14"/>
      <c r="Y2687" s="14"/>
      <c r="Z2687" s="14"/>
      <c r="AA2687" s="14"/>
      <c r="AB2687" s="14"/>
      <c r="AC2687" s="14"/>
      <c r="AD2687" s="14"/>
      <c r="AE2687" s="14"/>
      <c r="AT2687" s="250" t="s">
        <v>397</v>
      </c>
      <c r="AU2687" s="250" t="s">
        <v>84</v>
      </c>
      <c r="AV2687" s="14" t="s">
        <v>84</v>
      </c>
      <c r="AW2687" s="14" t="s">
        <v>35</v>
      </c>
      <c r="AX2687" s="14" t="s">
        <v>74</v>
      </c>
      <c r="AY2687" s="250" t="s">
        <v>378</v>
      </c>
    </row>
    <row r="2688" s="14" customFormat="1">
      <c r="A2688" s="14"/>
      <c r="B2688" s="240"/>
      <c r="C2688" s="241"/>
      <c r="D2688" s="231" t="s">
        <v>397</v>
      </c>
      <c r="E2688" s="242" t="s">
        <v>28</v>
      </c>
      <c r="F2688" s="243" t="s">
        <v>3086</v>
      </c>
      <c r="G2688" s="241"/>
      <c r="H2688" s="244">
        <v>72.75</v>
      </c>
      <c r="I2688" s="245"/>
      <c r="J2688" s="241"/>
      <c r="K2688" s="241"/>
      <c r="L2688" s="246"/>
      <c r="M2688" s="247"/>
      <c r="N2688" s="248"/>
      <c r="O2688" s="248"/>
      <c r="P2688" s="248"/>
      <c r="Q2688" s="248"/>
      <c r="R2688" s="248"/>
      <c r="S2688" s="248"/>
      <c r="T2688" s="249"/>
      <c r="U2688" s="14"/>
      <c r="V2688" s="14"/>
      <c r="W2688" s="14"/>
      <c r="X2688" s="14"/>
      <c r="Y2688" s="14"/>
      <c r="Z2688" s="14"/>
      <c r="AA2688" s="14"/>
      <c r="AB2688" s="14"/>
      <c r="AC2688" s="14"/>
      <c r="AD2688" s="14"/>
      <c r="AE2688" s="14"/>
      <c r="AT2688" s="250" t="s">
        <v>397</v>
      </c>
      <c r="AU2688" s="250" t="s">
        <v>84</v>
      </c>
      <c r="AV2688" s="14" t="s">
        <v>84</v>
      </c>
      <c r="AW2688" s="14" t="s">
        <v>35</v>
      </c>
      <c r="AX2688" s="14" t="s">
        <v>74</v>
      </c>
      <c r="AY2688" s="250" t="s">
        <v>378</v>
      </c>
    </row>
    <row r="2689" s="13" customFormat="1">
      <c r="A2689" s="13"/>
      <c r="B2689" s="229"/>
      <c r="C2689" s="230"/>
      <c r="D2689" s="231" t="s">
        <v>397</v>
      </c>
      <c r="E2689" s="232" t="s">
        <v>28</v>
      </c>
      <c r="F2689" s="233" t="s">
        <v>807</v>
      </c>
      <c r="G2689" s="230"/>
      <c r="H2689" s="232" t="s">
        <v>28</v>
      </c>
      <c r="I2689" s="234"/>
      <c r="J2689" s="230"/>
      <c r="K2689" s="230"/>
      <c r="L2689" s="235"/>
      <c r="M2689" s="236"/>
      <c r="N2689" s="237"/>
      <c r="O2689" s="237"/>
      <c r="P2689" s="237"/>
      <c r="Q2689" s="237"/>
      <c r="R2689" s="237"/>
      <c r="S2689" s="237"/>
      <c r="T2689" s="238"/>
      <c r="U2689" s="13"/>
      <c r="V2689" s="13"/>
      <c r="W2689" s="13"/>
      <c r="X2689" s="13"/>
      <c r="Y2689" s="13"/>
      <c r="Z2689" s="13"/>
      <c r="AA2689" s="13"/>
      <c r="AB2689" s="13"/>
      <c r="AC2689" s="13"/>
      <c r="AD2689" s="13"/>
      <c r="AE2689" s="13"/>
      <c r="AT2689" s="239" t="s">
        <v>397</v>
      </c>
      <c r="AU2689" s="239" t="s">
        <v>84</v>
      </c>
      <c r="AV2689" s="13" t="s">
        <v>82</v>
      </c>
      <c r="AW2689" s="13" t="s">
        <v>35</v>
      </c>
      <c r="AX2689" s="13" t="s">
        <v>74</v>
      </c>
      <c r="AY2689" s="239" t="s">
        <v>378</v>
      </c>
    </row>
    <row r="2690" s="14" customFormat="1">
      <c r="A2690" s="14"/>
      <c r="B2690" s="240"/>
      <c r="C2690" s="241"/>
      <c r="D2690" s="231" t="s">
        <v>397</v>
      </c>
      <c r="E2690" s="242" t="s">
        <v>28</v>
      </c>
      <c r="F2690" s="243" t="s">
        <v>3087</v>
      </c>
      <c r="G2690" s="241"/>
      <c r="H2690" s="244">
        <v>105.5</v>
      </c>
      <c r="I2690" s="245"/>
      <c r="J2690" s="241"/>
      <c r="K2690" s="241"/>
      <c r="L2690" s="246"/>
      <c r="M2690" s="247"/>
      <c r="N2690" s="248"/>
      <c r="O2690" s="248"/>
      <c r="P2690" s="248"/>
      <c r="Q2690" s="248"/>
      <c r="R2690" s="248"/>
      <c r="S2690" s="248"/>
      <c r="T2690" s="249"/>
      <c r="U2690" s="14"/>
      <c r="V2690" s="14"/>
      <c r="W2690" s="14"/>
      <c r="X2690" s="14"/>
      <c r="Y2690" s="14"/>
      <c r="Z2690" s="14"/>
      <c r="AA2690" s="14"/>
      <c r="AB2690" s="14"/>
      <c r="AC2690" s="14"/>
      <c r="AD2690" s="14"/>
      <c r="AE2690" s="14"/>
      <c r="AT2690" s="250" t="s">
        <v>397</v>
      </c>
      <c r="AU2690" s="250" t="s">
        <v>84</v>
      </c>
      <c r="AV2690" s="14" t="s">
        <v>84</v>
      </c>
      <c r="AW2690" s="14" t="s">
        <v>35</v>
      </c>
      <c r="AX2690" s="14" t="s">
        <v>74</v>
      </c>
      <c r="AY2690" s="250" t="s">
        <v>378</v>
      </c>
    </row>
    <row r="2691" s="14" customFormat="1">
      <c r="A2691" s="14"/>
      <c r="B2691" s="240"/>
      <c r="C2691" s="241"/>
      <c r="D2691" s="231" t="s">
        <v>397</v>
      </c>
      <c r="E2691" s="242" t="s">
        <v>28</v>
      </c>
      <c r="F2691" s="243" t="s">
        <v>3088</v>
      </c>
      <c r="G2691" s="241"/>
      <c r="H2691" s="244">
        <v>139.84999999999999</v>
      </c>
      <c r="I2691" s="245"/>
      <c r="J2691" s="241"/>
      <c r="K2691" s="241"/>
      <c r="L2691" s="246"/>
      <c r="M2691" s="247"/>
      <c r="N2691" s="248"/>
      <c r="O2691" s="248"/>
      <c r="P2691" s="248"/>
      <c r="Q2691" s="248"/>
      <c r="R2691" s="248"/>
      <c r="S2691" s="248"/>
      <c r="T2691" s="249"/>
      <c r="U2691" s="14"/>
      <c r="V2691" s="14"/>
      <c r="W2691" s="14"/>
      <c r="X2691" s="14"/>
      <c r="Y2691" s="14"/>
      <c r="Z2691" s="14"/>
      <c r="AA2691" s="14"/>
      <c r="AB2691" s="14"/>
      <c r="AC2691" s="14"/>
      <c r="AD2691" s="14"/>
      <c r="AE2691" s="14"/>
      <c r="AT2691" s="250" t="s">
        <v>397</v>
      </c>
      <c r="AU2691" s="250" t="s">
        <v>84</v>
      </c>
      <c r="AV2691" s="14" t="s">
        <v>84</v>
      </c>
      <c r="AW2691" s="14" t="s">
        <v>35</v>
      </c>
      <c r="AX2691" s="14" t="s">
        <v>74</v>
      </c>
      <c r="AY2691" s="250" t="s">
        <v>378</v>
      </c>
    </row>
    <row r="2692" s="15" customFormat="1">
      <c r="A2692" s="15"/>
      <c r="B2692" s="251"/>
      <c r="C2692" s="252"/>
      <c r="D2692" s="231" t="s">
        <v>397</v>
      </c>
      <c r="E2692" s="253" t="s">
        <v>28</v>
      </c>
      <c r="F2692" s="254" t="s">
        <v>416</v>
      </c>
      <c r="G2692" s="252"/>
      <c r="H2692" s="255">
        <v>491.31999999999999</v>
      </c>
      <c r="I2692" s="256"/>
      <c r="J2692" s="252"/>
      <c r="K2692" s="252"/>
      <c r="L2692" s="257"/>
      <c r="M2692" s="258"/>
      <c r="N2692" s="259"/>
      <c r="O2692" s="259"/>
      <c r="P2692" s="259"/>
      <c r="Q2692" s="259"/>
      <c r="R2692" s="259"/>
      <c r="S2692" s="259"/>
      <c r="T2692" s="260"/>
      <c r="U2692" s="15"/>
      <c r="V2692" s="15"/>
      <c r="W2692" s="15"/>
      <c r="X2692" s="15"/>
      <c r="Y2692" s="15"/>
      <c r="Z2692" s="15"/>
      <c r="AA2692" s="15"/>
      <c r="AB2692" s="15"/>
      <c r="AC2692" s="15"/>
      <c r="AD2692" s="15"/>
      <c r="AE2692" s="15"/>
      <c r="AT2692" s="261" t="s">
        <v>397</v>
      </c>
      <c r="AU2692" s="261" t="s">
        <v>84</v>
      </c>
      <c r="AV2692" s="15" t="s">
        <v>390</v>
      </c>
      <c r="AW2692" s="15" t="s">
        <v>35</v>
      </c>
      <c r="AX2692" s="15" t="s">
        <v>82</v>
      </c>
      <c r="AY2692" s="261" t="s">
        <v>378</v>
      </c>
    </row>
    <row r="2693" s="2" customFormat="1" ht="78" customHeight="1">
      <c r="A2693" s="41"/>
      <c r="B2693" s="42"/>
      <c r="C2693" s="211" t="s">
        <v>3089</v>
      </c>
      <c r="D2693" s="211" t="s">
        <v>385</v>
      </c>
      <c r="E2693" s="212" t="s">
        <v>3090</v>
      </c>
      <c r="F2693" s="213" t="s">
        <v>3091</v>
      </c>
      <c r="G2693" s="214" t="s">
        <v>634</v>
      </c>
      <c r="H2693" s="215">
        <v>4.3620000000000001</v>
      </c>
      <c r="I2693" s="216"/>
      <c r="J2693" s="217">
        <f>ROUND(I2693*H2693,2)</f>
        <v>0</v>
      </c>
      <c r="K2693" s="213" t="s">
        <v>389</v>
      </c>
      <c r="L2693" s="47"/>
      <c r="M2693" s="218" t="s">
        <v>28</v>
      </c>
      <c r="N2693" s="219" t="s">
        <v>45</v>
      </c>
      <c r="O2693" s="87"/>
      <c r="P2693" s="220">
        <f>O2693*H2693</f>
        <v>0</v>
      </c>
      <c r="Q2693" s="220">
        <v>0</v>
      </c>
      <c r="R2693" s="220">
        <f>Q2693*H2693</f>
        <v>0</v>
      </c>
      <c r="S2693" s="220">
        <v>0</v>
      </c>
      <c r="T2693" s="221">
        <f>S2693*H2693</f>
        <v>0</v>
      </c>
      <c r="U2693" s="41"/>
      <c r="V2693" s="41"/>
      <c r="W2693" s="41"/>
      <c r="X2693" s="41"/>
      <c r="Y2693" s="41"/>
      <c r="Z2693" s="41"/>
      <c r="AA2693" s="41"/>
      <c r="AB2693" s="41"/>
      <c r="AC2693" s="41"/>
      <c r="AD2693" s="41"/>
      <c r="AE2693" s="41"/>
      <c r="AR2693" s="222" t="s">
        <v>598</v>
      </c>
      <c r="AT2693" s="222" t="s">
        <v>385</v>
      </c>
      <c r="AU2693" s="222" t="s">
        <v>84</v>
      </c>
      <c r="AY2693" s="20" t="s">
        <v>378</v>
      </c>
      <c r="BE2693" s="223">
        <f>IF(N2693="základní",J2693,0)</f>
        <v>0</v>
      </c>
      <c r="BF2693" s="223">
        <f>IF(N2693="snížená",J2693,0)</f>
        <v>0</v>
      </c>
      <c r="BG2693" s="223">
        <f>IF(N2693="zákl. přenesená",J2693,0)</f>
        <v>0</v>
      </c>
      <c r="BH2693" s="223">
        <f>IF(N2693="sníž. přenesená",J2693,0)</f>
        <v>0</v>
      </c>
      <c r="BI2693" s="223">
        <f>IF(N2693="nulová",J2693,0)</f>
        <v>0</v>
      </c>
      <c r="BJ2693" s="20" t="s">
        <v>82</v>
      </c>
      <c r="BK2693" s="223">
        <f>ROUND(I2693*H2693,2)</f>
        <v>0</v>
      </c>
      <c r="BL2693" s="20" t="s">
        <v>598</v>
      </c>
      <c r="BM2693" s="222" t="s">
        <v>3092</v>
      </c>
    </row>
    <row r="2694" s="2" customFormat="1">
      <c r="A2694" s="41"/>
      <c r="B2694" s="42"/>
      <c r="C2694" s="43"/>
      <c r="D2694" s="224" t="s">
        <v>394</v>
      </c>
      <c r="E2694" s="43"/>
      <c r="F2694" s="225" t="s">
        <v>3093</v>
      </c>
      <c r="G2694" s="43"/>
      <c r="H2694" s="43"/>
      <c r="I2694" s="226"/>
      <c r="J2694" s="43"/>
      <c r="K2694" s="43"/>
      <c r="L2694" s="47"/>
      <c r="M2694" s="227"/>
      <c r="N2694" s="228"/>
      <c r="O2694" s="87"/>
      <c r="P2694" s="87"/>
      <c r="Q2694" s="87"/>
      <c r="R2694" s="87"/>
      <c r="S2694" s="87"/>
      <c r="T2694" s="88"/>
      <c r="U2694" s="41"/>
      <c r="V2694" s="41"/>
      <c r="W2694" s="41"/>
      <c r="X2694" s="41"/>
      <c r="Y2694" s="41"/>
      <c r="Z2694" s="41"/>
      <c r="AA2694" s="41"/>
      <c r="AB2694" s="41"/>
      <c r="AC2694" s="41"/>
      <c r="AD2694" s="41"/>
      <c r="AE2694" s="41"/>
      <c r="AT2694" s="20" t="s">
        <v>394</v>
      </c>
      <c r="AU2694" s="20" t="s">
        <v>84</v>
      </c>
    </row>
    <row r="2695" s="12" customFormat="1" ht="22.8" customHeight="1">
      <c r="A2695" s="12"/>
      <c r="B2695" s="195"/>
      <c r="C2695" s="196"/>
      <c r="D2695" s="197" t="s">
        <v>73</v>
      </c>
      <c r="E2695" s="209" t="s">
        <v>3094</v>
      </c>
      <c r="F2695" s="209" t="s">
        <v>3095</v>
      </c>
      <c r="G2695" s="196"/>
      <c r="H2695" s="196"/>
      <c r="I2695" s="199"/>
      <c r="J2695" s="210">
        <f>BK2695</f>
        <v>0</v>
      </c>
      <c r="K2695" s="196"/>
      <c r="L2695" s="201"/>
      <c r="M2695" s="202"/>
      <c r="N2695" s="203"/>
      <c r="O2695" s="203"/>
      <c r="P2695" s="204">
        <f>SUM(P2696:P2763)</f>
        <v>0</v>
      </c>
      <c r="Q2695" s="203"/>
      <c r="R2695" s="204">
        <f>SUM(R2696:R2763)</f>
        <v>0.92718800000000012</v>
      </c>
      <c r="S2695" s="203"/>
      <c r="T2695" s="205">
        <f>SUM(T2696:T2763)</f>
        <v>0.63782094999999994</v>
      </c>
      <c r="U2695" s="12"/>
      <c r="V2695" s="12"/>
      <c r="W2695" s="12"/>
      <c r="X2695" s="12"/>
      <c r="Y2695" s="12"/>
      <c r="Z2695" s="12"/>
      <c r="AA2695" s="12"/>
      <c r="AB2695" s="12"/>
      <c r="AC2695" s="12"/>
      <c r="AD2695" s="12"/>
      <c r="AE2695" s="12"/>
      <c r="AR2695" s="206" t="s">
        <v>84</v>
      </c>
      <c r="AT2695" s="207" t="s">
        <v>73</v>
      </c>
      <c r="AU2695" s="207" t="s">
        <v>82</v>
      </c>
      <c r="AY2695" s="206" t="s">
        <v>378</v>
      </c>
      <c r="BK2695" s="208">
        <f>SUM(BK2696:BK2763)</f>
        <v>0</v>
      </c>
    </row>
    <row r="2696" s="2" customFormat="1" ht="24.15" customHeight="1">
      <c r="A2696" s="41"/>
      <c r="B2696" s="42"/>
      <c r="C2696" s="211" t="s">
        <v>3096</v>
      </c>
      <c r="D2696" s="211" t="s">
        <v>385</v>
      </c>
      <c r="E2696" s="212" t="s">
        <v>3097</v>
      </c>
      <c r="F2696" s="213" t="s">
        <v>3098</v>
      </c>
      <c r="G2696" s="214" t="s">
        <v>972</v>
      </c>
      <c r="H2696" s="215">
        <v>11.5</v>
      </c>
      <c r="I2696" s="216"/>
      <c r="J2696" s="217">
        <f>ROUND(I2696*H2696,2)</f>
        <v>0</v>
      </c>
      <c r="K2696" s="213" t="s">
        <v>389</v>
      </c>
      <c r="L2696" s="47"/>
      <c r="M2696" s="218" t="s">
        <v>28</v>
      </c>
      <c r="N2696" s="219" t="s">
        <v>45</v>
      </c>
      <c r="O2696" s="87"/>
      <c r="P2696" s="220">
        <f>O2696*H2696</f>
        <v>0</v>
      </c>
      <c r="Q2696" s="220">
        <v>0</v>
      </c>
      <c r="R2696" s="220">
        <f>Q2696*H2696</f>
        <v>0</v>
      </c>
      <c r="S2696" s="220">
        <v>0.0017700000000000001</v>
      </c>
      <c r="T2696" s="221">
        <f>S2696*H2696</f>
        <v>0.020355000000000002</v>
      </c>
      <c r="U2696" s="41"/>
      <c r="V2696" s="41"/>
      <c r="W2696" s="41"/>
      <c r="X2696" s="41"/>
      <c r="Y2696" s="41"/>
      <c r="Z2696" s="41"/>
      <c r="AA2696" s="41"/>
      <c r="AB2696" s="41"/>
      <c r="AC2696" s="41"/>
      <c r="AD2696" s="41"/>
      <c r="AE2696" s="41"/>
      <c r="AR2696" s="222" t="s">
        <v>598</v>
      </c>
      <c r="AT2696" s="222" t="s">
        <v>385</v>
      </c>
      <c r="AU2696" s="222" t="s">
        <v>84</v>
      </c>
      <c r="AY2696" s="20" t="s">
        <v>378</v>
      </c>
      <c r="BE2696" s="223">
        <f>IF(N2696="základní",J2696,0)</f>
        <v>0</v>
      </c>
      <c r="BF2696" s="223">
        <f>IF(N2696="snížená",J2696,0)</f>
        <v>0</v>
      </c>
      <c r="BG2696" s="223">
        <f>IF(N2696="zákl. přenesená",J2696,0)</f>
        <v>0</v>
      </c>
      <c r="BH2696" s="223">
        <f>IF(N2696="sníž. přenesená",J2696,0)</f>
        <v>0</v>
      </c>
      <c r="BI2696" s="223">
        <f>IF(N2696="nulová",J2696,0)</f>
        <v>0</v>
      </c>
      <c r="BJ2696" s="20" t="s">
        <v>82</v>
      </c>
      <c r="BK2696" s="223">
        <f>ROUND(I2696*H2696,2)</f>
        <v>0</v>
      </c>
      <c r="BL2696" s="20" t="s">
        <v>598</v>
      </c>
      <c r="BM2696" s="222" t="s">
        <v>3099</v>
      </c>
    </row>
    <row r="2697" s="2" customFormat="1">
      <c r="A2697" s="41"/>
      <c r="B2697" s="42"/>
      <c r="C2697" s="43"/>
      <c r="D2697" s="224" t="s">
        <v>394</v>
      </c>
      <c r="E2697" s="43"/>
      <c r="F2697" s="225" t="s">
        <v>3100</v>
      </c>
      <c r="G2697" s="43"/>
      <c r="H2697" s="43"/>
      <c r="I2697" s="226"/>
      <c r="J2697" s="43"/>
      <c r="K2697" s="43"/>
      <c r="L2697" s="47"/>
      <c r="M2697" s="227"/>
      <c r="N2697" s="228"/>
      <c r="O2697" s="87"/>
      <c r="P2697" s="87"/>
      <c r="Q2697" s="87"/>
      <c r="R2697" s="87"/>
      <c r="S2697" s="87"/>
      <c r="T2697" s="88"/>
      <c r="U2697" s="41"/>
      <c r="V2697" s="41"/>
      <c r="W2697" s="41"/>
      <c r="X2697" s="41"/>
      <c r="Y2697" s="41"/>
      <c r="Z2697" s="41"/>
      <c r="AA2697" s="41"/>
      <c r="AB2697" s="41"/>
      <c r="AC2697" s="41"/>
      <c r="AD2697" s="41"/>
      <c r="AE2697" s="41"/>
      <c r="AT2697" s="20" t="s">
        <v>394</v>
      </c>
      <c r="AU2697" s="20" t="s">
        <v>84</v>
      </c>
    </row>
    <row r="2698" s="13" customFormat="1">
      <c r="A2698" s="13"/>
      <c r="B2698" s="229"/>
      <c r="C2698" s="230"/>
      <c r="D2698" s="231" t="s">
        <v>397</v>
      </c>
      <c r="E2698" s="232" t="s">
        <v>28</v>
      </c>
      <c r="F2698" s="233" t="s">
        <v>802</v>
      </c>
      <c r="G2698" s="230"/>
      <c r="H2698" s="232" t="s">
        <v>28</v>
      </c>
      <c r="I2698" s="234"/>
      <c r="J2698" s="230"/>
      <c r="K2698" s="230"/>
      <c r="L2698" s="235"/>
      <c r="M2698" s="236"/>
      <c r="N2698" s="237"/>
      <c r="O2698" s="237"/>
      <c r="P2698" s="237"/>
      <c r="Q2698" s="237"/>
      <c r="R2698" s="237"/>
      <c r="S2698" s="237"/>
      <c r="T2698" s="238"/>
      <c r="U2698" s="13"/>
      <c r="V2698" s="13"/>
      <c r="W2698" s="13"/>
      <c r="X2698" s="13"/>
      <c r="Y2698" s="13"/>
      <c r="Z2698" s="13"/>
      <c r="AA2698" s="13"/>
      <c r="AB2698" s="13"/>
      <c r="AC2698" s="13"/>
      <c r="AD2698" s="13"/>
      <c r="AE2698" s="13"/>
      <c r="AT2698" s="239" t="s">
        <v>397</v>
      </c>
      <c r="AU2698" s="239" t="s">
        <v>84</v>
      </c>
      <c r="AV2698" s="13" t="s">
        <v>82</v>
      </c>
      <c r="AW2698" s="13" t="s">
        <v>35</v>
      </c>
      <c r="AX2698" s="13" t="s">
        <v>74</v>
      </c>
      <c r="AY2698" s="239" t="s">
        <v>378</v>
      </c>
    </row>
    <row r="2699" s="14" customFormat="1">
      <c r="A2699" s="14"/>
      <c r="B2699" s="240"/>
      <c r="C2699" s="241"/>
      <c r="D2699" s="231" t="s">
        <v>397</v>
      </c>
      <c r="E2699" s="242" t="s">
        <v>28</v>
      </c>
      <c r="F2699" s="243" t="s">
        <v>3101</v>
      </c>
      <c r="G2699" s="241"/>
      <c r="H2699" s="244">
        <v>11.5</v>
      </c>
      <c r="I2699" s="245"/>
      <c r="J2699" s="241"/>
      <c r="K2699" s="241"/>
      <c r="L2699" s="246"/>
      <c r="M2699" s="247"/>
      <c r="N2699" s="248"/>
      <c r="O2699" s="248"/>
      <c r="P2699" s="248"/>
      <c r="Q2699" s="248"/>
      <c r="R2699" s="248"/>
      <c r="S2699" s="248"/>
      <c r="T2699" s="249"/>
      <c r="U2699" s="14"/>
      <c r="V2699" s="14"/>
      <c r="W2699" s="14"/>
      <c r="X2699" s="14"/>
      <c r="Y2699" s="14"/>
      <c r="Z2699" s="14"/>
      <c r="AA2699" s="14"/>
      <c r="AB2699" s="14"/>
      <c r="AC2699" s="14"/>
      <c r="AD2699" s="14"/>
      <c r="AE2699" s="14"/>
      <c r="AT2699" s="250" t="s">
        <v>397</v>
      </c>
      <c r="AU2699" s="250" t="s">
        <v>84</v>
      </c>
      <c r="AV2699" s="14" t="s">
        <v>84</v>
      </c>
      <c r="AW2699" s="14" t="s">
        <v>35</v>
      </c>
      <c r="AX2699" s="14" t="s">
        <v>82</v>
      </c>
      <c r="AY2699" s="250" t="s">
        <v>378</v>
      </c>
    </row>
    <row r="2700" s="2" customFormat="1" ht="24.15" customHeight="1">
      <c r="A2700" s="41"/>
      <c r="B2700" s="42"/>
      <c r="C2700" s="211" t="s">
        <v>3102</v>
      </c>
      <c r="D2700" s="211" t="s">
        <v>385</v>
      </c>
      <c r="E2700" s="212" t="s">
        <v>3103</v>
      </c>
      <c r="F2700" s="213" t="s">
        <v>3104</v>
      </c>
      <c r="G2700" s="214" t="s">
        <v>972</v>
      </c>
      <c r="H2700" s="215">
        <v>49.399999999999999</v>
      </c>
      <c r="I2700" s="216"/>
      <c r="J2700" s="217">
        <f>ROUND(I2700*H2700,2)</f>
        <v>0</v>
      </c>
      <c r="K2700" s="213" t="s">
        <v>389</v>
      </c>
      <c r="L2700" s="47"/>
      <c r="M2700" s="218" t="s">
        <v>28</v>
      </c>
      <c r="N2700" s="219" t="s">
        <v>45</v>
      </c>
      <c r="O2700" s="87"/>
      <c r="P2700" s="220">
        <f>O2700*H2700</f>
        <v>0</v>
      </c>
      <c r="Q2700" s="220">
        <v>0</v>
      </c>
      <c r="R2700" s="220">
        <f>Q2700*H2700</f>
        <v>0</v>
      </c>
      <c r="S2700" s="220">
        <v>0.00191</v>
      </c>
      <c r="T2700" s="221">
        <f>S2700*H2700</f>
        <v>0.094353999999999993</v>
      </c>
      <c r="U2700" s="41"/>
      <c r="V2700" s="41"/>
      <c r="W2700" s="41"/>
      <c r="X2700" s="41"/>
      <c r="Y2700" s="41"/>
      <c r="Z2700" s="41"/>
      <c r="AA2700" s="41"/>
      <c r="AB2700" s="41"/>
      <c r="AC2700" s="41"/>
      <c r="AD2700" s="41"/>
      <c r="AE2700" s="41"/>
      <c r="AR2700" s="222" t="s">
        <v>598</v>
      </c>
      <c r="AT2700" s="222" t="s">
        <v>385</v>
      </c>
      <c r="AU2700" s="222" t="s">
        <v>84</v>
      </c>
      <c r="AY2700" s="20" t="s">
        <v>378</v>
      </c>
      <c r="BE2700" s="223">
        <f>IF(N2700="základní",J2700,0)</f>
        <v>0</v>
      </c>
      <c r="BF2700" s="223">
        <f>IF(N2700="snížená",J2700,0)</f>
        <v>0</v>
      </c>
      <c r="BG2700" s="223">
        <f>IF(N2700="zákl. přenesená",J2700,0)</f>
        <v>0</v>
      </c>
      <c r="BH2700" s="223">
        <f>IF(N2700="sníž. přenesená",J2700,0)</f>
        <v>0</v>
      </c>
      <c r="BI2700" s="223">
        <f>IF(N2700="nulová",J2700,0)</f>
        <v>0</v>
      </c>
      <c r="BJ2700" s="20" t="s">
        <v>82</v>
      </c>
      <c r="BK2700" s="223">
        <f>ROUND(I2700*H2700,2)</f>
        <v>0</v>
      </c>
      <c r="BL2700" s="20" t="s">
        <v>598</v>
      </c>
      <c r="BM2700" s="222" t="s">
        <v>3105</v>
      </c>
    </row>
    <row r="2701" s="2" customFormat="1">
      <c r="A2701" s="41"/>
      <c r="B2701" s="42"/>
      <c r="C2701" s="43"/>
      <c r="D2701" s="224" t="s">
        <v>394</v>
      </c>
      <c r="E2701" s="43"/>
      <c r="F2701" s="225" t="s">
        <v>3106</v>
      </c>
      <c r="G2701" s="43"/>
      <c r="H2701" s="43"/>
      <c r="I2701" s="226"/>
      <c r="J2701" s="43"/>
      <c r="K2701" s="43"/>
      <c r="L2701" s="47"/>
      <c r="M2701" s="227"/>
      <c r="N2701" s="228"/>
      <c r="O2701" s="87"/>
      <c r="P2701" s="87"/>
      <c r="Q2701" s="87"/>
      <c r="R2701" s="87"/>
      <c r="S2701" s="87"/>
      <c r="T2701" s="88"/>
      <c r="U2701" s="41"/>
      <c r="V2701" s="41"/>
      <c r="W2701" s="41"/>
      <c r="X2701" s="41"/>
      <c r="Y2701" s="41"/>
      <c r="Z2701" s="41"/>
      <c r="AA2701" s="41"/>
      <c r="AB2701" s="41"/>
      <c r="AC2701" s="41"/>
      <c r="AD2701" s="41"/>
      <c r="AE2701" s="41"/>
      <c r="AT2701" s="20" t="s">
        <v>394</v>
      </c>
      <c r="AU2701" s="20" t="s">
        <v>84</v>
      </c>
    </row>
    <row r="2702" s="13" customFormat="1">
      <c r="A2702" s="13"/>
      <c r="B2702" s="229"/>
      <c r="C2702" s="230"/>
      <c r="D2702" s="231" t="s">
        <v>397</v>
      </c>
      <c r="E2702" s="232" t="s">
        <v>28</v>
      </c>
      <c r="F2702" s="233" t="s">
        <v>802</v>
      </c>
      <c r="G2702" s="230"/>
      <c r="H2702" s="232" t="s">
        <v>28</v>
      </c>
      <c r="I2702" s="234"/>
      <c r="J2702" s="230"/>
      <c r="K2702" s="230"/>
      <c r="L2702" s="235"/>
      <c r="M2702" s="236"/>
      <c r="N2702" s="237"/>
      <c r="O2702" s="237"/>
      <c r="P2702" s="237"/>
      <c r="Q2702" s="237"/>
      <c r="R2702" s="237"/>
      <c r="S2702" s="237"/>
      <c r="T2702" s="238"/>
      <c r="U2702" s="13"/>
      <c r="V2702" s="13"/>
      <c r="W2702" s="13"/>
      <c r="X2702" s="13"/>
      <c r="Y2702" s="13"/>
      <c r="Z2702" s="13"/>
      <c r="AA2702" s="13"/>
      <c r="AB2702" s="13"/>
      <c r="AC2702" s="13"/>
      <c r="AD2702" s="13"/>
      <c r="AE2702" s="13"/>
      <c r="AT2702" s="239" t="s">
        <v>397</v>
      </c>
      <c r="AU2702" s="239" t="s">
        <v>84</v>
      </c>
      <c r="AV2702" s="13" t="s">
        <v>82</v>
      </c>
      <c r="AW2702" s="13" t="s">
        <v>35</v>
      </c>
      <c r="AX2702" s="13" t="s">
        <v>74</v>
      </c>
      <c r="AY2702" s="239" t="s">
        <v>378</v>
      </c>
    </row>
    <row r="2703" s="14" customFormat="1">
      <c r="A2703" s="14"/>
      <c r="B2703" s="240"/>
      <c r="C2703" s="241"/>
      <c r="D2703" s="231" t="s">
        <v>397</v>
      </c>
      <c r="E2703" s="242" t="s">
        <v>28</v>
      </c>
      <c r="F2703" s="243" t="s">
        <v>3107</v>
      </c>
      <c r="G2703" s="241"/>
      <c r="H2703" s="244">
        <v>49.399999999999999</v>
      </c>
      <c r="I2703" s="245"/>
      <c r="J2703" s="241"/>
      <c r="K2703" s="241"/>
      <c r="L2703" s="246"/>
      <c r="M2703" s="247"/>
      <c r="N2703" s="248"/>
      <c r="O2703" s="248"/>
      <c r="P2703" s="248"/>
      <c r="Q2703" s="248"/>
      <c r="R2703" s="248"/>
      <c r="S2703" s="248"/>
      <c r="T2703" s="249"/>
      <c r="U2703" s="14"/>
      <c r="V2703" s="14"/>
      <c r="W2703" s="14"/>
      <c r="X2703" s="14"/>
      <c r="Y2703" s="14"/>
      <c r="Z2703" s="14"/>
      <c r="AA2703" s="14"/>
      <c r="AB2703" s="14"/>
      <c r="AC2703" s="14"/>
      <c r="AD2703" s="14"/>
      <c r="AE2703" s="14"/>
      <c r="AT2703" s="250" t="s">
        <v>397</v>
      </c>
      <c r="AU2703" s="250" t="s">
        <v>84</v>
      </c>
      <c r="AV2703" s="14" t="s">
        <v>84</v>
      </c>
      <c r="AW2703" s="14" t="s">
        <v>35</v>
      </c>
      <c r="AX2703" s="14" t="s">
        <v>82</v>
      </c>
      <c r="AY2703" s="250" t="s">
        <v>378</v>
      </c>
    </row>
    <row r="2704" s="2" customFormat="1" ht="24.15" customHeight="1">
      <c r="A2704" s="41"/>
      <c r="B2704" s="42"/>
      <c r="C2704" s="211" t="s">
        <v>3108</v>
      </c>
      <c r="D2704" s="211" t="s">
        <v>385</v>
      </c>
      <c r="E2704" s="212" t="s">
        <v>3109</v>
      </c>
      <c r="F2704" s="213" t="s">
        <v>3110</v>
      </c>
      <c r="G2704" s="214" t="s">
        <v>972</v>
      </c>
      <c r="H2704" s="215">
        <v>81.344999999999999</v>
      </c>
      <c r="I2704" s="216"/>
      <c r="J2704" s="217">
        <f>ROUND(I2704*H2704,2)</f>
        <v>0</v>
      </c>
      <c r="K2704" s="213" t="s">
        <v>389</v>
      </c>
      <c r="L2704" s="47"/>
      <c r="M2704" s="218" t="s">
        <v>28</v>
      </c>
      <c r="N2704" s="219" t="s">
        <v>45</v>
      </c>
      <c r="O2704" s="87"/>
      <c r="P2704" s="220">
        <f>O2704*H2704</f>
        <v>0</v>
      </c>
      <c r="Q2704" s="220">
        <v>0</v>
      </c>
      <c r="R2704" s="220">
        <f>Q2704*H2704</f>
        <v>0</v>
      </c>
      <c r="S2704" s="220">
        <v>0.0022300000000000002</v>
      </c>
      <c r="T2704" s="221">
        <f>S2704*H2704</f>
        <v>0.18139935000000002</v>
      </c>
      <c r="U2704" s="41"/>
      <c r="V2704" s="41"/>
      <c r="W2704" s="41"/>
      <c r="X2704" s="41"/>
      <c r="Y2704" s="41"/>
      <c r="Z2704" s="41"/>
      <c r="AA2704" s="41"/>
      <c r="AB2704" s="41"/>
      <c r="AC2704" s="41"/>
      <c r="AD2704" s="41"/>
      <c r="AE2704" s="41"/>
      <c r="AR2704" s="222" t="s">
        <v>598</v>
      </c>
      <c r="AT2704" s="222" t="s">
        <v>385</v>
      </c>
      <c r="AU2704" s="222" t="s">
        <v>84</v>
      </c>
      <c r="AY2704" s="20" t="s">
        <v>378</v>
      </c>
      <c r="BE2704" s="223">
        <f>IF(N2704="základní",J2704,0)</f>
        <v>0</v>
      </c>
      <c r="BF2704" s="223">
        <f>IF(N2704="snížená",J2704,0)</f>
        <v>0</v>
      </c>
      <c r="BG2704" s="223">
        <f>IF(N2704="zákl. přenesená",J2704,0)</f>
        <v>0</v>
      </c>
      <c r="BH2704" s="223">
        <f>IF(N2704="sníž. přenesená",J2704,0)</f>
        <v>0</v>
      </c>
      <c r="BI2704" s="223">
        <f>IF(N2704="nulová",J2704,0)</f>
        <v>0</v>
      </c>
      <c r="BJ2704" s="20" t="s">
        <v>82</v>
      </c>
      <c r="BK2704" s="223">
        <f>ROUND(I2704*H2704,2)</f>
        <v>0</v>
      </c>
      <c r="BL2704" s="20" t="s">
        <v>598</v>
      </c>
      <c r="BM2704" s="222" t="s">
        <v>3111</v>
      </c>
    </row>
    <row r="2705" s="2" customFormat="1">
      <c r="A2705" s="41"/>
      <c r="B2705" s="42"/>
      <c r="C2705" s="43"/>
      <c r="D2705" s="224" t="s">
        <v>394</v>
      </c>
      <c r="E2705" s="43"/>
      <c r="F2705" s="225" t="s">
        <v>3112</v>
      </c>
      <c r="G2705" s="43"/>
      <c r="H2705" s="43"/>
      <c r="I2705" s="226"/>
      <c r="J2705" s="43"/>
      <c r="K2705" s="43"/>
      <c r="L2705" s="47"/>
      <c r="M2705" s="227"/>
      <c r="N2705" s="228"/>
      <c r="O2705" s="87"/>
      <c r="P2705" s="87"/>
      <c r="Q2705" s="87"/>
      <c r="R2705" s="87"/>
      <c r="S2705" s="87"/>
      <c r="T2705" s="88"/>
      <c r="U2705" s="41"/>
      <c r="V2705" s="41"/>
      <c r="W2705" s="41"/>
      <c r="X2705" s="41"/>
      <c r="Y2705" s="41"/>
      <c r="Z2705" s="41"/>
      <c r="AA2705" s="41"/>
      <c r="AB2705" s="41"/>
      <c r="AC2705" s="41"/>
      <c r="AD2705" s="41"/>
      <c r="AE2705" s="41"/>
      <c r="AT2705" s="20" t="s">
        <v>394</v>
      </c>
      <c r="AU2705" s="20" t="s">
        <v>84</v>
      </c>
    </row>
    <row r="2706" s="13" customFormat="1">
      <c r="A2706" s="13"/>
      <c r="B2706" s="229"/>
      <c r="C2706" s="230"/>
      <c r="D2706" s="231" t="s">
        <v>397</v>
      </c>
      <c r="E2706" s="232" t="s">
        <v>28</v>
      </c>
      <c r="F2706" s="233" t="s">
        <v>802</v>
      </c>
      <c r="G2706" s="230"/>
      <c r="H2706" s="232" t="s">
        <v>28</v>
      </c>
      <c r="I2706" s="234"/>
      <c r="J2706" s="230"/>
      <c r="K2706" s="230"/>
      <c r="L2706" s="235"/>
      <c r="M2706" s="236"/>
      <c r="N2706" s="237"/>
      <c r="O2706" s="237"/>
      <c r="P2706" s="237"/>
      <c r="Q2706" s="237"/>
      <c r="R2706" s="237"/>
      <c r="S2706" s="237"/>
      <c r="T2706" s="238"/>
      <c r="U2706" s="13"/>
      <c r="V2706" s="13"/>
      <c r="W2706" s="13"/>
      <c r="X2706" s="13"/>
      <c r="Y2706" s="13"/>
      <c r="Z2706" s="13"/>
      <c r="AA2706" s="13"/>
      <c r="AB2706" s="13"/>
      <c r="AC2706" s="13"/>
      <c r="AD2706" s="13"/>
      <c r="AE2706" s="13"/>
      <c r="AT2706" s="239" t="s">
        <v>397</v>
      </c>
      <c r="AU2706" s="239" t="s">
        <v>84</v>
      </c>
      <c r="AV2706" s="13" t="s">
        <v>82</v>
      </c>
      <c r="AW2706" s="13" t="s">
        <v>35</v>
      </c>
      <c r="AX2706" s="13" t="s">
        <v>74</v>
      </c>
      <c r="AY2706" s="239" t="s">
        <v>378</v>
      </c>
    </row>
    <row r="2707" s="14" customFormat="1">
      <c r="A2707" s="14"/>
      <c r="B2707" s="240"/>
      <c r="C2707" s="241"/>
      <c r="D2707" s="231" t="s">
        <v>397</v>
      </c>
      <c r="E2707" s="242" t="s">
        <v>28</v>
      </c>
      <c r="F2707" s="243" t="s">
        <v>2089</v>
      </c>
      <c r="G2707" s="241"/>
      <c r="H2707" s="244">
        <v>81.344999999999999</v>
      </c>
      <c r="I2707" s="245"/>
      <c r="J2707" s="241"/>
      <c r="K2707" s="241"/>
      <c r="L2707" s="246"/>
      <c r="M2707" s="247"/>
      <c r="N2707" s="248"/>
      <c r="O2707" s="248"/>
      <c r="P2707" s="248"/>
      <c r="Q2707" s="248"/>
      <c r="R2707" s="248"/>
      <c r="S2707" s="248"/>
      <c r="T2707" s="249"/>
      <c r="U2707" s="14"/>
      <c r="V2707" s="14"/>
      <c r="W2707" s="14"/>
      <c r="X2707" s="14"/>
      <c r="Y2707" s="14"/>
      <c r="Z2707" s="14"/>
      <c r="AA2707" s="14"/>
      <c r="AB2707" s="14"/>
      <c r="AC2707" s="14"/>
      <c r="AD2707" s="14"/>
      <c r="AE2707" s="14"/>
      <c r="AT2707" s="250" t="s">
        <v>397</v>
      </c>
      <c r="AU2707" s="250" t="s">
        <v>84</v>
      </c>
      <c r="AV2707" s="14" t="s">
        <v>84</v>
      </c>
      <c r="AW2707" s="14" t="s">
        <v>35</v>
      </c>
      <c r="AX2707" s="14" t="s">
        <v>82</v>
      </c>
      <c r="AY2707" s="250" t="s">
        <v>378</v>
      </c>
    </row>
    <row r="2708" s="2" customFormat="1" ht="24.15" customHeight="1">
      <c r="A2708" s="41"/>
      <c r="B2708" s="42"/>
      <c r="C2708" s="211" t="s">
        <v>3113</v>
      </c>
      <c r="D2708" s="211" t="s">
        <v>385</v>
      </c>
      <c r="E2708" s="212" t="s">
        <v>3114</v>
      </c>
      <c r="F2708" s="213" t="s">
        <v>3115</v>
      </c>
      <c r="G2708" s="214" t="s">
        <v>972</v>
      </c>
      <c r="H2708" s="215">
        <v>69.084999999999994</v>
      </c>
      <c r="I2708" s="216"/>
      <c r="J2708" s="217">
        <f>ROUND(I2708*H2708,2)</f>
        <v>0</v>
      </c>
      <c r="K2708" s="213" t="s">
        <v>389</v>
      </c>
      <c r="L2708" s="47"/>
      <c r="M2708" s="218" t="s">
        <v>28</v>
      </c>
      <c r="N2708" s="219" t="s">
        <v>45</v>
      </c>
      <c r="O2708" s="87"/>
      <c r="P2708" s="220">
        <f>O2708*H2708</f>
        <v>0</v>
      </c>
      <c r="Q2708" s="220">
        <v>0</v>
      </c>
      <c r="R2708" s="220">
        <f>Q2708*H2708</f>
        <v>0</v>
      </c>
      <c r="S2708" s="220">
        <v>0.0025999999999999999</v>
      </c>
      <c r="T2708" s="221">
        <f>S2708*H2708</f>
        <v>0.17962099999999998</v>
      </c>
      <c r="U2708" s="41"/>
      <c r="V2708" s="41"/>
      <c r="W2708" s="41"/>
      <c r="X2708" s="41"/>
      <c r="Y2708" s="41"/>
      <c r="Z2708" s="41"/>
      <c r="AA2708" s="41"/>
      <c r="AB2708" s="41"/>
      <c r="AC2708" s="41"/>
      <c r="AD2708" s="41"/>
      <c r="AE2708" s="41"/>
      <c r="AR2708" s="222" t="s">
        <v>598</v>
      </c>
      <c r="AT2708" s="222" t="s">
        <v>385</v>
      </c>
      <c r="AU2708" s="222" t="s">
        <v>84</v>
      </c>
      <c r="AY2708" s="20" t="s">
        <v>378</v>
      </c>
      <c r="BE2708" s="223">
        <f>IF(N2708="základní",J2708,0)</f>
        <v>0</v>
      </c>
      <c r="BF2708" s="223">
        <f>IF(N2708="snížená",J2708,0)</f>
        <v>0</v>
      </c>
      <c r="BG2708" s="223">
        <f>IF(N2708="zákl. přenesená",J2708,0)</f>
        <v>0</v>
      </c>
      <c r="BH2708" s="223">
        <f>IF(N2708="sníž. přenesená",J2708,0)</f>
        <v>0</v>
      </c>
      <c r="BI2708" s="223">
        <f>IF(N2708="nulová",J2708,0)</f>
        <v>0</v>
      </c>
      <c r="BJ2708" s="20" t="s">
        <v>82</v>
      </c>
      <c r="BK2708" s="223">
        <f>ROUND(I2708*H2708,2)</f>
        <v>0</v>
      </c>
      <c r="BL2708" s="20" t="s">
        <v>598</v>
      </c>
      <c r="BM2708" s="222" t="s">
        <v>3116</v>
      </c>
    </row>
    <row r="2709" s="2" customFormat="1">
      <c r="A2709" s="41"/>
      <c r="B2709" s="42"/>
      <c r="C2709" s="43"/>
      <c r="D2709" s="224" t="s">
        <v>394</v>
      </c>
      <c r="E2709" s="43"/>
      <c r="F2709" s="225" t="s">
        <v>3117</v>
      </c>
      <c r="G2709" s="43"/>
      <c r="H2709" s="43"/>
      <c r="I2709" s="226"/>
      <c r="J2709" s="43"/>
      <c r="K2709" s="43"/>
      <c r="L2709" s="47"/>
      <c r="M2709" s="227"/>
      <c r="N2709" s="228"/>
      <c r="O2709" s="87"/>
      <c r="P2709" s="87"/>
      <c r="Q2709" s="87"/>
      <c r="R2709" s="87"/>
      <c r="S2709" s="87"/>
      <c r="T2709" s="88"/>
      <c r="U2709" s="41"/>
      <c r="V2709" s="41"/>
      <c r="W2709" s="41"/>
      <c r="X2709" s="41"/>
      <c r="Y2709" s="41"/>
      <c r="Z2709" s="41"/>
      <c r="AA2709" s="41"/>
      <c r="AB2709" s="41"/>
      <c r="AC2709" s="41"/>
      <c r="AD2709" s="41"/>
      <c r="AE2709" s="41"/>
      <c r="AT2709" s="20" t="s">
        <v>394</v>
      </c>
      <c r="AU2709" s="20" t="s">
        <v>84</v>
      </c>
    </row>
    <row r="2710" s="13" customFormat="1">
      <c r="A2710" s="13"/>
      <c r="B2710" s="229"/>
      <c r="C2710" s="230"/>
      <c r="D2710" s="231" t="s">
        <v>397</v>
      </c>
      <c r="E2710" s="232" t="s">
        <v>28</v>
      </c>
      <c r="F2710" s="233" t="s">
        <v>802</v>
      </c>
      <c r="G2710" s="230"/>
      <c r="H2710" s="232" t="s">
        <v>28</v>
      </c>
      <c r="I2710" s="234"/>
      <c r="J2710" s="230"/>
      <c r="K2710" s="230"/>
      <c r="L2710" s="235"/>
      <c r="M2710" s="236"/>
      <c r="N2710" s="237"/>
      <c r="O2710" s="237"/>
      <c r="P2710" s="237"/>
      <c r="Q2710" s="237"/>
      <c r="R2710" s="237"/>
      <c r="S2710" s="237"/>
      <c r="T2710" s="238"/>
      <c r="U2710" s="13"/>
      <c r="V2710" s="13"/>
      <c r="W2710" s="13"/>
      <c r="X2710" s="13"/>
      <c r="Y2710" s="13"/>
      <c r="Z2710" s="13"/>
      <c r="AA2710" s="13"/>
      <c r="AB2710" s="13"/>
      <c r="AC2710" s="13"/>
      <c r="AD2710" s="13"/>
      <c r="AE2710" s="13"/>
      <c r="AT2710" s="239" t="s">
        <v>397</v>
      </c>
      <c r="AU2710" s="239" t="s">
        <v>84</v>
      </c>
      <c r="AV2710" s="13" t="s">
        <v>82</v>
      </c>
      <c r="AW2710" s="13" t="s">
        <v>35</v>
      </c>
      <c r="AX2710" s="13" t="s">
        <v>74</v>
      </c>
      <c r="AY2710" s="239" t="s">
        <v>378</v>
      </c>
    </row>
    <row r="2711" s="14" customFormat="1">
      <c r="A2711" s="14"/>
      <c r="B2711" s="240"/>
      <c r="C2711" s="241"/>
      <c r="D2711" s="231" t="s">
        <v>397</v>
      </c>
      <c r="E2711" s="242" t="s">
        <v>28</v>
      </c>
      <c r="F2711" s="243" t="s">
        <v>3118</v>
      </c>
      <c r="G2711" s="241"/>
      <c r="H2711" s="244">
        <v>69.084999999999994</v>
      </c>
      <c r="I2711" s="245"/>
      <c r="J2711" s="241"/>
      <c r="K2711" s="241"/>
      <c r="L2711" s="246"/>
      <c r="M2711" s="247"/>
      <c r="N2711" s="248"/>
      <c r="O2711" s="248"/>
      <c r="P2711" s="248"/>
      <c r="Q2711" s="248"/>
      <c r="R2711" s="248"/>
      <c r="S2711" s="248"/>
      <c r="T2711" s="249"/>
      <c r="U2711" s="14"/>
      <c r="V2711" s="14"/>
      <c r="W2711" s="14"/>
      <c r="X2711" s="14"/>
      <c r="Y2711" s="14"/>
      <c r="Z2711" s="14"/>
      <c r="AA2711" s="14"/>
      <c r="AB2711" s="14"/>
      <c r="AC2711" s="14"/>
      <c r="AD2711" s="14"/>
      <c r="AE2711" s="14"/>
      <c r="AT2711" s="250" t="s">
        <v>397</v>
      </c>
      <c r="AU2711" s="250" t="s">
        <v>84</v>
      </c>
      <c r="AV2711" s="14" t="s">
        <v>84</v>
      </c>
      <c r="AW2711" s="14" t="s">
        <v>35</v>
      </c>
      <c r="AX2711" s="14" t="s">
        <v>82</v>
      </c>
      <c r="AY2711" s="250" t="s">
        <v>378</v>
      </c>
    </row>
    <row r="2712" s="2" customFormat="1" ht="16.5" customHeight="1">
      <c r="A2712" s="41"/>
      <c r="B2712" s="42"/>
      <c r="C2712" s="211" t="s">
        <v>3119</v>
      </c>
      <c r="D2712" s="211" t="s">
        <v>385</v>
      </c>
      <c r="E2712" s="212" t="s">
        <v>3120</v>
      </c>
      <c r="F2712" s="213" t="s">
        <v>3121</v>
      </c>
      <c r="G2712" s="214" t="s">
        <v>972</v>
      </c>
      <c r="H2712" s="215">
        <v>41.140000000000001</v>
      </c>
      <c r="I2712" s="216"/>
      <c r="J2712" s="217">
        <f>ROUND(I2712*H2712,2)</f>
        <v>0</v>
      </c>
      <c r="K2712" s="213" t="s">
        <v>389</v>
      </c>
      <c r="L2712" s="47"/>
      <c r="M2712" s="218" t="s">
        <v>28</v>
      </c>
      <c r="N2712" s="219" t="s">
        <v>45</v>
      </c>
      <c r="O2712" s="87"/>
      <c r="P2712" s="220">
        <f>O2712*H2712</f>
        <v>0</v>
      </c>
      <c r="Q2712" s="220">
        <v>0</v>
      </c>
      <c r="R2712" s="220">
        <f>Q2712*H2712</f>
        <v>0</v>
      </c>
      <c r="S2712" s="220">
        <v>0.0039399999999999999</v>
      </c>
      <c r="T2712" s="221">
        <f>S2712*H2712</f>
        <v>0.1620916</v>
      </c>
      <c r="U2712" s="41"/>
      <c r="V2712" s="41"/>
      <c r="W2712" s="41"/>
      <c r="X2712" s="41"/>
      <c r="Y2712" s="41"/>
      <c r="Z2712" s="41"/>
      <c r="AA2712" s="41"/>
      <c r="AB2712" s="41"/>
      <c r="AC2712" s="41"/>
      <c r="AD2712" s="41"/>
      <c r="AE2712" s="41"/>
      <c r="AR2712" s="222" t="s">
        <v>598</v>
      </c>
      <c r="AT2712" s="222" t="s">
        <v>385</v>
      </c>
      <c r="AU2712" s="222" t="s">
        <v>84</v>
      </c>
      <c r="AY2712" s="20" t="s">
        <v>378</v>
      </c>
      <c r="BE2712" s="223">
        <f>IF(N2712="základní",J2712,0)</f>
        <v>0</v>
      </c>
      <c r="BF2712" s="223">
        <f>IF(N2712="snížená",J2712,0)</f>
        <v>0</v>
      </c>
      <c r="BG2712" s="223">
        <f>IF(N2712="zákl. přenesená",J2712,0)</f>
        <v>0</v>
      </c>
      <c r="BH2712" s="223">
        <f>IF(N2712="sníž. přenesená",J2712,0)</f>
        <v>0</v>
      </c>
      <c r="BI2712" s="223">
        <f>IF(N2712="nulová",J2712,0)</f>
        <v>0</v>
      </c>
      <c r="BJ2712" s="20" t="s">
        <v>82</v>
      </c>
      <c r="BK2712" s="223">
        <f>ROUND(I2712*H2712,2)</f>
        <v>0</v>
      </c>
      <c r="BL2712" s="20" t="s">
        <v>598</v>
      </c>
      <c r="BM2712" s="222" t="s">
        <v>3122</v>
      </c>
    </row>
    <row r="2713" s="2" customFormat="1">
      <c r="A2713" s="41"/>
      <c r="B2713" s="42"/>
      <c r="C2713" s="43"/>
      <c r="D2713" s="224" t="s">
        <v>394</v>
      </c>
      <c r="E2713" s="43"/>
      <c r="F2713" s="225" t="s">
        <v>3123</v>
      </c>
      <c r="G2713" s="43"/>
      <c r="H2713" s="43"/>
      <c r="I2713" s="226"/>
      <c r="J2713" s="43"/>
      <c r="K2713" s="43"/>
      <c r="L2713" s="47"/>
      <c r="M2713" s="227"/>
      <c r="N2713" s="228"/>
      <c r="O2713" s="87"/>
      <c r="P2713" s="87"/>
      <c r="Q2713" s="87"/>
      <c r="R2713" s="87"/>
      <c r="S2713" s="87"/>
      <c r="T2713" s="88"/>
      <c r="U2713" s="41"/>
      <c r="V2713" s="41"/>
      <c r="W2713" s="41"/>
      <c r="X2713" s="41"/>
      <c r="Y2713" s="41"/>
      <c r="Z2713" s="41"/>
      <c r="AA2713" s="41"/>
      <c r="AB2713" s="41"/>
      <c r="AC2713" s="41"/>
      <c r="AD2713" s="41"/>
      <c r="AE2713" s="41"/>
      <c r="AT2713" s="20" t="s">
        <v>394</v>
      </c>
      <c r="AU2713" s="20" t="s">
        <v>84</v>
      </c>
    </row>
    <row r="2714" s="13" customFormat="1">
      <c r="A2714" s="13"/>
      <c r="B2714" s="229"/>
      <c r="C2714" s="230"/>
      <c r="D2714" s="231" t="s">
        <v>397</v>
      </c>
      <c r="E2714" s="232" t="s">
        <v>28</v>
      </c>
      <c r="F2714" s="233" t="s">
        <v>802</v>
      </c>
      <c r="G2714" s="230"/>
      <c r="H2714" s="232" t="s">
        <v>28</v>
      </c>
      <c r="I2714" s="234"/>
      <c r="J2714" s="230"/>
      <c r="K2714" s="230"/>
      <c r="L2714" s="235"/>
      <c r="M2714" s="236"/>
      <c r="N2714" s="237"/>
      <c r="O2714" s="237"/>
      <c r="P2714" s="237"/>
      <c r="Q2714" s="237"/>
      <c r="R2714" s="237"/>
      <c r="S2714" s="237"/>
      <c r="T2714" s="238"/>
      <c r="U2714" s="13"/>
      <c r="V2714" s="13"/>
      <c r="W2714" s="13"/>
      <c r="X2714" s="13"/>
      <c r="Y2714" s="13"/>
      <c r="Z2714" s="13"/>
      <c r="AA2714" s="13"/>
      <c r="AB2714" s="13"/>
      <c r="AC2714" s="13"/>
      <c r="AD2714" s="13"/>
      <c r="AE2714" s="13"/>
      <c r="AT2714" s="239" t="s">
        <v>397</v>
      </c>
      <c r="AU2714" s="239" t="s">
        <v>84</v>
      </c>
      <c r="AV2714" s="13" t="s">
        <v>82</v>
      </c>
      <c r="AW2714" s="13" t="s">
        <v>35</v>
      </c>
      <c r="AX2714" s="13" t="s">
        <v>74</v>
      </c>
      <c r="AY2714" s="239" t="s">
        <v>378</v>
      </c>
    </row>
    <row r="2715" s="14" customFormat="1">
      <c r="A2715" s="14"/>
      <c r="B2715" s="240"/>
      <c r="C2715" s="241"/>
      <c r="D2715" s="231" t="s">
        <v>397</v>
      </c>
      <c r="E2715" s="242" t="s">
        <v>28</v>
      </c>
      <c r="F2715" s="243" t="s">
        <v>3124</v>
      </c>
      <c r="G2715" s="241"/>
      <c r="H2715" s="244">
        <v>41.140000000000001</v>
      </c>
      <c r="I2715" s="245"/>
      <c r="J2715" s="241"/>
      <c r="K2715" s="241"/>
      <c r="L2715" s="246"/>
      <c r="M2715" s="247"/>
      <c r="N2715" s="248"/>
      <c r="O2715" s="248"/>
      <c r="P2715" s="248"/>
      <c r="Q2715" s="248"/>
      <c r="R2715" s="248"/>
      <c r="S2715" s="248"/>
      <c r="T2715" s="249"/>
      <c r="U2715" s="14"/>
      <c r="V2715" s="14"/>
      <c r="W2715" s="14"/>
      <c r="X2715" s="14"/>
      <c r="Y2715" s="14"/>
      <c r="Z2715" s="14"/>
      <c r="AA2715" s="14"/>
      <c r="AB2715" s="14"/>
      <c r="AC2715" s="14"/>
      <c r="AD2715" s="14"/>
      <c r="AE2715" s="14"/>
      <c r="AT2715" s="250" t="s">
        <v>397</v>
      </c>
      <c r="AU2715" s="250" t="s">
        <v>84</v>
      </c>
      <c r="AV2715" s="14" t="s">
        <v>84</v>
      </c>
      <c r="AW2715" s="14" t="s">
        <v>35</v>
      </c>
      <c r="AX2715" s="14" t="s">
        <v>82</v>
      </c>
      <c r="AY2715" s="250" t="s">
        <v>378</v>
      </c>
    </row>
    <row r="2716" s="2" customFormat="1" ht="37.8" customHeight="1">
      <c r="A2716" s="41"/>
      <c r="B2716" s="42"/>
      <c r="C2716" s="211" t="s">
        <v>3125</v>
      </c>
      <c r="D2716" s="211" t="s">
        <v>385</v>
      </c>
      <c r="E2716" s="212" t="s">
        <v>3126</v>
      </c>
      <c r="F2716" s="213" t="s">
        <v>3127</v>
      </c>
      <c r="G2716" s="214" t="s">
        <v>572</v>
      </c>
      <c r="H2716" s="215">
        <v>42.369999999999997</v>
      </c>
      <c r="I2716" s="216"/>
      <c r="J2716" s="217">
        <f>ROUND(I2716*H2716,2)</f>
        <v>0</v>
      </c>
      <c r="K2716" s="213" t="s">
        <v>389</v>
      </c>
      <c r="L2716" s="47"/>
      <c r="M2716" s="218" t="s">
        <v>28</v>
      </c>
      <c r="N2716" s="219" t="s">
        <v>45</v>
      </c>
      <c r="O2716" s="87"/>
      <c r="P2716" s="220">
        <f>O2716*H2716</f>
        <v>0</v>
      </c>
      <c r="Q2716" s="220">
        <v>0.0027000000000000001</v>
      </c>
      <c r="R2716" s="220">
        <f>Q2716*H2716</f>
        <v>0.114399</v>
      </c>
      <c r="S2716" s="220">
        <v>0</v>
      </c>
      <c r="T2716" s="221">
        <f>S2716*H2716</f>
        <v>0</v>
      </c>
      <c r="U2716" s="41"/>
      <c r="V2716" s="41"/>
      <c r="W2716" s="41"/>
      <c r="X2716" s="41"/>
      <c r="Y2716" s="41"/>
      <c r="Z2716" s="41"/>
      <c r="AA2716" s="41"/>
      <c r="AB2716" s="41"/>
      <c r="AC2716" s="41"/>
      <c r="AD2716" s="41"/>
      <c r="AE2716" s="41"/>
      <c r="AR2716" s="222" t="s">
        <v>598</v>
      </c>
      <c r="AT2716" s="222" t="s">
        <v>385</v>
      </c>
      <c r="AU2716" s="222" t="s">
        <v>84</v>
      </c>
      <c r="AY2716" s="20" t="s">
        <v>378</v>
      </c>
      <c r="BE2716" s="223">
        <f>IF(N2716="základní",J2716,0)</f>
        <v>0</v>
      </c>
      <c r="BF2716" s="223">
        <f>IF(N2716="snížená",J2716,0)</f>
        <v>0</v>
      </c>
      <c r="BG2716" s="223">
        <f>IF(N2716="zákl. přenesená",J2716,0)</f>
        <v>0</v>
      </c>
      <c r="BH2716" s="223">
        <f>IF(N2716="sníž. přenesená",J2716,0)</f>
        <v>0</v>
      </c>
      <c r="BI2716" s="223">
        <f>IF(N2716="nulová",J2716,0)</f>
        <v>0</v>
      </c>
      <c r="BJ2716" s="20" t="s">
        <v>82</v>
      </c>
      <c r="BK2716" s="223">
        <f>ROUND(I2716*H2716,2)</f>
        <v>0</v>
      </c>
      <c r="BL2716" s="20" t="s">
        <v>598</v>
      </c>
      <c r="BM2716" s="222" t="s">
        <v>3128</v>
      </c>
    </row>
    <row r="2717" s="2" customFormat="1">
      <c r="A2717" s="41"/>
      <c r="B2717" s="42"/>
      <c r="C2717" s="43"/>
      <c r="D2717" s="224" t="s">
        <v>394</v>
      </c>
      <c r="E2717" s="43"/>
      <c r="F2717" s="225" t="s">
        <v>3129</v>
      </c>
      <c r="G2717" s="43"/>
      <c r="H2717" s="43"/>
      <c r="I2717" s="226"/>
      <c r="J2717" s="43"/>
      <c r="K2717" s="43"/>
      <c r="L2717" s="47"/>
      <c r="M2717" s="227"/>
      <c r="N2717" s="228"/>
      <c r="O2717" s="87"/>
      <c r="P2717" s="87"/>
      <c r="Q2717" s="87"/>
      <c r="R2717" s="87"/>
      <c r="S2717" s="87"/>
      <c r="T2717" s="88"/>
      <c r="U2717" s="41"/>
      <c r="V2717" s="41"/>
      <c r="W2717" s="41"/>
      <c r="X2717" s="41"/>
      <c r="Y2717" s="41"/>
      <c r="Z2717" s="41"/>
      <c r="AA2717" s="41"/>
      <c r="AB2717" s="41"/>
      <c r="AC2717" s="41"/>
      <c r="AD2717" s="41"/>
      <c r="AE2717" s="41"/>
      <c r="AT2717" s="20" t="s">
        <v>394</v>
      </c>
      <c r="AU2717" s="20" t="s">
        <v>84</v>
      </c>
    </row>
    <row r="2718" s="13" customFormat="1">
      <c r="A2718" s="13"/>
      <c r="B2718" s="229"/>
      <c r="C2718" s="230"/>
      <c r="D2718" s="231" t="s">
        <v>397</v>
      </c>
      <c r="E2718" s="232" t="s">
        <v>28</v>
      </c>
      <c r="F2718" s="233" t="s">
        <v>410</v>
      </c>
      <c r="G2718" s="230"/>
      <c r="H2718" s="232" t="s">
        <v>28</v>
      </c>
      <c r="I2718" s="234"/>
      <c r="J2718" s="230"/>
      <c r="K2718" s="230"/>
      <c r="L2718" s="235"/>
      <c r="M2718" s="236"/>
      <c r="N2718" s="237"/>
      <c r="O2718" s="237"/>
      <c r="P2718" s="237"/>
      <c r="Q2718" s="237"/>
      <c r="R2718" s="237"/>
      <c r="S2718" s="237"/>
      <c r="T2718" s="238"/>
      <c r="U2718" s="13"/>
      <c r="V2718" s="13"/>
      <c r="W2718" s="13"/>
      <c r="X2718" s="13"/>
      <c r="Y2718" s="13"/>
      <c r="Z2718" s="13"/>
      <c r="AA2718" s="13"/>
      <c r="AB2718" s="13"/>
      <c r="AC2718" s="13"/>
      <c r="AD2718" s="13"/>
      <c r="AE2718" s="13"/>
      <c r="AT2718" s="239" t="s">
        <v>397</v>
      </c>
      <c r="AU2718" s="239" t="s">
        <v>84</v>
      </c>
      <c r="AV2718" s="13" t="s">
        <v>82</v>
      </c>
      <c r="AW2718" s="13" t="s">
        <v>35</v>
      </c>
      <c r="AX2718" s="13" t="s">
        <v>74</v>
      </c>
      <c r="AY2718" s="239" t="s">
        <v>378</v>
      </c>
    </row>
    <row r="2719" s="13" customFormat="1">
      <c r="A2719" s="13"/>
      <c r="B2719" s="229"/>
      <c r="C2719" s="230"/>
      <c r="D2719" s="231" t="s">
        <v>397</v>
      </c>
      <c r="E2719" s="232" t="s">
        <v>28</v>
      </c>
      <c r="F2719" s="233" t="s">
        <v>3130</v>
      </c>
      <c r="G2719" s="230"/>
      <c r="H2719" s="232" t="s">
        <v>28</v>
      </c>
      <c r="I2719" s="234"/>
      <c r="J2719" s="230"/>
      <c r="K2719" s="230"/>
      <c r="L2719" s="235"/>
      <c r="M2719" s="236"/>
      <c r="N2719" s="237"/>
      <c r="O2719" s="237"/>
      <c r="P2719" s="237"/>
      <c r="Q2719" s="237"/>
      <c r="R2719" s="237"/>
      <c r="S2719" s="237"/>
      <c r="T2719" s="238"/>
      <c r="U2719" s="13"/>
      <c r="V2719" s="13"/>
      <c r="W2719" s="13"/>
      <c r="X2719" s="13"/>
      <c r="Y2719" s="13"/>
      <c r="Z2719" s="13"/>
      <c r="AA2719" s="13"/>
      <c r="AB2719" s="13"/>
      <c r="AC2719" s="13"/>
      <c r="AD2719" s="13"/>
      <c r="AE2719" s="13"/>
      <c r="AT2719" s="239" t="s">
        <v>397</v>
      </c>
      <c r="AU2719" s="239" t="s">
        <v>84</v>
      </c>
      <c r="AV2719" s="13" t="s">
        <v>82</v>
      </c>
      <c r="AW2719" s="13" t="s">
        <v>35</v>
      </c>
      <c r="AX2719" s="13" t="s">
        <v>74</v>
      </c>
      <c r="AY2719" s="239" t="s">
        <v>378</v>
      </c>
    </row>
    <row r="2720" s="14" customFormat="1">
      <c r="A2720" s="14"/>
      <c r="B2720" s="240"/>
      <c r="C2720" s="241"/>
      <c r="D2720" s="231" t="s">
        <v>397</v>
      </c>
      <c r="E2720" s="242" t="s">
        <v>28</v>
      </c>
      <c r="F2720" s="243" t="s">
        <v>3131</v>
      </c>
      <c r="G2720" s="241"/>
      <c r="H2720" s="244">
        <v>2.25</v>
      </c>
      <c r="I2720" s="245"/>
      <c r="J2720" s="241"/>
      <c r="K2720" s="241"/>
      <c r="L2720" s="246"/>
      <c r="M2720" s="247"/>
      <c r="N2720" s="248"/>
      <c r="O2720" s="248"/>
      <c r="P2720" s="248"/>
      <c r="Q2720" s="248"/>
      <c r="R2720" s="248"/>
      <c r="S2720" s="248"/>
      <c r="T2720" s="249"/>
      <c r="U2720" s="14"/>
      <c r="V2720" s="14"/>
      <c r="W2720" s="14"/>
      <c r="X2720" s="14"/>
      <c r="Y2720" s="14"/>
      <c r="Z2720" s="14"/>
      <c r="AA2720" s="14"/>
      <c r="AB2720" s="14"/>
      <c r="AC2720" s="14"/>
      <c r="AD2720" s="14"/>
      <c r="AE2720" s="14"/>
      <c r="AT2720" s="250" t="s">
        <v>397</v>
      </c>
      <c r="AU2720" s="250" t="s">
        <v>84</v>
      </c>
      <c r="AV2720" s="14" t="s">
        <v>84</v>
      </c>
      <c r="AW2720" s="14" t="s">
        <v>35</v>
      </c>
      <c r="AX2720" s="14" t="s">
        <v>74</v>
      </c>
      <c r="AY2720" s="250" t="s">
        <v>378</v>
      </c>
    </row>
    <row r="2721" s="13" customFormat="1">
      <c r="A2721" s="13"/>
      <c r="B2721" s="229"/>
      <c r="C2721" s="230"/>
      <c r="D2721" s="231" t="s">
        <v>397</v>
      </c>
      <c r="E2721" s="232" t="s">
        <v>28</v>
      </c>
      <c r="F2721" s="233" t="s">
        <v>1178</v>
      </c>
      <c r="G2721" s="230"/>
      <c r="H2721" s="232" t="s">
        <v>28</v>
      </c>
      <c r="I2721" s="234"/>
      <c r="J2721" s="230"/>
      <c r="K2721" s="230"/>
      <c r="L2721" s="235"/>
      <c r="M2721" s="236"/>
      <c r="N2721" s="237"/>
      <c r="O2721" s="237"/>
      <c r="P2721" s="237"/>
      <c r="Q2721" s="237"/>
      <c r="R2721" s="237"/>
      <c r="S2721" s="237"/>
      <c r="T2721" s="238"/>
      <c r="U2721" s="13"/>
      <c r="V2721" s="13"/>
      <c r="W2721" s="13"/>
      <c r="X2721" s="13"/>
      <c r="Y2721" s="13"/>
      <c r="Z2721" s="13"/>
      <c r="AA2721" s="13"/>
      <c r="AB2721" s="13"/>
      <c r="AC2721" s="13"/>
      <c r="AD2721" s="13"/>
      <c r="AE2721" s="13"/>
      <c r="AT2721" s="239" t="s">
        <v>397</v>
      </c>
      <c r="AU2721" s="239" t="s">
        <v>84</v>
      </c>
      <c r="AV2721" s="13" t="s">
        <v>82</v>
      </c>
      <c r="AW2721" s="13" t="s">
        <v>35</v>
      </c>
      <c r="AX2721" s="13" t="s">
        <v>74</v>
      </c>
      <c r="AY2721" s="239" t="s">
        <v>378</v>
      </c>
    </row>
    <row r="2722" s="13" customFormat="1">
      <c r="A2722" s="13"/>
      <c r="B2722" s="229"/>
      <c r="C2722" s="230"/>
      <c r="D2722" s="231" t="s">
        <v>397</v>
      </c>
      <c r="E2722" s="232" t="s">
        <v>28</v>
      </c>
      <c r="F2722" s="233" t="s">
        <v>3132</v>
      </c>
      <c r="G2722" s="230"/>
      <c r="H2722" s="232" t="s">
        <v>28</v>
      </c>
      <c r="I2722" s="234"/>
      <c r="J2722" s="230"/>
      <c r="K2722" s="230"/>
      <c r="L2722" s="235"/>
      <c r="M2722" s="236"/>
      <c r="N2722" s="237"/>
      <c r="O2722" s="237"/>
      <c r="P2722" s="237"/>
      <c r="Q2722" s="237"/>
      <c r="R2722" s="237"/>
      <c r="S2722" s="237"/>
      <c r="T2722" s="238"/>
      <c r="U2722" s="13"/>
      <c r="V2722" s="13"/>
      <c r="W2722" s="13"/>
      <c r="X2722" s="13"/>
      <c r="Y2722" s="13"/>
      <c r="Z2722" s="13"/>
      <c r="AA2722" s="13"/>
      <c r="AB2722" s="13"/>
      <c r="AC2722" s="13"/>
      <c r="AD2722" s="13"/>
      <c r="AE2722" s="13"/>
      <c r="AT2722" s="239" t="s">
        <v>397</v>
      </c>
      <c r="AU2722" s="239" t="s">
        <v>84</v>
      </c>
      <c r="AV2722" s="13" t="s">
        <v>82</v>
      </c>
      <c r="AW2722" s="13" t="s">
        <v>35</v>
      </c>
      <c r="AX2722" s="13" t="s">
        <v>74</v>
      </c>
      <c r="AY2722" s="239" t="s">
        <v>378</v>
      </c>
    </row>
    <row r="2723" s="14" customFormat="1">
      <c r="A2723" s="14"/>
      <c r="B2723" s="240"/>
      <c r="C2723" s="241"/>
      <c r="D2723" s="231" t="s">
        <v>397</v>
      </c>
      <c r="E2723" s="242" t="s">
        <v>451</v>
      </c>
      <c r="F2723" s="243" t="s">
        <v>3133</v>
      </c>
      <c r="G2723" s="241"/>
      <c r="H2723" s="244">
        <v>40.119999999999997</v>
      </c>
      <c r="I2723" s="245"/>
      <c r="J2723" s="241"/>
      <c r="K2723" s="241"/>
      <c r="L2723" s="246"/>
      <c r="M2723" s="247"/>
      <c r="N2723" s="248"/>
      <c r="O2723" s="248"/>
      <c r="P2723" s="248"/>
      <c r="Q2723" s="248"/>
      <c r="R2723" s="248"/>
      <c r="S2723" s="248"/>
      <c r="T2723" s="249"/>
      <c r="U2723" s="14"/>
      <c r="V2723" s="14"/>
      <c r="W2723" s="14"/>
      <c r="X2723" s="14"/>
      <c r="Y2723" s="14"/>
      <c r="Z2723" s="14"/>
      <c r="AA2723" s="14"/>
      <c r="AB2723" s="14"/>
      <c r="AC2723" s="14"/>
      <c r="AD2723" s="14"/>
      <c r="AE2723" s="14"/>
      <c r="AT2723" s="250" t="s">
        <v>397</v>
      </c>
      <c r="AU2723" s="250" t="s">
        <v>84</v>
      </c>
      <c r="AV2723" s="14" t="s">
        <v>84</v>
      </c>
      <c r="AW2723" s="14" t="s">
        <v>35</v>
      </c>
      <c r="AX2723" s="14" t="s">
        <v>74</v>
      </c>
      <c r="AY2723" s="250" t="s">
        <v>378</v>
      </c>
    </row>
    <row r="2724" s="15" customFormat="1">
      <c r="A2724" s="15"/>
      <c r="B2724" s="251"/>
      <c r="C2724" s="252"/>
      <c r="D2724" s="231" t="s">
        <v>397</v>
      </c>
      <c r="E2724" s="253" t="s">
        <v>28</v>
      </c>
      <c r="F2724" s="254" t="s">
        <v>416</v>
      </c>
      <c r="G2724" s="252"/>
      <c r="H2724" s="255">
        <v>42.369999999999997</v>
      </c>
      <c r="I2724" s="256"/>
      <c r="J2724" s="252"/>
      <c r="K2724" s="252"/>
      <c r="L2724" s="257"/>
      <c r="M2724" s="258"/>
      <c r="N2724" s="259"/>
      <c r="O2724" s="259"/>
      <c r="P2724" s="259"/>
      <c r="Q2724" s="259"/>
      <c r="R2724" s="259"/>
      <c r="S2724" s="259"/>
      <c r="T2724" s="260"/>
      <c r="U2724" s="15"/>
      <c r="V2724" s="15"/>
      <c r="W2724" s="15"/>
      <c r="X2724" s="15"/>
      <c r="Y2724" s="15"/>
      <c r="Z2724" s="15"/>
      <c r="AA2724" s="15"/>
      <c r="AB2724" s="15"/>
      <c r="AC2724" s="15"/>
      <c r="AD2724" s="15"/>
      <c r="AE2724" s="15"/>
      <c r="AT2724" s="261" t="s">
        <v>397</v>
      </c>
      <c r="AU2724" s="261" t="s">
        <v>84</v>
      </c>
      <c r="AV2724" s="15" t="s">
        <v>390</v>
      </c>
      <c r="AW2724" s="15" t="s">
        <v>35</v>
      </c>
      <c r="AX2724" s="15" t="s">
        <v>82</v>
      </c>
      <c r="AY2724" s="261" t="s">
        <v>378</v>
      </c>
    </row>
    <row r="2725" s="2" customFormat="1" ht="37.8" customHeight="1">
      <c r="A2725" s="41"/>
      <c r="B2725" s="42"/>
      <c r="C2725" s="211" t="s">
        <v>3134</v>
      </c>
      <c r="D2725" s="211" t="s">
        <v>385</v>
      </c>
      <c r="E2725" s="212" t="s">
        <v>3135</v>
      </c>
      <c r="F2725" s="213" t="s">
        <v>3136</v>
      </c>
      <c r="G2725" s="214" t="s">
        <v>572</v>
      </c>
      <c r="H2725" s="215">
        <v>34.5</v>
      </c>
      <c r="I2725" s="216"/>
      <c r="J2725" s="217">
        <f>ROUND(I2725*H2725,2)</f>
        <v>0</v>
      </c>
      <c r="K2725" s="213" t="s">
        <v>28</v>
      </c>
      <c r="L2725" s="47"/>
      <c r="M2725" s="218" t="s">
        <v>28</v>
      </c>
      <c r="N2725" s="219" t="s">
        <v>45</v>
      </c>
      <c r="O2725" s="87"/>
      <c r="P2725" s="220">
        <f>O2725*H2725</f>
        <v>0</v>
      </c>
      <c r="Q2725" s="220">
        <v>0.0027200000000000002</v>
      </c>
      <c r="R2725" s="220">
        <f>Q2725*H2725</f>
        <v>0.093840000000000007</v>
      </c>
      <c r="S2725" s="220">
        <v>0</v>
      </c>
      <c r="T2725" s="221">
        <f>S2725*H2725</f>
        <v>0</v>
      </c>
      <c r="U2725" s="41"/>
      <c r="V2725" s="41"/>
      <c r="W2725" s="41"/>
      <c r="X2725" s="41"/>
      <c r="Y2725" s="41"/>
      <c r="Z2725" s="41"/>
      <c r="AA2725" s="41"/>
      <c r="AB2725" s="41"/>
      <c r="AC2725" s="41"/>
      <c r="AD2725" s="41"/>
      <c r="AE2725" s="41"/>
      <c r="AR2725" s="222" t="s">
        <v>598</v>
      </c>
      <c r="AT2725" s="222" t="s">
        <v>385</v>
      </c>
      <c r="AU2725" s="222" t="s">
        <v>84</v>
      </c>
      <c r="AY2725" s="20" t="s">
        <v>378</v>
      </c>
      <c r="BE2725" s="223">
        <f>IF(N2725="základní",J2725,0)</f>
        <v>0</v>
      </c>
      <c r="BF2725" s="223">
        <f>IF(N2725="snížená",J2725,0)</f>
        <v>0</v>
      </c>
      <c r="BG2725" s="223">
        <f>IF(N2725="zákl. přenesená",J2725,0)</f>
        <v>0</v>
      </c>
      <c r="BH2725" s="223">
        <f>IF(N2725="sníž. přenesená",J2725,0)</f>
        <v>0</v>
      </c>
      <c r="BI2725" s="223">
        <f>IF(N2725="nulová",J2725,0)</f>
        <v>0</v>
      </c>
      <c r="BJ2725" s="20" t="s">
        <v>82</v>
      </c>
      <c r="BK2725" s="223">
        <f>ROUND(I2725*H2725,2)</f>
        <v>0</v>
      </c>
      <c r="BL2725" s="20" t="s">
        <v>598</v>
      </c>
      <c r="BM2725" s="222" t="s">
        <v>3137</v>
      </c>
    </row>
    <row r="2726" s="13" customFormat="1">
      <c r="A2726" s="13"/>
      <c r="B2726" s="229"/>
      <c r="C2726" s="230"/>
      <c r="D2726" s="231" t="s">
        <v>397</v>
      </c>
      <c r="E2726" s="232" t="s">
        <v>28</v>
      </c>
      <c r="F2726" s="233" t="s">
        <v>3138</v>
      </c>
      <c r="G2726" s="230"/>
      <c r="H2726" s="232" t="s">
        <v>28</v>
      </c>
      <c r="I2726" s="234"/>
      <c r="J2726" s="230"/>
      <c r="K2726" s="230"/>
      <c r="L2726" s="235"/>
      <c r="M2726" s="236"/>
      <c r="N2726" s="237"/>
      <c r="O2726" s="237"/>
      <c r="P2726" s="237"/>
      <c r="Q2726" s="237"/>
      <c r="R2726" s="237"/>
      <c r="S2726" s="237"/>
      <c r="T2726" s="238"/>
      <c r="U2726" s="13"/>
      <c r="V2726" s="13"/>
      <c r="W2726" s="13"/>
      <c r="X2726" s="13"/>
      <c r="Y2726" s="13"/>
      <c r="Z2726" s="13"/>
      <c r="AA2726" s="13"/>
      <c r="AB2726" s="13"/>
      <c r="AC2726" s="13"/>
      <c r="AD2726" s="13"/>
      <c r="AE2726" s="13"/>
      <c r="AT2726" s="239" t="s">
        <v>397</v>
      </c>
      <c r="AU2726" s="239" t="s">
        <v>84</v>
      </c>
      <c r="AV2726" s="13" t="s">
        <v>82</v>
      </c>
      <c r="AW2726" s="13" t="s">
        <v>35</v>
      </c>
      <c r="AX2726" s="13" t="s">
        <v>74</v>
      </c>
      <c r="AY2726" s="239" t="s">
        <v>378</v>
      </c>
    </row>
    <row r="2727" s="14" customFormat="1">
      <c r="A2727" s="14"/>
      <c r="B2727" s="240"/>
      <c r="C2727" s="241"/>
      <c r="D2727" s="231" t="s">
        <v>397</v>
      </c>
      <c r="E2727" s="242" t="s">
        <v>28</v>
      </c>
      <c r="F2727" s="243" t="s">
        <v>3139</v>
      </c>
      <c r="G2727" s="241"/>
      <c r="H2727" s="244">
        <v>34.5</v>
      </c>
      <c r="I2727" s="245"/>
      <c r="J2727" s="241"/>
      <c r="K2727" s="241"/>
      <c r="L2727" s="246"/>
      <c r="M2727" s="247"/>
      <c r="N2727" s="248"/>
      <c r="O2727" s="248"/>
      <c r="P2727" s="248"/>
      <c r="Q2727" s="248"/>
      <c r="R2727" s="248"/>
      <c r="S2727" s="248"/>
      <c r="T2727" s="249"/>
      <c r="U2727" s="14"/>
      <c r="V2727" s="14"/>
      <c r="W2727" s="14"/>
      <c r="X2727" s="14"/>
      <c r="Y2727" s="14"/>
      <c r="Z2727" s="14"/>
      <c r="AA2727" s="14"/>
      <c r="AB2727" s="14"/>
      <c r="AC2727" s="14"/>
      <c r="AD2727" s="14"/>
      <c r="AE2727" s="14"/>
      <c r="AT2727" s="250" t="s">
        <v>397</v>
      </c>
      <c r="AU2727" s="250" t="s">
        <v>84</v>
      </c>
      <c r="AV2727" s="14" t="s">
        <v>84</v>
      </c>
      <c r="AW2727" s="14" t="s">
        <v>35</v>
      </c>
      <c r="AX2727" s="14" t="s">
        <v>82</v>
      </c>
      <c r="AY2727" s="250" t="s">
        <v>378</v>
      </c>
    </row>
    <row r="2728" s="2" customFormat="1" ht="33" customHeight="1">
      <c r="A2728" s="41"/>
      <c r="B2728" s="42"/>
      <c r="C2728" s="211" t="s">
        <v>3140</v>
      </c>
      <c r="D2728" s="211" t="s">
        <v>385</v>
      </c>
      <c r="E2728" s="212" t="s">
        <v>3141</v>
      </c>
      <c r="F2728" s="213" t="s">
        <v>3142</v>
      </c>
      <c r="G2728" s="214" t="s">
        <v>972</v>
      </c>
      <c r="H2728" s="215">
        <v>125</v>
      </c>
      <c r="I2728" s="216"/>
      <c r="J2728" s="217">
        <f>ROUND(I2728*H2728,2)</f>
        <v>0</v>
      </c>
      <c r="K2728" s="213" t="s">
        <v>389</v>
      </c>
      <c r="L2728" s="47"/>
      <c r="M2728" s="218" t="s">
        <v>28</v>
      </c>
      <c r="N2728" s="219" t="s">
        <v>45</v>
      </c>
      <c r="O2728" s="87"/>
      <c r="P2728" s="220">
        <f>O2728*H2728</f>
        <v>0</v>
      </c>
      <c r="Q2728" s="220">
        <v>0.0015900000000000001</v>
      </c>
      <c r="R2728" s="220">
        <f>Q2728*H2728</f>
        <v>0.19875000000000001</v>
      </c>
      <c r="S2728" s="220">
        <v>0</v>
      </c>
      <c r="T2728" s="221">
        <f>S2728*H2728</f>
        <v>0</v>
      </c>
      <c r="U2728" s="41"/>
      <c r="V2728" s="41"/>
      <c r="W2728" s="41"/>
      <c r="X2728" s="41"/>
      <c r="Y2728" s="41"/>
      <c r="Z2728" s="41"/>
      <c r="AA2728" s="41"/>
      <c r="AB2728" s="41"/>
      <c r="AC2728" s="41"/>
      <c r="AD2728" s="41"/>
      <c r="AE2728" s="41"/>
      <c r="AR2728" s="222" t="s">
        <v>598</v>
      </c>
      <c r="AT2728" s="222" t="s">
        <v>385</v>
      </c>
      <c r="AU2728" s="222" t="s">
        <v>84</v>
      </c>
      <c r="AY2728" s="20" t="s">
        <v>378</v>
      </c>
      <c r="BE2728" s="223">
        <f>IF(N2728="základní",J2728,0)</f>
        <v>0</v>
      </c>
      <c r="BF2728" s="223">
        <f>IF(N2728="snížená",J2728,0)</f>
        <v>0</v>
      </c>
      <c r="BG2728" s="223">
        <f>IF(N2728="zákl. přenesená",J2728,0)</f>
        <v>0</v>
      </c>
      <c r="BH2728" s="223">
        <f>IF(N2728="sníž. přenesená",J2728,0)</f>
        <v>0</v>
      </c>
      <c r="BI2728" s="223">
        <f>IF(N2728="nulová",J2728,0)</f>
        <v>0</v>
      </c>
      <c r="BJ2728" s="20" t="s">
        <v>82</v>
      </c>
      <c r="BK2728" s="223">
        <f>ROUND(I2728*H2728,2)</f>
        <v>0</v>
      </c>
      <c r="BL2728" s="20" t="s">
        <v>598</v>
      </c>
      <c r="BM2728" s="222" t="s">
        <v>3143</v>
      </c>
    </row>
    <row r="2729" s="2" customFormat="1">
      <c r="A2729" s="41"/>
      <c r="B2729" s="42"/>
      <c r="C2729" s="43"/>
      <c r="D2729" s="224" t="s">
        <v>394</v>
      </c>
      <c r="E2729" s="43"/>
      <c r="F2729" s="225" t="s">
        <v>3144</v>
      </c>
      <c r="G2729" s="43"/>
      <c r="H2729" s="43"/>
      <c r="I2729" s="226"/>
      <c r="J2729" s="43"/>
      <c r="K2729" s="43"/>
      <c r="L2729" s="47"/>
      <c r="M2729" s="227"/>
      <c r="N2729" s="228"/>
      <c r="O2729" s="87"/>
      <c r="P2729" s="87"/>
      <c r="Q2729" s="87"/>
      <c r="R2729" s="87"/>
      <c r="S2729" s="87"/>
      <c r="T2729" s="88"/>
      <c r="U2729" s="41"/>
      <c r="V2729" s="41"/>
      <c r="W2729" s="41"/>
      <c r="X2729" s="41"/>
      <c r="Y2729" s="41"/>
      <c r="Z2729" s="41"/>
      <c r="AA2729" s="41"/>
      <c r="AB2729" s="41"/>
      <c r="AC2729" s="41"/>
      <c r="AD2729" s="41"/>
      <c r="AE2729" s="41"/>
      <c r="AT2729" s="20" t="s">
        <v>394</v>
      </c>
      <c r="AU2729" s="20" t="s">
        <v>84</v>
      </c>
    </row>
    <row r="2730" s="13" customFormat="1">
      <c r="A2730" s="13"/>
      <c r="B2730" s="229"/>
      <c r="C2730" s="230"/>
      <c r="D2730" s="231" t="s">
        <v>397</v>
      </c>
      <c r="E2730" s="232" t="s">
        <v>28</v>
      </c>
      <c r="F2730" s="233" t="s">
        <v>3145</v>
      </c>
      <c r="G2730" s="230"/>
      <c r="H2730" s="232" t="s">
        <v>28</v>
      </c>
      <c r="I2730" s="234"/>
      <c r="J2730" s="230"/>
      <c r="K2730" s="230"/>
      <c r="L2730" s="235"/>
      <c r="M2730" s="236"/>
      <c r="N2730" s="237"/>
      <c r="O2730" s="237"/>
      <c r="P2730" s="237"/>
      <c r="Q2730" s="237"/>
      <c r="R2730" s="237"/>
      <c r="S2730" s="237"/>
      <c r="T2730" s="238"/>
      <c r="U2730" s="13"/>
      <c r="V2730" s="13"/>
      <c r="W2730" s="13"/>
      <c r="X2730" s="13"/>
      <c r="Y2730" s="13"/>
      <c r="Z2730" s="13"/>
      <c r="AA2730" s="13"/>
      <c r="AB2730" s="13"/>
      <c r="AC2730" s="13"/>
      <c r="AD2730" s="13"/>
      <c r="AE2730" s="13"/>
      <c r="AT2730" s="239" t="s">
        <v>397</v>
      </c>
      <c r="AU2730" s="239" t="s">
        <v>84</v>
      </c>
      <c r="AV2730" s="13" t="s">
        <v>82</v>
      </c>
      <c r="AW2730" s="13" t="s">
        <v>35</v>
      </c>
      <c r="AX2730" s="13" t="s">
        <v>74</v>
      </c>
      <c r="AY2730" s="239" t="s">
        <v>378</v>
      </c>
    </row>
    <row r="2731" s="14" customFormat="1">
      <c r="A2731" s="14"/>
      <c r="B2731" s="240"/>
      <c r="C2731" s="241"/>
      <c r="D2731" s="231" t="s">
        <v>397</v>
      </c>
      <c r="E2731" s="242" t="s">
        <v>28</v>
      </c>
      <c r="F2731" s="243" t="s">
        <v>1460</v>
      </c>
      <c r="G2731" s="241"/>
      <c r="H2731" s="244">
        <v>125</v>
      </c>
      <c r="I2731" s="245"/>
      <c r="J2731" s="241"/>
      <c r="K2731" s="241"/>
      <c r="L2731" s="246"/>
      <c r="M2731" s="247"/>
      <c r="N2731" s="248"/>
      <c r="O2731" s="248"/>
      <c r="P2731" s="248"/>
      <c r="Q2731" s="248"/>
      <c r="R2731" s="248"/>
      <c r="S2731" s="248"/>
      <c r="T2731" s="249"/>
      <c r="U2731" s="14"/>
      <c r="V2731" s="14"/>
      <c r="W2731" s="14"/>
      <c r="X2731" s="14"/>
      <c r="Y2731" s="14"/>
      <c r="Z2731" s="14"/>
      <c r="AA2731" s="14"/>
      <c r="AB2731" s="14"/>
      <c r="AC2731" s="14"/>
      <c r="AD2731" s="14"/>
      <c r="AE2731" s="14"/>
      <c r="AT2731" s="250" t="s">
        <v>397</v>
      </c>
      <c r="AU2731" s="250" t="s">
        <v>84</v>
      </c>
      <c r="AV2731" s="14" t="s">
        <v>84</v>
      </c>
      <c r="AW2731" s="14" t="s">
        <v>35</v>
      </c>
      <c r="AX2731" s="14" t="s">
        <v>82</v>
      </c>
      <c r="AY2731" s="250" t="s">
        <v>378</v>
      </c>
    </row>
    <row r="2732" s="2" customFormat="1" ht="49.05" customHeight="1">
      <c r="A2732" s="41"/>
      <c r="B2732" s="42"/>
      <c r="C2732" s="211" t="s">
        <v>3146</v>
      </c>
      <c r="D2732" s="211" t="s">
        <v>385</v>
      </c>
      <c r="E2732" s="212" t="s">
        <v>3147</v>
      </c>
      <c r="F2732" s="213" t="s">
        <v>3148</v>
      </c>
      <c r="G2732" s="214" t="s">
        <v>764</v>
      </c>
      <c r="H2732" s="215">
        <v>11</v>
      </c>
      <c r="I2732" s="216"/>
      <c r="J2732" s="217">
        <f>ROUND(I2732*H2732,2)</f>
        <v>0</v>
      </c>
      <c r="K2732" s="213" t="s">
        <v>389</v>
      </c>
      <c r="L2732" s="47"/>
      <c r="M2732" s="218" t="s">
        <v>28</v>
      </c>
      <c r="N2732" s="219" t="s">
        <v>45</v>
      </c>
      <c r="O2732" s="87"/>
      <c r="P2732" s="220">
        <f>O2732*H2732</f>
        <v>0</v>
      </c>
      <c r="Q2732" s="220">
        <v>0</v>
      </c>
      <c r="R2732" s="220">
        <f>Q2732*H2732</f>
        <v>0</v>
      </c>
      <c r="S2732" s="220">
        <v>0</v>
      </c>
      <c r="T2732" s="221">
        <f>S2732*H2732</f>
        <v>0</v>
      </c>
      <c r="U2732" s="41"/>
      <c r="V2732" s="41"/>
      <c r="W2732" s="41"/>
      <c r="X2732" s="41"/>
      <c r="Y2732" s="41"/>
      <c r="Z2732" s="41"/>
      <c r="AA2732" s="41"/>
      <c r="AB2732" s="41"/>
      <c r="AC2732" s="41"/>
      <c r="AD2732" s="41"/>
      <c r="AE2732" s="41"/>
      <c r="AR2732" s="222" t="s">
        <v>598</v>
      </c>
      <c r="AT2732" s="222" t="s">
        <v>385</v>
      </c>
      <c r="AU2732" s="222" t="s">
        <v>84</v>
      </c>
      <c r="AY2732" s="20" t="s">
        <v>378</v>
      </c>
      <c r="BE2732" s="223">
        <f>IF(N2732="základní",J2732,0)</f>
        <v>0</v>
      </c>
      <c r="BF2732" s="223">
        <f>IF(N2732="snížená",J2732,0)</f>
        <v>0</v>
      </c>
      <c r="BG2732" s="223">
        <f>IF(N2732="zákl. přenesená",J2732,0)</f>
        <v>0</v>
      </c>
      <c r="BH2732" s="223">
        <f>IF(N2732="sníž. přenesená",J2732,0)</f>
        <v>0</v>
      </c>
      <c r="BI2732" s="223">
        <f>IF(N2732="nulová",J2732,0)</f>
        <v>0</v>
      </c>
      <c r="BJ2732" s="20" t="s">
        <v>82</v>
      </c>
      <c r="BK2732" s="223">
        <f>ROUND(I2732*H2732,2)</f>
        <v>0</v>
      </c>
      <c r="BL2732" s="20" t="s">
        <v>598</v>
      </c>
      <c r="BM2732" s="222" t="s">
        <v>3149</v>
      </c>
    </row>
    <row r="2733" s="2" customFormat="1">
      <c r="A2733" s="41"/>
      <c r="B2733" s="42"/>
      <c r="C2733" s="43"/>
      <c r="D2733" s="224" t="s">
        <v>394</v>
      </c>
      <c r="E2733" s="43"/>
      <c r="F2733" s="225" t="s">
        <v>3150</v>
      </c>
      <c r="G2733" s="43"/>
      <c r="H2733" s="43"/>
      <c r="I2733" s="226"/>
      <c r="J2733" s="43"/>
      <c r="K2733" s="43"/>
      <c r="L2733" s="47"/>
      <c r="M2733" s="227"/>
      <c r="N2733" s="228"/>
      <c r="O2733" s="87"/>
      <c r="P2733" s="87"/>
      <c r="Q2733" s="87"/>
      <c r="R2733" s="87"/>
      <c r="S2733" s="87"/>
      <c r="T2733" s="88"/>
      <c r="U2733" s="41"/>
      <c r="V2733" s="41"/>
      <c r="W2733" s="41"/>
      <c r="X2733" s="41"/>
      <c r="Y2733" s="41"/>
      <c r="Z2733" s="41"/>
      <c r="AA2733" s="41"/>
      <c r="AB2733" s="41"/>
      <c r="AC2733" s="41"/>
      <c r="AD2733" s="41"/>
      <c r="AE2733" s="41"/>
      <c r="AT2733" s="20" t="s">
        <v>394</v>
      </c>
      <c r="AU2733" s="20" t="s">
        <v>84</v>
      </c>
    </row>
    <row r="2734" s="13" customFormat="1">
      <c r="A2734" s="13"/>
      <c r="B2734" s="229"/>
      <c r="C2734" s="230"/>
      <c r="D2734" s="231" t="s">
        <v>397</v>
      </c>
      <c r="E2734" s="232" t="s">
        <v>28</v>
      </c>
      <c r="F2734" s="233" t="s">
        <v>3145</v>
      </c>
      <c r="G2734" s="230"/>
      <c r="H2734" s="232" t="s">
        <v>28</v>
      </c>
      <c r="I2734" s="234"/>
      <c r="J2734" s="230"/>
      <c r="K2734" s="230"/>
      <c r="L2734" s="235"/>
      <c r="M2734" s="236"/>
      <c r="N2734" s="237"/>
      <c r="O2734" s="237"/>
      <c r="P2734" s="237"/>
      <c r="Q2734" s="237"/>
      <c r="R2734" s="237"/>
      <c r="S2734" s="237"/>
      <c r="T2734" s="238"/>
      <c r="U2734" s="13"/>
      <c r="V2734" s="13"/>
      <c r="W2734" s="13"/>
      <c r="X2734" s="13"/>
      <c r="Y2734" s="13"/>
      <c r="Z2734" s="13"/>
      <c r="AA2734" s="13"/>
      <c r="AB2734" s="13"/>
      <c r="AC2734" s="13"/>
      <c r="AD2734" s="13"/>
      <c r="AE2734" s="13"/>
      <c r="AT2734" s="239" t="s">
        <v>397</v>
      </c>
      <c r="AU2734" s="239" t="s">
        <v>84</v>
      </c>
      <c r="AV2734" s="13" t="s">
        <v>82</v>
      </c>
      <c r="AW2734" s="13" t="s">
        <v>35</v>
      </c>
      <c r="AX2734" s="13" t="s">
        <v>74</v>
      </c>
      <c r="AY2734" s="239" t="s">
        <v>378</v>
      </c>
    </row>
    <row r="2735" s="14" customFormat="1">
      <c r="A2735" s="14"/>
      <c r="B2735" s="240"/>
      <c r="C2735" s="241"/>
      <c r="D2735" s="231" t="s">
        <v>397</v>
      </c>
      <c r="E2735" s="242" t="s">
        <v>28</v>
      </c>
      <c r="F2735" s="243" t="s">
        <v>558</v>
      </c>
      <c r="G2735" s="241"/>
      <c r="H2735" s="244">
        <v>11</v>
      </c>
      <c r="I2735" s="245"/>
      <c r="J2735" s="241"/>
      <c r="K2735" s="241"/>
      <c r="L2735" s="246"/>
      <c r="M2735" s="247"/>
      <c r="N2735" s="248"/>
      <c r="O2735" s="248"/>
      <c r="P2735" s="248"/>
      <c r="Q2735" s="248"/>
      <c r="R2735" s="248"/>
      <c r="S2735" s="248"/>
      <c r="T2735" s="249"/>
      <c r="U2735" s="14"/>
      <c r="V2735" s="14"/>
      <c r="W2735" s="14"/>
      <c r="X2735" s="14"/>
      <c r="Y2735" s="14"/>
      <c r="Z2735" s="14"/>
      <c r="AA2735" s="14"/>
      <c r="AB2735" s="14"/>
      <c r="AC2735" s="14"/>
      <c r="AD2735" s="14"/>
      <c r="AE2735" s="14"/>
      <c r="AT2735" s="250" t="s">
        <v>397</v>
      </c>
      <c r="AU2735" s="250" t="s">
        <v>84</v>
      </c>
      <c r="AV2735" s="14" t="s">
        <v>84</v>
      </c>
      <c r="AW2735" s="14" t="s">
        <v>35</v>
      </c>
      <c r="AX2735" s="14" t="s">
        <v>82</v>
      </c>
      <c r="AY2735" s="250" t="s">
        <v>378</v>
      </c>
    </row>
    <row r="2736" s="2" customFormat="1" ht="33" customHeight="1">
      <c r="A2736" s="41"/>
      <c r="B2736" s="42"/>
      <c r="C2736" s="211" t="s">
        <v>3151</v>
      </c>
      <c r="D2736" s="211" t="s">
        <v>385</v>
      </c>
      <c r="E2736" s="212" t="s">
        <v>3152</v>
      </c>
      <c r="F2736" s="213" t="s">
        <v>3153</v>
      </c>
      <c r="G2736" s="214" t="s">
        <v>972</v>
      </c>
      <c r="H2736" s="215">
        <v>85.200000000000003</v>
      </c>
      <c r="I2736" s="216"/>
      <c r="J2736" s="217">
        <f>ROUND(I2736*H2736,2)</f>
        <v>0</v>
      </c>
      <c r="K2736" s="213" t="s">
        <v>389</v>
      </c>
      <c r="L2736" s="47"/>
      <c r="M2736" s="218" t="s">
        <v>28</v>
      </c>
      <c r="N2736" s="219" t="s">
        <v>45</v>
      </c>
      <c r="O2736" s="87"/>
      <c r="P2736" s="220">
        <f>O2736*H2736</f>
        <v>0</v>
      </c>
      <c r="Q2736" s="220">
        <v>0.00083000000000000001</v>
      </c>
      <c r="R2736" s="220">
        <f>Q2736*H2736</f>
        <v>0.070716000000000001</v>
      </c>
      <c r="S2736" s="220">
        <v>0</v>
      </c>
      <c r="T2736" s="221">
        <f>S2736*H2736</f>
        <v>0</v>
      </c>
      <c r="U2736" s="41"/>
      <c r="V2736" s="41"/>
      <c r="W2736" s="41"/>
      <c r="X2736" s="41"/>
      <c r="Y2736" s="41"/>
      <c r="Z2736" s="41"/>
      <c r="AA2736" s="41"/>
      <c r="AB2736" s="41"/>
      <c r="AC2736" s="41"/>
      <c r="AD2736" s="41"/>
      <c r="AE2736" s="41"/>
      <c r="AR2736" s="222" t="s">
        <v>598</v>
      </c>
      <c r="AT2736" s="222" t="s">
        <v>385</v>
      </c>
      <c r="AU2736" s="222" t="s">
        <v>84</v>
      </c>
      <c r="AY2736" s="20" t="s">
        <v>378</v>
      </c>
      <c r="BE2736" s="223">
        <f>IF(N2736="základní",J2736,0)</f>
        <v>0</v>
      </c>
      <c r="BF2736" s="223">
        <f>IF(N2736="snížená",J2736,0)</f>
        <v>0</v>
      </c>
      <c r="BG2736" s="223">
        <f>IF(N2736="zákl. přenesená",J2736,0)</f>
        <v>0</v>
      </c>
      <c r="BH2736" s="223">
        <f>IF(N2736="sníž. přenesená",J2736,0)</f>
        <v>0</v>
      </c>
      <c r="BI2736" s="223">
        <f>IF(N2736="nulová",J2736,0)</f>
        <v>0</v>
      </c>
      <c r="BJ2736" s="20" t="s">
        <v>82</v>
      </c>
      <c r="BK2736" s="223">
        <f>ROUND(I2736*H2736,2)</f>
        <v>0</v>
      </c>
      <c r="BL2736" s="20" t="s">
        <v>598</v>
      </c>
      <c r="BM2736" s="222" t="s">
        <v>3154</v>
      </c>
    </row>
    <row r="2737" s="2" customFormat="1">
      <c r="A2737" s="41"/>
      <c r="B2737" s="42"/>
      <c r="C2737" s="43"/>
      <c r="D2737" s="224" t="s">
        <v>394</v>
      </c>
      <c r="E2737" s="43"/>
      <c r="F2737" s="225" t="s">
        <v>3155</v>
      </c>
      <c r="G2737" s="43"/>
      <c r="H2737" s="43"/>
      <c r="I2737" s="226"/>
      <c r="J2737" s="43"/>
      <c r="K2737" s="43"/>
      <c r="L2737" s="47"/>
      <c r="M2737" s="227"/>
      <c r="N2737" s="228"/>
      <c r="O2737" s="87"/>
      <c r="P2737" s="87"/>
      <c r="Q2737" s="87"/>
      <c r="R2737" s="87"/>
      <c r="S2737" s="87"/>
      <c r="T2737" s="88"/>
      <c r="U2737" s="41"/>
      <c r="V2737" s="41"/>
      <c r="W2737" s="41"/>
      <c r="X2737" s="41"/>
      <c r="Y2737" s="41"/>
      <c r="Z2737" s="41"/>
      <c r="AA2737" s="41"/>
      <c r="AB2737" s="41"/>
      <c r="AC2737" s="41"/>
      <c r="AD2737" s="41"/>
      <c r="AE2737" s="41"/>
      <c r="AT2737" s="20" t="s">
        <v>394</v>
      </c>
      <c r="AU2737" s="20" t="s">
        <v>84</v>
      </c>
    </row>
    <row r="2738" s="13" customFormat="1">
      <c r="A2738" s="13"/>
      <c r="B2738" s="229"/>
      <c r="C2738" s="230"/>
      <c r="D2738" s="231" t="s">
        <v>397</v>
      </c>
      <c r="E2738" s="232" t="s">
        <v>28</v>
      </c>
      <c r="F2738" s="233" t="s">
        <v>3156</v>
      </c>
      <c r="G2738" s="230"/>
      <c r="H2738" s="232" t="s">
        <v>28</v>
      </c>
      <c r="I2738" s="234"/>
      <c r="J2738" s="230"/>
      <c r="K2738" s="230"/>
      <c r="L2738" s="235"/>
      <c r="M2738" s="236"/>
      <c r="N2738" s="237"/>
      <c r="O2738" s="237"/>
      <c r="P2738" s="237"/>
      <c r="Q2738" s="237"/>
      <c r="R2738" s="237"/>
      <c r="S2738" s="237"/>
      <c r="T2738" s="238"/>
      <c r="U2738" s="13"/>
      <c r="V2738" s="13"/>
      <c r="W2738" s="13"/>
      <c r="X2738" s="13"/>
      <c r="Y2738" s="13"/>
      <c r="Z2738" s="13"/>
      <c r="AA2738" s="13"/>
      <c r="AB2738" s="13"/>
      <c r="AC2738" s="13"/>
      <c r="AD2738" s="13"/>
      <c r="AE2738" s="13"/>
      <c r="AT2738" s="239" t="s">
        <v>397</v>
      </c>
      <c r="AU2738" s="239" t="s">
        <v>84</v>
      </c>
      <c r="AV2738" s="13" t="s">
        <v>82</v>
      </c>
      <c r="AW2738" s="13" t="s">
        <v>35</v>
      </c>
      <c r="AX2738" s="13" t="s">
        <v>74</v>
      </c>
      <c r="AY2738" s="239" t="s">
        <v>378</v>
      </c>
    </row>
    <row r="2739" s="14" customFormat="1">
      <c r="A2739" s="14"/>
      <c r="B2739" s="240"/>
      <c r="C2739" s="241"/>
      <c r="D2739" s="231" t="s">
        <v>397</v>
      </c>
      <c r="E2739" s="242" t="s">
        <v>28</v>
      </c>
      <c r="F2739" s="243" t="s">
        <v>3157</v>
      </c>
      <c r="G2739" s="241"/>
      <c r="H2739" s="244">
        <v>85.200000000000003</v>
      </c>
      <c r="I2739" s="245"/>
      <c r="J2739" s="241"/>
      <c r="K2739" s="241"/>
      <c r="L2739" s="246"/>
      <c r="M2739" s="247"/>
      <c r="N2739" s="248"/>
      <c r="O2739" s="248"/>
      <c r="P2739" s="248"/>
      <c r="Q2739" s="248"/>
      <c r="R2739" s="248"/>
      <c r="S2739" s="248"/>
      <c r="T2739" s="249"/>
      <c r="U2739" s="14"/>
      <c r="V2739" s="14"/>
      <c r="W2739" s="14"/>
      <c r="X2739" s="14"/>
      <c r="Y2739" s="14"/>
      <c r="Z2739" s="14"/>
      <c r="AA2739" s="14"/>
      <c r="AB2739" s="14"/>
      <c r="AC2739" s="14"/>
      <c r="AD2739" s="14"/>
      <c r="AE2739" s="14"/>
      <c r="AT2739" s="250" t="s">
        <v>397</v>
      </c>
      <c r="AU2739" s="250" t="s">
        <v>84</v>
      </c>
      <c r="AV2739" s="14" t="s">
        <v>84</v>
      </c>
      <c r="AW2739" s="14" t="s">
        <v>35</v>
      </c>
      <c r="AX2739" s="14" t="s">
        <v>82</v>
      </c>
      <c r="AY2739" s="250" t="s">
        <v>378</v>
      </c>
    </row>
    <row r="2740" s="2" customFormat="1" ht="49.05" customHeight="1">
      <c r="A2740" s="41"/>
      <c r="B2740" s="42"/>
      <c r="C2740" s="211" t="s">
        <v>3158</v>
      </c>
      <c r="D2740" s="211" t="s">
        <v>385</v>
      </c>
      <c r="E2740" s="212" t="s">
        <v>3159</v>
      </c>
      <c r="F2740" s="213" t="s">
        <v>3160</v>
      </c>
      <c r="G2740" s="214" t="s">
        <v>764</v>
      </c>
      <c r="H2740" s="215">
        <v>284</v>
      </c>
      <c r="I2740" s="216"/>
      <c r="J2740" s="217">
        <f>ROUND(I2740*H2740,2)</f>
        <v>0</v>
      </c>
      <c r="K2740" s="213" t="s">
        <v>389</v>
      </c>
      <c r="L2740" s="47"/>
      <c r="M2740" s="218" t="s">
        <v>28</v>
      </c>
      <c r="N2740" s="219" t="s">
        <v>45</v>
      </c>
      <c r="O2740" s="87"/>
      <c r="P2740" s="220">
        <f>O2740*H2740</f>
        <v>0</v>
      </c>
      <c r="Q2740" s="220">
        <v>0</v>
      </c>
      <c r="R2740" s="220">
        <f>Q2740*H2740</f>
        <v>0</v>
      </c>
      <c r="S2740" s="220">
        <v>0</v>
      </c>
      <c r="T2740" s="221">
        <f>S2740*H2740</f>
        <v>0</v>
      </c>
      <c r="U2740" s="41"/>
      <c r="V2740" s="41"/>
      <c r="W2740" s="41"/>
      <c r="X2740" s="41"/>
      <c r="Y2740" s="41"/>
      <c r="Z2740" s="41"/>
      <c r="AA2740" s="41"/>
      <c r="AB2740" s="41"/>
      <c r="AC2740" s="41"/>
      <c r="AD2740" s="41"/>
      <c r="AE2740" s="41"/>
      <c r="AR2740" s="222" t="s">
        <v>598</v>
      </c>
      <c r="AT2740" s="222" t="s">
        <v>385</v>
      </c>
      <c r="AU2740" s="222" t="s">
        <v>84</v>
      </c>
      <c r="AY2740" s="20" t="s">
        <v>378</v>
      </c>
      <c r="BE2740" s="223">
        <f>IF(N2740="základní",J2740,0)</f>
        <v>0</v>
      </c>
      <c r="BF2740" s="223">
        <f>IF(N2740="snížená",J2740,0)</f>
        <v>0</v>
      </c>
      <c r="BG2740" s="223">
        <f>IF(N2740="zákl. přenesená",J2740,0)</f>
        <v>0</v>
      </c>
      <c r="BH2740" s="223">
        <f>IF(N2740="sníž. přenesená",J2740,0)</f>
        <v>0</v>
      </c>
      <c r="BI2740" s="223">
        <f>IF(N2740="nulová",J2740,0)</f>
        <v>0</v>
      </c>
      <c r="BJ2740" s="20" t="s">
        <v>82</v>
      </c>
      <c r="BK2740" s="223">
        <f>ROUND(I2740*H2740,2)</f>
        <v>0</v>
      </c>
      <c r="BL2740" s="20" t="s">
        <v>598</v>
      </c>
      <c r="BM2740" s="222" t="s">
        <v>3161</v>
      </c>
    </row>
    <row r="2741" s="2" customFormat="1">
      <c r="A2741" s="41"/>
      <c r="B2741" s="42"/>
      <c r="C2741" s="43"/>
      <c r="D2741" s="224" t="s">
        <v>394</v>
      </c>
      <c r="E2741" s="43"/>
      <c r="F2741" s="225" t="s">
        <v>3162</v>
      </c>
      <c r="G2741" s="43"/>
      <c r="H2741" s="43"/>
      <c r="I2741" s="226"/>
      <c r="J2741" s="43"/>
      <c r="K2741" s="43"/>
      <c r="L2741" s="47"/>
      <c r="M2741" s="227"/>
      <c r="N2741" s="228"/>
      <c r="O2741" s="87"/>
      <c r="P2741" s="87"/>
      <c r="Q2741" s="87"/>
      <c r="R2741" s="87"/>
      <c r="S2741" s="87"/>
      <c r="T2741" s="88"/>
      <c r="U2741" s="41"/>
      <c r="V2741" s="41"/>
      <c r="W2741" s="41"/>
      <c r="X2741" s="41"/>
      <c r="Y2741" s="41"/>
      <c r="Z2741" s="41"/>
      <c r="AA2741" s="41"/>
      <c r="AB2741" s="41"/>
      <c r="AC2741" s="41"/>
      <c r="AD2741" s="41"/>
      <c r="AE2741" s="41"/>
      <c r="AT2741" s="20" t="s">
        <v>394</v>
      </c>
      <c r="AU2741" s="20" t="s">
        <v>84</v>
      </c>
    </row>
    <row r="2742" s="13" customFormat="1">
      <c r="A2742" s="13"/>
      <c r="B2742" s="229"/>
      <c r="C2742" s="230"/>
      <c r="D2742" s="231" t="s">
        <v>397</v>
      </c>
      <c r="E2742" s="232" t="s">
        <v>28</v>
      </c>
      <c r="F2742" s="233" t="s">
        <v>3163</v>
      </c>
      <c r="G2742" s="230"/>
      <c r="H2742" s="232" t="s">
        <v>28</v>
      </c>
      <c r="I2742" s="234"/>
      <c r="J2742" s="230"/>
      <c r="K2742" s="230"/>
      <c r="L2742" s="235"/>
      <c r="M2742" s="236"/>
      <c r="N2742" s="237"/>
      <c r="O2742" s="237"/>
      <c r="P2742" s="237"/>
      <c r="Q2742" s="237"/>
      <c r="R2742" s="237"/>
      <c r="S2742" s="237"/>
      <c r="T2742" s="238"/>
      <c r="U2742" s="13"/>
      <c r="V2742" s="13"/>
      <c r="W2742" s="13"/>
      <c r="X2742" s="13"/>
      <c r="Y2742" s="13"/>
      <c r="Z2742" s="13"/>
      <c r="AA2742" s="13"/>
      <c r="AB2742" s="13"/>
      <c r="AC2742" s="13"/>
      <c r="AD2742" s="13"/>
      <c r="AE2742" s="13"/>
      <c r="AT2742" s="239" t="s">
        <v>397</v>
      </c>
      <c r="AU2742" s="239" t="s">
        <v>84</v>
      </c>
      <c r="AV2742" s="13" t="s">
        <v>82</v>
      </c>
      <c r="AW2742" s="13" t="s">
        <v>35</v>
      </c>
      <c r="AX2742" s="13" t="s">
        <v>74</v>
      </c>
      <c r="AY2742" s="239" t="s">
        <v>378</v>
      </c>
    </row>
    <row r="2743" s="14" customFormat="1">
      <c r="A2743" s="14"/>
      <c r="B2743" s="240"/>
      <c r="C2743" s="241"/>
      <c r="D2743" s="231" t="s">
        <v>397</v>
      </c>
      <c r="E2743" s="242" t="s">
        <v>28</v>
      </c>
      <c r="F2743" s="243" t="s">
        <v>3164</v>
      </c>
      <c r="G2743" s="241"/>
      <c r="H2743" s="244">
        <v>284</v>
      </c>
      <c r="I2743" s="245"/>
      <c r="J2743" s="241"/>
      <c r="K2743" s="241"/>
      <c r="L2743" s="246"/>
      <c r="M2743" s="247"/>
      <c r="N2743" s="248"/>
      <c r="O2743" s="248"/>
      <c r="P2743" s="248"/>
      <c r="Q2743" s="248"/>
      <c r="R2743" s="248"/>
      <c r="S2743" s="248"/>
      <c r="T2743" s="249"/>
      <c r="U2743" s="14"/>
      <c r="V2743" s="14"/>
      <c r="W2743" s="14"/>
      <c r="X2743" s="14"/>
      <c r="Y2743" s="14"/>
      <c r="Z2743" s="14"/>
      <c r="AA2743" s="14"/>
      <c r="AB2743" s="14"/>
      <c r="AC2743" s="14"/>
      <c r="AD2743" s="14"/>
      <c r="AE2743" s="14"/>
      <c r="AT2743" s="250" t="s">
        <v>397</v>
      </c>
      <c r="AU2743" s="250" t="s">
        <v>84</v>
      </c>
      <c r="AV2743" s="14" t="s">
        <v>84</v>
      </c>
      <c r="AW2743" s="14" t="s">
        <v>35</v>
      </c>
      <c r="AX2743" s="14" t="s">
        <v>82</v>
      </c>
      <c r="AY2743" s="250" t="s">
        <v>378</v>
      </c>
    </row>
    <row r="2744" s="2" customFormat="1" ht="33" customHeight="1">
      <c r="A2744" s="41"/>
      <c r="B2744" s="42"/>
      <c r="C2744" s="211" t="s">
        <v>3165</v>
      </c>
      <c r="D2744" s="211" t="s">
        <v>385</v>
      </c>
      <c r="E2744" s="212" t="s">
        <v>3166</v>
      </c>
      <c r="F2744" s="213" t="s">
        <v>3167</v>
      </c>
      <c r="G2744" s="214" t="s">
        <v>972</v>
      </c>
      <c r="H2744" s="215">
        <v>85.200000000000003</v>
      </c>
      <c r="I2744" s="216"/>
      <c r="J2744" s="217">
        <f>ROUND(I2744*H2744,2)</f>
        <v>0</v>
      </c>
      <c r="K2744" s="213" t="s">
        <v>28</v>
      </c>
      <c r="L2744" s="47"/>
      <c r="M2744" s="218" t="s">
        <v>28</v>
      </c>
      <c r="N2744" s="219" t="s">
        <v>45</v>
      </c>
      <c r="O2744" s="87"/>
      <c r="P2744" s="220">
        <f>O2744*H2744</f>
        <v>0</v>
      </c>
      <c r="Q2744" s="220">
        <v>0.00054000000000000001</v>
      </c>
      <c r="R2744" s="220">
        <f>Q2744*H2744</f>
        <v>0.046008</v>
      </c>
      <c r="S2744" s="220">
        <v>0</v>
      </c>
      <c r="T2744" s="221">
        <f>S2744*H2744</f>
        <v>0</v>
      </c>
      <c r="U2744" s="41"/>
      <c r="V2744" s="41"/>
      <c r="W2744" s="41"/>
      <c r="X2744" s="41"/>
      <c r="Y2744" s="41"/>
      <c r="Z2744" s="41"/>
      <c r="AA2744" s="41"/>
      <c r="AB2744" s="41"/>
      <c r="AC2744" s="41"/>
      <c r="AD2744" s="41"/>
      <c r="AE2744" s="41"/>
      <c r="AR2744" s="222" t="s">
        <v>598</v>
      </c>
      <c r="AT2744" s="222" t="s">
        <v>385</v>
      </c>
      <c r="AU2744" s="222" t="s">
        <v>84</v>
      </c>
      <c r="AY2744" s="20" t="s">
        <v>378</v>
      </c>
      <c r="BE2744" s="223">
        <f>IF(N2744="základní",J2744,0)</f>
        <v>0</v>
      </c>
      <c r="BF2744" s="223">
        <f>IF(N2744="snížená",J2744,0)</f>
        <v>0</v>
      </c>
      <c r="BG2744" s="223">
        <f>IF(N2744="zákl. přenesená",J2744,0)</f>
        <v>0</v>
      </c>
      <c r="BH2744" s="223">
        <f>IF(N2744="sníž. přenesená",J2744,0)</f>
        <v>0</v>
      </c>
      <c r="BI2744" s="223">
        <f>IF(N2744="nulová",J2744,0)</f>
        <v>0</v>
      </c>
      <c r="BJ2744" s="20" t="s">
        <v>82</v>
      </c>
      <c r="BK2744" s="223">
        <f>ROUND(I2744*H2744,2)</f>
        <v>0</v>
      </c>
      <c r="BL2744" s="20" t="s">
        <v>598</v>
      </c>
      <c r="BM2744" s="222" t="s">
        <v>3168</v>
      </c>
    </row>
    <row r="2745" s="13" customFormat="1">
      <c r="A2745" s="13"/>
      <c r="B2745" s="229"/>
      <c r="C2745" s="230"/>
      <c r="D2745" s="231" t="s">
        <v>397</v>
      </c>
      <c r="E2745" s="232" t="s">
        <v>28</v>
      </c>
      <c r="F2745" s="233" t="s">
        <v>3169</v>
      </c>
      <c r="G2745" s="230"/>
      <c r="H2745" s="232" t="s">
        <v>28</v>
      </c>
      <c r="I2745" s="234"/>
      <c r="J2745" s="230"/>
      <c r="K2745" s="230"/>
      <c r="L2745" s="235"/>
      <c r="M2745" s="236"/>
      <c r="N2745" s="237"/>
      <c r="O2745" s="237"/>
      <c r="P2745" s="237"/>
      <c r="Q2745" s="237"/>
      <c r="R2745" s="237"/>
      <c r="S2745" s="237"/>
      <c r="T2745" s="238"/>
      <c r="U2745" s="13"/>
      <c r="V2745" s="13"/>
      <c r="W2745" s="13"/>
      <c r="X2745" s="13"/>
      <c r="Y2745" s="13"/>
      <c r="Z2745" s="13"/>
      <c r="AA2745" s="13"/>
      <c r="AB2745" s="13"/>
      <c r="AC2745" s="13"/>
      <c r="AD2745" s="13"/>
      <c r="AE2745" s="13"/>
      <c r="AT2745" s="239" t="s">
        <v>397</v>
      </c>
      <c r="AU2745" s="239" t="s">
        <v>84</v>
      </c>
      <c r="AV2745" s="13" t="s">
        <v>82</v>
      </c>
      <c r="AW2745" s="13" t="s">
        <v>35</v>
      </c>
      <c r="AX2745" s="13" t="s">
        <v>74</v>
      </c>
      <c r="AY2745" s="239" t="s">
        <v>378</v>
      </c>
    </row>
    <row r="2746" s="14" customFormat="1">
      <c r="A2746" s="14"/>
      <c r="B2746" s="240"/>
      <c r="C2746" s="241"/>
      <c r="D2746" s="231" t="s">
        <v>397</v>
      </c>
      <c r="E2746" s="242" t="s">
        <v>28</v>
      </c>
      <c r="F2746" s="243" t="s">
        <v>3157</v>
      </c>
      <c r="G2746" s="241"/>
      <c r="H2746" s="244">
        <v>85.200000000000003</v>
      </c>
      <c r="I2746" s="245"/>
      <c r="J2746" s="241"/>
      <c r="K2746" s="241"/>
      <c r="L2746" s="246"/>
      <c r="M2746" s="247"/>
      <c r="N2746" s="248"/>
      <c r="O2746" s="248"/>
      <c r="P2746" s="248"/>
      <c r="Q2746" s="248"/>
      <c r="R2746" s="248"/>
      <c r="S2746" s="248"/>
      <c r="T2746" s="249"/>
      <c r="U2746" s="14"/>
      <c r="V2746" s="14"/>
      <c r="W2746" s="14"/>
      <c r="X2746" s="14"/>
      <c r="Y2746" s="14"/>
      <c r="Z2746" s="14"/>
      <c r="AA2746" s="14"/>
      <c r="AB2746" s="14"/>
      <c r="AC2746" s="14"/>
      <c r="AD2746" s="14"/>
      <c r="AE2746" s="14"/>
      <c r="AT2746" s="250" t="s">
        <v>397</v>
      </c>
      <c r="AU2746" s="250" t="s">
        <v>84</v>
      </c>
      <c r="AV2746" s="14" t="s">
        <v>84</v>
      </c>
      <c r="AW2746" s="14" t="s">
        <v>35</v>
      </c>
      <c r="AX2746" s="14" t="s">
        <v>82</v>
      </c>
      <c r="AY2746" s="250" t="s">
        <v>378</v>
      </c>
    </row>
    <row r="2747" s="2" customFormat="1" ht="37.8" customHeight="1">
      <c r="A2747" s="41"/>
      <c r="B2747" s="42"/>
      <c r="C2747" s="211" t="s">
        <v>3170</v>
      </c>
      <c r="D2747" s="211" t="s">
        <v>385</v>
      </c>
      <c r="E2747" s="212" t="s">
        <v>3171</v>
      </c>
      <c r="F2747" s="213" t="s">
        <v>3172</v>
      </c>
      <c r="G2747" s="214" t="s">
        <v>972</v>
      </c>
      <c r="H2747" s="215">
        <v>105</v>
      </c>
      <c r="I2747" s="216"/>
      <c r="J2747" s="217">
        <f>ROUND(I2747*H2747,2)</f>
        <v>0</v>
      </c>
      <c r="K2747" s="213" t="s">
        <v>389</v>
      </c>
      <c r="L2747" s="47"/>
      <c r="M2747" s="218" t="s">
        <v>28</v>
      </c>
      <c r="N2747" s="219" t="s">
        <v>45</v>
      </c>
      <c r="O2747" s="87"/>
      <c r="P2747" s="220">
        <f>O2747*H2747</f>
        <v>0</v>
      </c>
      <c r="Q2747" s="220">
        <v>0.0022000000000000001</v>
      </c>
      <c r="R2747" s="220">
        <f>Q2747*H2747</f>
        <v>0.23100000000000001</v>
      </c>
      <c r="S2747" s="220">
        <v>0</v>
      </c>
      <c r="T2747" s="221">
        <f>S2747*H2747</f>
        <v>0</v>
      </c>
      <c r="U2747" s="41"/>
      <c r="V2747" s="41"/>
      <c r="W2747" s="41"/>
      <c r="X2747" s="41"/>
      <c r="Y2747" s="41"/>
      <c r="Z2747" s="41"/>
      <c r="AA2747" s="41"/>
      <c r="AB2747" s="41"/>
      <c r="AC2747" s="41"/>
      <c r="AD2747" s="41"/>
      <c r="AE2747" s="41"/>
      <c r="AR2747" s="222" t="s">
        <v>598</v>
      </c>
      <c r="AT2747" s="222" t="s">
        <v>385</v>
      </c>
      <c r="AU2747" s="222" t="s">
        <v>84</v>
      </c>
      <c r="AY2747" s="20" t="s">
        <v>378</v>
      </c>
      <c r="BE2747" s="223">
        <f>IF(N2747="základní",J2747,0)</f>
        <v>0</v>
      </c>
      <c r="BF2747" s="223">
        <f>IF(N2747="snížená",J2747,0)</f>
        <v>0</v>
      </c>
      <c r="BG2747" s="223">
        <f>IF(N2747="zákl. přenesená",J2747,0)</f>
        <v>0</v>
      </c>
      <c r="BH2747" s="223">
        <f>IF(N2747="sníž. přenesená",J2747,0)</f>
        <v>0</v>
      </c>
      <c r="BI2747" s="223">
        <f>IF(N2747="nulová",J2747,0)</f>
        <v>0</v>
      </c>
      <c r="BJ2747" s="20" t="s">
        <v>82</v>
      </c>
      <c r="BK2747" s="223">
        <f>ROUND(I2747*H2747,2)</f>
        <v>0</v>
      </c>
      <c r="BL2747" s="20" t="s">
        <v>598</v>
      </c>
      <c r="BM2747" s="222" t="s">
        <v>3173</v>
      </c>
    </row>
    <row r="2748" s="2" customFormat="1">
      <c r="A2748" s="41"/>
      <c r="B2748" s="42"/>
      <c r="C2748" s="43"/>
      <c r="D2748" s="224" t="s">
        <v>394</v>
      </c>
      <c r="E2748" s="43"/>
      <c r="F2748" s="225" t="s">
        <v>3174</v>
      </c>
      <c r="G2748" s="43"/>
      <c r="H2748" s="43"/>
      <c r="I2748" s="226"/>
      <c r="J2748" s="43"/>
      <c r="K2748" s="43"/>
      <c r="L2748" s="47"/>
      <c r="M2748" s="227"/>
      <c r="N2748" s="228"/>
      <c r="O2748" s="87"/>
      <c r="P2748" s="87"/>
      <c r="Q2748" s="87"/>
      <c r="R2748" s="87"/>
      <c r="S2748" s="87"/>
      <c r="T2748" s="88"/>
      <c r="U2748" s="41"/>
      <c r="V2748" s="41"/>
      <c r="W2748" s="41"/>
      <c r="X2748" s="41"/>
      <c r="Y2748" s="41"/>
      <c r="Z2748" s="41"/>
      <c r="AA2748" s="41"/>
      <c r="AB2748" s="41"/>
      <c r="AC2748" s="41"/>
      <c r="AD2748" s="41"/>
      <c r="AE2748" s="41"/>
      <c r="AT2748" s="20" t="s">
        <v>394</v>
      </c>
      <c r="AU2748" s="20" t="s">
        <v>84</v>
      </c>
    </row>
    <row r="2749" s="13" customFormat="1">
      <c r="A2749" s="13"/>
      <c r="B2749" s="229"/>
      <c r="C2749" s="230"/>
      <c r="D2749" s="231" t="s">
        <v>397</v>
      </c>
      <c r="E2749" s="232" t="s">
        <v>28</v>
      </c>
      <c r="F2749" s="233" t="s">
        <v>3175</v>
      </c>
      <c r="G2749" s="230"/>
      <c r="H2749" s="232" t="s">
        <v>28</v>
      </c>
      <c r="I2749" s="234"/>
      <c r="J2749" s="230"/>
      <c r="K2749" s="230"/>
      <c r="L2749" s="235"/>
      <c r="M2749" s="236"/>
      <c r="N2749" s="237"/>
      <c r="O2749" s="237"/>
      <c r="P2749" s="237"/>
      <c r="Q2749" s="237"/>
      <c r="R2749" s="237"/>
      <c r="S2749" s="237"/>
      <c r="T2749" s="238"/>
      <c r="U2749" s="13"/>
      <c r="V2749" s="13"/>
      <c r="W2749" s="13"/>
      <c r="X2749" s="13"/>
      <c r="Y2749" s="13"/>
      <c r="Z2749" s="13"/>
      <c r="AA2749" s="13"/>
      <c r="AB2749" s="13"/>
      <c r="AC2749" s="13"/>
      <c r="AD2749" s="13"/>
      <c r="AE2749" s="13"/>
      <c r="AT2749" s="239" t="s">
        <v>397</v>
      </c>
      <c r="AU2749" s="239" t="s">
        <v>84</v>
      </c>
      <c r="AV2749" s="13" t="s">
        <v>82</v>
      </c>
      <c r="AW2749" s="13" t="s">
        <v>35</v>
      </c>
      <c r="AX2749" s="13" t="s">
        <v>74</v>
      </c>
      <c r="AY2749" s="239" t="s">
        <v>378</v>
      </c>
    </row>
    <row r="2750" s="14" customFormat="1">
      <c r="A2750" s="14"/>
      <c r="B2750" s="240"/>
      <c r="C2750" s="241"/>
      <c r="D2750" s="231" t="s">
        <v>397</v>
      </c>
      <c r="E2750" s="242" t="s">
        <v>28</v>
      </c>
      <c r="F2750" s="243" t="s">
        <v>1102</v>
      </c>
      <c r="G2750" s="241"/>
      <c r="H2750" s="244">
        <v>105</v>
      </c>
      <c r="I2750" s="245"/>
      <c r="J2750" s="241"/>
      <c r="K2750" s="241"/>
      <c r="L2750" s="246"/>
      <c r="M2750" s="247"/>
      <c r="N2750" s="248"/>
      <c r="O2750" s="248"/>
      <c r="P2750" s="248"/>
      <c r="Q2750" s="248"/>
      <c r="R2750" s="248"/>
      <c r="S2750" s="248"/>
      <c r="T2750" s="249"/>
      <c r="U2750" s="14"/>
      <c r="V2750" s="14"/>
      <c r="W2750" s="14"/>
      <c r="X2750" s="14"/>
      <c r="Y2750" s="14"/>
      <c r="Z2750" s="14"/>
      <c r="AA2750" s="14"/>
      <c r="AB2750" s="14"/>
      <c r="AC2750" s="14"/>
      <c r="AD2750" s="14"/>
      <c r="AE2750" s="14"/>
      <c r="AT2750" s="250" t="s">
        <v>397</v>
      </c>
      <c r="AU2750" s="250" t="s">
        <v>84</v>
      </c>
      <c r="AV2750" s="14" t="s">
        <v>84</v>
      </c>
      <c r="AW2750" s="14" t="s">
        <v>35</v>
      </c>
      <c r="AX2750" s="14" t="s">
        <v>82</v>
      </c>
      <c r="AY2750" s="250" t="s">
        <v>378</v>
      </c>
    </row>
    <row r="2751" s="2" customFormat="1" ht="49.05" customHeight="1">
      <c r="A2751" s="41"/>
      <c r="B2751" s="42"/>
      <c r="C2751" s="211" t="s">
        <v>3176</v>
      </c>
      <c r="D2751" s="211" t="s">
        <v>385</v>
      </c>
      <c r="E2751" s="212" t="s">
        <v>3177</v>
      </c>
      <c r="F2751" s="213" t="s">
        <v>3178</v>
      </c>
      <c r="G2751" s="214" t="s">
        <v>764</v>
      </c>
      <c r="H2751" s="215">
        <v>8</v>
      </c>
      <c r="I2751" s="216"/>
      <c r="J2751" s="217">
        <f>ROUND(I2751*H2751,2)</f>
        <v>0</v>
      </c>
      <c r="K2751" s="213" t="s">
        <v>389</v>
      </c>
      <c r="L2751" s="47"/>
      <c r="M2751" s="218" t="s">
        <v>28</v>
      </c>
      <c r="N2751" s="219" t="s">
        <v>45</v>
      </c>
      <c r="O2751" s="87"/>
      <c r="P2751" s="220">
        <f>O2751*H2751</f>
        <v>0</v>
      </c>
      <c r="Q2751" s="220">
        <v>0</v>
      </c>
      <c r="R2751" s="220">
        <f>Q2751*H2751</f>
        <v>0</v>
      </c>
      <c r="S2751" s="220">
        <v>0</v>
      </c>
      <c r="T2751" s="221">
        <f>S2751*H2751</f>
        <v>0</v>
      </c>
      <c r="U2751" s="41"/>
      <c r="V2751" s="41"/>
      <c r="W2751" s="41"/>
      <c r="X2751" s="41"/>
      <c r="Y2751" s="41"/>
      <c r="Z2751" s="41"/>
      <c r="AA2751" s="41"/>
      <c r="AB2751" s="41"/>
      <c r="AC2751" s="41"/>
      <c r="AD2751" s="41"/>
      <c r="AE2751" s="41"/>
      <c r="AR2751" s="222" t="s">
        <v>598</v>
      </c>
      <c r="AT2751" s="222" t="s">
        <v>385</v>
      </c>
      <c r="AU2751" s="222" t="s">
        <v>84</v>
      </c>
      <c r="AY2751" s="20" t="s">
        <v>378</v>
      </c>
      <c r="BE2751" s="223">
        <f>IF(N2751="základní",J2751,0)</f>
        <v>0</v>
      </c>
      <c r="BF2751" s="223">
        <f>IF(N2751="snížená",J2751,0)</f>
        <v>0</v>
      </c>
      <c r="BG2751" s="223">
        <f>IF(N2751="zákl. přenesená",J2751,0)</f>
        <v>0</v>
      </c>
      <c r="BH2751" s="223">
        <f>IF(N2751="sníž. přenesená",J2751,0)</f>
        <v>0</v>
      </c>
      <c r="BI2751" s="223">
        <f>IF(N2751="nulová",J2751,0)</f>
        <v>0</v>
      </c>
      <c r="BJ2751" s="20" t="s">
        <v>82</v>
      </c>
      <c r="BK2751" s="223">
        <f>ROUND(I2751*H2751,2)</f>
        <v>0</v>
      </c>
      <c r="BL2751" s="20" t="s">
        <v>598</v>
      </c>
      <c r="BM2751" s="222" t="s">
        <v>3179</v>
      </c>
    </row>
    <row r="2752" s="2" customFormat="1">
      <c r="A2752" s="41"/>
      <c r="B2752" s="42"/>
      <c r="C2752" s="43"/>
      <c r="D2752" s="224" t="s">
        <v>394</v>
      </c>
      <c r="E2752" s="43"/>
      <c r="F2752" s="225" t="s">
        <v>3180</v>
      </c>
      <c r="G2752" s="43"/>
      <c r="H2752" s="43"/>
      <c r="I2752" s="226"/>
      <c r="J2752" s="43"/>
      <c r="K2752" s="43"/>
      <c r="L2752" s="47"/>
      <c r="M2752" s="227"/>
      <c r="N2752" s="228"/>
      <c r="O2752" s="87"/>
      <c r="P2752" s="87"/>
      <c r="Q2752" s="87"/>
      <c r="R2752" s="87"/>
      <c r="S2752" s="87"/>
      <c r="T2752" s="88"/>
      <c r="U2752" s="41"/>
      <c r="V2752" s="41"/>
      <c r="W2752" s="41"/>
      <c r="X2752" s="41"/>
      <c r="Y2752" s="41"/>
      <c r="Z2752" s="41"/>
      <c r="AA2752" s="41"/>
      <c r="AB2752" s="41"/>
      <c r="AC2752" s="41"/>
      <c r="AD2752" s="41"/>
      <c r="AE2752" s="41"/>
      <c r="AT2752" s="20" t="s">
        <v>394</v>
      </c>
      <c r="AU2752" s="20" t="s">
        <v>84</v>
      </c>
    </row>
    <row r="2753" s="13" customFormat="1">
      <c r="A2753" s="13"/>
      <c r="B2753" s="229"/>
      <c r="C2753" s="230"/>
      <c r="D2753" s="231" t="s">
        <v>397</v>
      </c>
      <c r="E2753" s="232" t="s">
        <v>28</v>
      </c>
      <c r="F2753" s="233" t="s">
        <v>3175</v>
      </c>
      <c r="G2753" s="230"/>
      <c r="H2753" s="232" t="s">
        <v>28</v>
      </c>
      <c r="I2753" s="234"/>
      <c r="J2753" s="230"/>
      <c r="K2753" s="230"/>
      <c r="L2753" s="235"/>
      <c r="M2753" s="236"/>
      <c r="N2753" s="237"/>
      <c r="O2753" s="237"/>
      <c r="P2753" s="237"/>
      <c r="Q2753" s="237"/>
      <c r="R2753" s="237"/>
      <c r="S2753" s="237"/>
      <c r="T2753" s="238"/>
      <c r="U2753" s="13"/>
      <c r="V2753" s="13"/>
      <c r="W2753" s="13"/>
      <c r="X2753" s="13"/>
      <c r="Y2753" s="13"/>
      <c r="Z2753" s="13"/>
      <c r="AA2753" s="13"/>
      <c r="AB2753" s="13"/>
      <c r="AC2753" s="13"/>
      <c r="AD2753" s="13"/>
      <c r="AE2753" s="13"/>
      <c r="AT2753" s="239" t="s">
        <v>397</v>
      </c>
      <c r="AU2753" s="239" t="s">
        <v>84</v>
      </c>
      <c r="AV2753" s="13" t="s">
        <v>82</v>
      </c>
      <c r="AW2753" s="13" t="s">
        <v>35</v>
      </c>
      <c r="AX2753" s="13" t="s">
        <v>74</v>
      </c>
      <c r="AY2753" s="239" t="s">
        <v>378</v>
      </c>
    </row>
    <row r="2754" s="14" customFormat="1">
      <c r="A2754" s="14"/>
      <c r="B2754" s="240"/>
      <c r="C2754" s="241"/>
      <c r="D2754" s="231" t="s">
        <v>397</v>
      </c>
      <c r="E2754" s="242" t="s">
        <v>28</v>
      </c>
      <c r="F2754" s="243" t="s">
        <v>540</v>
      </c>
      <c r="G2754" s="241"/>
      <c r="H2754" s="244">
        <v>8</v>
      </c>
      <c r="I2754" s="245"/>
      <c r="J2754" s="241"/>
      <c r="K2754" s="241"/>
      <c r="L2754" s="246"/>
      <c r="M2754" s="247"/>
      <c r="N2754" s="248"/>
      <c r="O2754" s="248"/>
      <c r="P2754" s="248"/>
      <c r="Q2754" s="248"/>
      <c r="R2754" s="248"/>
      <c r="S2754" s="248"/>
      <c r="T2754" s="249"/>
      <c r="U2754" s="14"/>
      <c r="V2754" s="14"/>
      <c r="W2754" s="14"/>
      <c r="X2754" s="14"/>
      <c r="Y2754" s="14"/>
      <c r="Z2754" s="14"/>
      <c r="AA2754" s="14"/>
      <c r="AB2754" s="14"/>
      <c r="AC2754" s="14"/>
      <c r="AD2754" s="14"/>
      <c r="AE2754" s="14"/>
      <c r="AT2754" s="250" t="s">
        <v>397</v>
      </c>
      <c r="AU2754" s="250" t="s">
        <v>84</v>
      </c>
      <c r="AV2754" s="14" t="s">
        <v>84</v>
      </c>
      <c r="AW2754" s="14" t="s">
        <v>35</v>
      </c>
      <c r="AX2754" s="14" t="s">
        <v>82</v>
      </c>
      <c r="AY2754" s="250" t="s">
        <v>378</v>
      </c>
    </row>
    <row r="2755" s="2" customFormat="1" ht="24.15" customHeight="1">
      <c r="A2755" s="41"/>
      <c r="B2755" s="42"/>
      <c r="C2755" s="211" t="s">
        <v>3181</v>
      </c>
      <c r="D2755" s="211" t="s">
        <v>385</v>
      </c>
      <c r="E2755" s="212" t="s">
        <v>3182</v>
      </c>
      <c r="F2755" s="213" t="s">
        <v>3183</v>
      </c>
      <c r="G2755" s="214" t="s">
        <v>764</v>
      </c>
      <c r="H2755" s="215">
        <v>5</v>
      </c>
      <c r="I2755" s="216"/>
      <c r="J2755" s="217">
        <f>ROUND(I2755*H2755,2)</f>
        <v>0</v>
      </c>
      <c r="K2755" s="213" t="s">
        <v>389</v>
      </c>
      <c r="L2755" s="47"/>
      <c r="M2755" s="218" t="s">
        <v>28</v>
      </c>
      <c r="N2755" s="219" t="s">
        <v>45</v>
      </c>
      <c r="O2755" s="87"/>
      <c r="P2755" s="220">
        <f>O2755*H2755</f>
        <v>0</v>
      </c>
      <c r="Q2755" s="220">
        <v>0.00025999999999999998</v>
      </c>
      <c r="R2755" s="220">
        <f>Q2755*H2755</f>
        <v>0.0012999999999999999</v>
      </c>
      <c r="S2755" s="220">
        <v>0</v>
      </c>
      <c r="T2755" s="221">
        <f>S2755*H2755</f>
        <v>0</v>
      </c>
      <c r="U2755" s="41"/>
      <c r="V2755" s="41"/>
      <c r="W2755" s="41"/>
      <c r="X2755" s="41"/>
      <c r="Y2755" s="41"/>
      <c r="Z2755" s="41"/>
      <c r="AA2755" s="41"/>
      <c r="AB2755" s="41"/>
      <c r="AC2755" s="41"/>
      <c r="AD2755" s="41"/>
      <c r="AE2755" s="41"/>
      <c r="AR2755" s="222" t="s">
        <v>598</v>
      </c>
      <c r="AT2755" s="222" t="s">
        <v>385</v>
      </c>
      <c r="AU2755" s="222" t="s">
        <v>84</v>
      </c>
      <c r="AY2755" s="20" t="s">
        <v>378</v>
      </c>
      <c r="BE2755" s="223">
        <f>IF(N2755="základní",J2755,0)</f>
        <v>0</v>
      </c>
      <c r="BF2755" s="223">
        <f>IF(N2755="snížená",J2755,0)</f>
        <v>0</v>
      </c>
      <c r="BG2755" s="223">
        <f>IF(N2755="zákl. přenesená",J2755,0)</f>
        <v>0</v>
      </c>
      <c r="BH2755" s="223">
        <f>IF(N2755="sníž. přenesená",J2755,0)</f>
        <v>0</v>
      </c>
      <c r="BI2755" s="223">
        <f>IF(N2755="nulová",J2755,0)</f>
        <v>0</v>
      </c>
      <c r="BJ2755" s="20" t="s">
        <v>82</v>
      </c>
      <c r="BK2755" s="223">
        <f>ROUND(I2755*H2755,2)</f>
        <v>0</v>
      </c>
      <c r="BL2755" s="20" t="s">
        <v>598</v>
      </c>
      <c r="BM2755" s="222" t="s">
        <v>3184</v>
      </c>
    </row>
    <row r="2756" s="2" customFormat="1">
      <c r="A2756" s="41"/>
      <c r="B2756" s="42"/>
      <c r="C2756" s="43"/>
      <c r="D2756" s="224" t="s">
        <v>394</v>
      </c>
      <c r="E2756" s="43"/>
      <c r="F2756" s="225" t="s">
        <v>3185</v>
      </c>
      <c r="G2756" s="43"/>
      <c r="H2756" s="43"/>
      <c r="I2756" s="226"/>
      <c r="J2756" s="43"/>
      <c r="K2756" s="43"/>
      <c r="L2756" s="47"/>
      <c r="M2756" s="227"/>
      <c r="N2756" s="228"/>
      <c r="O2756" s="87"/>
      <c r="P2756" s="87"/>
      <c r="Q2756" s="87"/>
      <c r="R2756" s="87"/>
      <c r="S2756" s="87"/>
      <c r="T2756" s="88"/>
      <c r="U2756" s="41"/>
      <c r="V2756" s="41"/>
      <c r="W2756" s="41"/>
      <c r="X2756" s="41"/>
      <c r="Y2756" s="41"/>
      <c r="Z2756" s="41"/>
      <c r="AA2756" s="41"/>
      <c r="AB2756" s="41"/>
      <c r="AC2756" s="41"/>
      <c r="AD2756" s="41"/>
      <c r="AE2756" s="41"/>
      <c r="AT2756" s="20" t="s">
        <v>394</v>
      </c>
      <c r="AU2756" s="20" t="s">
        <v>84</v>
      </c>
    </row>
    <row r="2757" s="13" customFormat="1">
      <c r="A2757" s="13"/>
      <c r="B2757" s="229"/>
      <c r="C2757" s="230"/>
      <c r="D2757" s="231" t="s">
        <v>397</v>
      </c>
      <c r="E2757" s="232" t="s">
        <v>28</v>
      </c>
      <c r="F2757" s="233" t="s">
        <v>1932</v>
      </c>
      <c r="G2757" s="230"/>
      <c r="H2757" s="232" t="s">
        <v>28</v>
      </c>
      <c r="I2757" s="234"/>
      <c r="J2757" s="230"/>
      <c r="K2757" s="230"/>
      <c r="L2757" s="235"/>
      <c r="M2757" s="236"/>
      <c r="N2757" s="237"/>
      <c r="O2757" s="237"/>
      <c r="P2757" s="237"/>
      <c r="Q2757" s="237"/>
      <c r="R2757" s="237"/>
      <c r="S2757" s="237"/>
      <c r="T2757" s="238"/>
      <c r="U2757" s="13"/>
      <c r="V2757" s="13"/>
      <c r="W2757" s="13"/>
      <c r="X2757" s="13"/>
      <c r="Y2757" s="13"/>
      <c r="Z2757" s="13"/>
      <c r="AA2757" s="13"/>
      <c r="AB2757" s="13"/>
      <c r="AC2757" s="13"/>
      <c r="AD2757" s="13"/>
      <c r="AE2757" s="13"/>
      <c r="AT2757" s="239" t="s">
        <v>397</v>
      </c>
      <c r="AU2757" s="239" t="s">
        <v>84</v>
      </c>
      <c r="AV2757" s="13" t="s">
        <v>82</v>
      </c>
      <c r="AW2757" s="13" t="s">
        <v>35</v>
      </c>
      <c r="AX2757" s="13" t="s">
        <v>74</v>
      </c>
      <c r="AY2757" s="239" t="s">
        <v>378</v>
      </c>
    </row>
    <row r="2758" s="14" customFormat="1">
      <c r="A2758" s="14"/>
      <c r="B2758" s="240"/>
      <c r="C2758" s="241"/>
      <c r="D2758" s="231" t="s">
        <v>397</v>
      </c>
      <c r="E2758" s="242" t="s">
        <v>28</v>
      </c>
      <c r="F2758" s="243" t="s">
        <v>499</v>
      </c>
      <c r="G2758" s="241"/>
      <c r="H2758" s="244">
        <v>5</v>
      </c>
      <c r="I2758" s="245"/>
      <c r="J2758" s="241"/>
      <c r="K2758" s="241"/>
      <c r="L2758" s="246"/>
      <c r="M2758" s="247"/>
      <c r="N2758" s="248"/>
      <c r="O2758" s="248"/>
      <c r="P2758" s="248"/>
      <c r="Q2758" s="248"/>
      <c r="R2758" s="248"/>
      <c r="S2758" s="248"/>
      <c r="T2758" s="249"/>
      <c r="U2758" s="14"/>
      <c r="V2758" s="14"/>
      <c r="W2758" s="14"/>
      <c r="X2758" s="14"/>
      <c r="Y2758" s="14"/>
      <c r="Z2758" s="14"/>
      <c r="AA2758" s="14"/>
      <c r="AB2758" s="14"/>
      <c r="AC2758" s="14"/>
      <c r="AD2758" s="14"/>
      <c r="AE2758" s="14"/>
      <c r="AT2758" s="250" t="s">
        <v>397</v>
      </c>
      <c r="AU2758" s="250" t="s">
        <v>84</v>
      </c>
      <c r="AV2758" s="14" t="s">
        <v>84</v>
      </c>
      <c r="AW2758" s="14" t="s">
        <v>35</v>
      </c>
      <c r="AX2758" s="14" t="s">
        <v>82</v>
      </c>
      <c r="AY2758" s="250" t="s">
        <v>378</v>
      </c>
    </row>
    <row r="2759" s="2" customFormat="1" ht="24.15" customHeight="1">
      <c r="A2759" s="41"/>
      <c r="B2759" s="42"/>
      <c r="C2759" s="211" t="s">
        <v>3186</v>
      </c>
      <c r="D2759" s="211" t="s">
        <v>385</v>
      </c>
      <c r="E2759" s="212" t="s">
        <v>3187</v>
      </c>
      <c r="F2759" s="213" t="s">
        <v>3188</v>
      </c>
      <c r="G2759" s="214" t="s">
        <v>972</v>
      </c>
      <c r="H2759" s="215">
        <v>102.5</v>
      </c>
      <c r="I2759" s="216"/>
      <c r="J2759" s="217">
        <f>ROUND(I2759*H2759,2)</f>
        <v>0</v>
      </c>
      <c r="K2759" s="213" t="s">
        <v>28</v>
      </c>
      <c r="L2759" s="47"/>
      <c r="M2759" s="218" t="s">
        <v>28</v>
      </c>
      <c r="N2759" s="219" t="s">
        <v>45</v>
      </c>
      <c r="O2759" s="87"/>
      <c r="P2759" s="220">
        <f>O2759*H2759</f>
        <v>0</v>
      </c>
      <c r="Q2759" s="220">
        <v>0.00167</v>
      </c>
      <c r="R2759" s="220">
        <f>Q2759*H2759</f>
        <v>0.17117499999999999</v>
      </c>
      <c r="S2759" s="220">
        <v>0</v>
      </c>
      <c r="T2759" s="221">
        <f>S2759*H2759</f>
        <v>0</v>
      </c>
      <c r="U2759" s="41"/>
      <c r="V2759" s="41"/>
      <c r="W2759" s="41"/>
      <c r="X2759" s="41"/>
      <c r="Y2759" s="41"/>
      <c r="Z2759" s="41"/>
      <c r="AA2759" s="41"/>
      <c r="AB2759" s="41"/>
      <c r="AC2759" s="41"/>
      <c r="AD2759" s="41"/>
      <c r="AE2759" s="41"/>
      <c r="AR2759" s="222" t="s">
        <v>598</v>
      </c>
      <c r="AT2759" s="222" t="s">
        <v>385</v>
      </c>
      <c r="AU2759" s="222" t="s">
        <v>84</v>
      </c>
      <c r="AY2759" s="20" t="s">
        <v>378</v>
      </c>
      <c r="BE2759" s="223">
        <f>IF(N2759="základní",J2759,0)</f>
        <v>0</v>
      </c>
      <c r="BF2759" s="223">
        <f>IF(N2759="snížená",J2759,0)</f>
        <v>0</v>
      </c>
      <c r="BG2759" s="223">
        <f>IF(N2759="zákl. přenesená",J2759,0)</f>
        <v>0</v>
      </c>
      <c r="BH2759" s="223">
        <f>IF(N2759="sníž. přenesená",J2759,0)</f>
        <v>0</v>
      </c>
      <c r="BI2759" s="223">
        <f>IF(N2759="nulová",J2759,0)</f>
        <v>0</v>
      </c>
      <c r="BJ2759" s="20" t="s">
        <v>82</v>
      </c>
      <c r="BK2759" s="223">
        <f>ROUND(I2759*H2759,2)</f>
        <v>0</v>
      </c>
      <c r="BL2759" s="20" t="s">
        <v>598</v>
      </c>
      <c r="BM2759" s="222" t="s">
        <v>3189</v>
      </c>
    </row>
    <row r="2760" s="13" customFormat="1">
      <c r="A2760" s="13"/>
      <c r="B2760" s="229"/>
      <c r="C2760" s="230"/>
      <c r="D2760" s="231" t="s">
        <v>397</v>
      </c>
      <c r="E2760" s="232" t="s">
        <v>28</v>
      </c>
      <c r="F2760" s="233" t="s">
        <v>1932</v>
      </c>
      <c r="G2760" s="230"/>
      <c r="H2760" s="232" t="s">
        <v>28</v>
      </c>
      <c r="I2760" s="234"/>
      <c r="J2760" s="230"/>
      <c r="K2760" s="230"/>
      <c r="L2760" s="235"/>
      <c r="M2760" s="236"/>
      <c r="N2760" s="237"/>
      <c r="O2760" s="237"/>
      <c r="P2760" s="237"/>
      <c r="Q2760" s="237"/>
      <c r="R2760" s="237"/>
      <c r="S2760" s="237"/>
      <c r="T2760" s="238"/>
      <c r="U2760" s="13"/>
      <c r="V2760" s="13"/>
      <c r="W2760" s="13"/>
      <c r="X2760" s="13"/>
      <c r="Y2760" s="13"/>
      <c r="Z2760" s="13"/>
      <c r="AA2760" s="13"/>
      <c r="AB2760" s="13"/>
      <c r="AC2760" s="13"/>
      <c r="AD2760" s="13"/>
      <c r="AE2760" s="13"/>
      <c r="AT2760" s="239" t="s">
        <v>397</v>
      </c>
      <c r="AU2760" s="239" t="s">
        <v>84</v>
      </c>
      <c r="AV2760" s="13" t="s">
        <v>82</v>
      </c>
      <c r="AW2760" s="13" t="s">
        <v>35</v>
      </c>
      <c r="AX2760" s="13" t="s">
        <v>74</v>
      </c>
      <c r="AY2760" s="239" t="s">
        <v>378</v>
      </c>
    </row>
    <row r="2761" s="14" customFormat="1">
      <c r="A2761" s="14"/>
      <c r="B2761" s="240"/>
      <c r="C2761" s="241"/>
      <c r="D2761" s="231" t="s">
        <v>397</v>
      </c>
      <c r="E2761" s="242" t="s">
        <v>28</v>
      </c>
      <c r="F2761" s="243" t="s">
        <v>3190</v>
      </c>
      <c r="G2761" s="241"/>
      <c r="H2761" s="244">
        <v>102.5</v>
      </c>
      <c r="I2761" s="245"/>
      <c r="J2761" s="241"/>
      <c r="K2761" s="241"/>
      <c r="L2761" s="246"/>
      <c r="M2761" s="247"/>
      <c r="N2761" s="248"/>
      <c r="O2761" s="248"/>
      <c r="P2761" s="248"/>
      <c r="Q2761" s="248"/>
      <c r="R2761" s="248"/>
      <c r="S2761" s="248"/>
      <c r="T2761" s="249"/>
      <c r="U2761" s="14"/>
      <c r="V2761" s="14"/>
      <c r="W2761" s="14"/>
      <c r="X2761" s="14"/>
      <c r="Y2761" s="14"/>
      <c r="Z2761" s="14"/>
      <c r="AA2761" s="14"/>
      <c r="AB2761" s="14"/>
      <c r="AC2761" s="14"/>
      <c r="AD2761" s="14"/>
      <c r="AE2761" s="14"/>
      <c r="AT2761" s="250" t="s">
        <v>397</v>
      </c>
      <c r="AU2761" s="250" t="s">
        <v>84</v>
      </c>
      <c r="AV2761" s="14" t="s">
        <v>84</v>
      </c>
      <c r="AW2761" s="14" t="s">
        <v>35</v>
      </c>
      <c r="AX2761" s="14" t="s">
        <v>82</v>
      </c>
      <c r="AY2761" s="250" t="s">
        <v>378</v>
      </c>
    </row>
    <row r="2762" s="2" customFormat="1" ht="55.5" customHeight="1">
      <c r="A2762" s="41"/>
      <c r="B2762" s="42"/>
      <c r="C2762" s="211" t="s">
        <v>3191</v>
      </c>
      <c r="D2762" s="211" t="s">
        <v>385</v>
      </c>
      <c r="E2762" s="212" t="s">
        <v>3192</v>
      </c>
      <c r="F2762" s="213" t="s">
        <v>3193</v>
      </c>
      <c r="G2762" s="214" t="s">
        <v>634</v>
      </c>
      <c r="H2762" s="215">
        <v>0.92700000000000005</v>
      </c>
      <c r="I2762" s="216"/>
      <c r="J2762" s="217">
        <f>ROUND(I2762*H2762,2)</f>
        <v>0</v>
      </c>
      <c r="K2762" s="213" t="s">
        <v>389</v>
      </c>
      <c r="L2762" s="47"/>
      <c r="M2762" s="218" t="s">
        <v>28</v>
      </c>
      <c r="N2762" s="219" t="s">
        <v>45</v>
      </c>
      <c r="O2762" s="87"/>
      <c r="P2762" s="220">
        <f>O2762*H2762</f>
        <v>0</v>
      </c>
      <c r="Q2762" s="220">
        <v>0</v>
      </c>
      <c r="R2762" s="220">
        <f>Q2762*H2762</f>
        <v>0</v>
      </c>
      <c r="S2762" s="220">
        <v>0</v>
      </c>
      <c r="T2762" s="221">
        <f>S2762*H2762</f>
        <v>0</v>
      </c>
      <c r="U2762" s="41"/>
      <c r="V2762" s="41"/>
      <c r="W2762" s="41"/>
      <c r="X2762" s="41"/>
      <c r="Y2762" s="41"/>
      <c r="Z2762" s="41"/>
      <c r="AA2762" s="41"/>
      <c r="AB2762" s="41"/>
      <c r="AC2762" s="41"/>
      <c r="AD2762" s="41"/>
      <c r="AE2762" s="41"/>
      <c r="AR2762" s="222" t="s">
        <v>598</v>
      </c>
      <c r="AT2762" s="222" t="s">
        <v>385</v>
      </c>
      <c r="AU2762" s="222" t="s">
        <v>84</v>
      </c>
      <c r="AY2762" s="20" t="s">
        <v>378</v>
      </c>
      <c r="BE2762" s="223">
        <f>IF(N2762="základní",J2762,0)</f>
        <v>0</v>
      </c>
      <c r="BF2762" s="223">
        <f>IF(N2762="snížená",J2762,0)</f>
        <v>0</v>
      </c>
      <c r="BG2762" s="223">
        <f>IF(N2762="zákl. přenesená",J2762,0)</f>
        <v>0</v>
      </c>
      <c r="BH2762" s="223">
        <f>IF(N2762="sníž. přenesená",J2762,0)</f>
        <v>0</v>
      </c>
      <c r="BI2762" s="223">
        <f>IF(N2762="nulová",J2762,0)</f>
        <v>0</v>
      </c>
      <c r="BJ2762" s="20" t="s">
        <v>82</v>
      </c>
      <c r="BK2762" s="223">
        <f>ROUND(I2762*H2762,2)</f>
        <v>0</v>
      </c>
      <c r="BL2762" s="20" t="s">
        <v>598</v>
      </c>
      <c r="BM2762" s="222" t="s">
        <v>3194</v>
      </c>
    </row>
    <row r="2763" s="2" customFormat="1">
      <c r="A2763" s="41"/>
      <c r="B2763" s="42"/>
      <c r="C2763" s="43"/>
      <c r="D2763" s="224" t="s">
        <v>394</v>
      </c>
      <c r="E2763" s="43"/>
      <c r="F2763" s="225" t="s">
        <v>3195</v>
      </c>
      <c r="G2763" s="43"/>
      <c r="H2763" s="43"/>
      <c r="I2763" s="226"/>
      <c r="J2763" s="43"/>
      <c r="K2763" s="43"/>
      <c r="L2763" s="47"/>
      <c r="M2763" s="227"/>
      <c r="N2763" s="228"/>
      <c r="O2763" s="87"/>
      <c r="P2763" s="87"/>
      <c r="Q2763" s="87"/>
      <c r="R2763" s="87"/>
      <c r="S2763" s="87"/>
      <c r="T2763" s="88"/>
      <c r="U2763" s="41"/>
      <c r="V2763" s="41"/>
      <c r="W2763" s="41"/>
      <c r="X2763" s="41"/>
      <c r="Y2763" s="41"/>
      <c r="Z2763" s="41"/>
      <c r="AA2763" s="41"/>
      <c r="AB2763" s="41"/>
      <c r="AC2763" s="41"/>
      <c r="AD2763" s="41"/>
      <c r="AE2763" s="41"/>
      <c r="AT2763" s="20" t="s">
        <v>394</v>
      </c>
      <c r="AU2763" s="20" t="s">
        <v>84</v>
      </c>
    </row>
    <row r="2764" s="12" customFormat="1" ht="22.8" customHeight="1">
      <c r="A2764" s="12"/>
      <c r="B2764" s="195"/>
      <c r="C2764" s="196"/>
      <c r="D2764" s="197" t="s">
        <v>73</v>
      </c>
      <c r="E2764" s="209" t="s">
        <v>3196</v>
      </c>
      <c r="F2764" s="209" t="s">
        <v>3197</v>
      </c>
      <c r="G2764" s="196"/>
      <c r="H2764" s="196"/>
      <c r="I2764" s="199"/>
      <c r="J2764" s="210">
        <f>BK2764</f>
        <v>0</v>
      </c>
      <c r="K2764" s="196"/>
      <c r="L2764" s="201"/>
      <c r="M2764" s="202"/>
      <c r="N2764" s="203"/>
      <c r="O2764" s="203"/>
      <c r="P2764" s="204">
        <f>SUM(P2765:P2788)</f>
        <v>0</v>
      </c>
      <c r="Q2764" s="203"/>
      <c r="R2764" s="204">
        <f>SUM(R2765:R2788)</f>
        <v>1.05593</v>
      </c>
      <c r="S2764" s="203"/>
      <c r="T2764" s="205">
        <f>SUM(T2765:T2788)</f>
        <v>0.61341000000000001</v>
      </c>
      <c r="U2764" s="12"/>
      <c r="V2764" s="12"/>
      <c r="W2764" s="12"/>
      <c r="X2764" s="12"/>
      <c r="Y2764" s="12"/>
      <c r="Z2764" s="12"/>
      <c r="AA2764" s="12"/>
      <c r="AB2764" s="12"/>
      <c r="AC2764" s="12"/>
      <c r="AD2764" s="12"/>
      <c r="AE2764" s="12"/>
      <c r="AR2764" s="206" t="s">
        <v>84</v>
      </c>
      <c r="AT2764" s="207" t="s">
        <v>73</v>
      </c>
      <c r="AU2764" s="207" t="s">
        <v>82</v>
      </c>
      <c r="AY2764" s="206" t="s">
        <v>378</v>
      </c>
      <c r="BK2764" s="208">
        <f>SUM(BK2765:BK2788)</f>
        <v>0</v>
      </c>
    </row>
    <row r="2765" s="2" customFormat="1" ht="24.15" customHeight="1">
      <c r="A2765" s="41"/>
      <c r="B2765" s="42"/>
      <c r="C2765" s="211" t="s">
        <v>3198</v>
      </c>
      <c r="D2765" s="211" t="s">
        <v>385</v>
      </c>
      <c r="E2765" s="212" t="s">
        <v>3199</v>
      </c>
      <c r="F2765" s="213" t="s">
        <v>3200</v>
      </c>
      <c r="G2765" s="214" t="s">
        <v>572</v>
      </c>
      <c r="H2765" s="215">
        <v>34.5</v>
      </c>
      <c r="I2765" s="216"/>
      <c r="J2765" s="217">
        <f>ROUND(I2765*H2765,2)</f>
        <v>0</v>
      </c>
      <c r="K2765" s="213" t="s">
        <v>389</v>
      </c>
      <c r="L2765" s="47"/>
      <c r="M2765" s="218" t="s">
        <v>28</v>
      </c>
      <c r="N2765" s="219" t="s">
        <v>45</v>
      </c>
      <c r="O2765" s="87"/>
      <c r="P2765" s="220">
        <f>O2765*H2765</f>
        <v>0</v>
      </c>
      <c r="Q2765" s="220">
        <v>0</v>
      </c>
      <c r="R2765" s="220">
        <f>Q2765*H2765</f>
        <v>0</v>
      </c>
      <c r="S2765" s="220">
        <v>0.017780000000000001</v>
      </c>
      <c r="T2765" s="221">
        <f>S2765*H2765</f>
        <v>0.61341000000000001</v>
      </c>
      <c r="U2765" s="41"/>
      <c r="V2765" s="41"/>
      <c r="W2765" s="41"/>
      <c r="X2765" s="41"/>
      <c r="Y2765" s="41"/>
      <c r="Z2765" s="41"/>
      <c r="AA2765" s="41"/>
      <c r="AB2765" s="41"/>
      <c r="AC2765" s="41"/>
      <c r="AD2765" s="41"/>
      <c r="AE2765" s="41"/>
      <c r="AR2765" s="222" t="s">
        <v>598</v>
      </c>
      <c r="AT2765" s="222" t="s">
        <v>385</v>
      </c>
      <c r="AU2765" s="222" t="s">
        <v>84</v>
      </c>
      <c r="AY2765" s="20" t="s">
        <v>378</v>
      </c>
      <c r="BE2765" s="223">
        <f>IF(N2765="základní",J2765,0)</f>
        <v>0</v>
      </c>
      <c r="BF2765" s="223">
        <f>IF(N2765="snížená",J2765,0)</f>
        <v>0</v>
      </c>
      <c r="BG2765" s="223">
        <f>IF(N2765="zákl. přenesená",J2765,0)</f>
        <v>0</v>
      </c>
      <c r="BH2765" s="223">
        <f>IF(N2765="sníž. přenesená",J2765,0)</f>
        <v>0</v>
      </c>
      <c r="BI2765" s="223">
        <f>IF(N2765="nulová",J2765,0)</f>
        <v>0</v>
      </c>
      <c r="BJ2765" s="20" t="s">
        <v>82</v>
      </c>
      <c r="BK2765" s="223">
        <f>ROUND(I2765*H2765,2)</f>
        <v>0</v>
      </c>
      <c r="BL2765" s="20" t="s">
        <v>598</v>
      </c>
      <c r="BM2765" s="222" t="s">
        <v>3201</v>
      </c>
    </row>
    <row r="2766" s="2" customFormat="1">
      <c r="A2766" s="41"/>
      <c r="B2766" s="42"/>
      <c r="C2766" s="43"/>
      <c r="D2766" s="224" t="s">
        <v>394</v>
      </c>
      <c r="E2766" s="43"/>
      <c r="F2766" s="225" t="s">
        <v>3202</v>
      </c>
      <c r="G2766" s="43"/>
      <c r="H2766" s="43"/>
      <c r="I2766" s="226"/>
      <c r="J2766" s="43"/>
      <c r="K2766" s="43"/>
      <c r="L2766" s="47"/>
      <c r="M2766" s="227"/>
      <c r="N2766" s="228"/>
      <c r="O2766" s="87"/>
      <c r="P2766" s="87"/>
      <c r="Q2766" s="87"/>
      <c r="R2766" s="87"/>
      <c r="S2766" s="87"/>
      <c r="T2766" s="88"/>
      <c r="U2766" s="41"/>
      <c r="V2766" s="41"/>
      <c r="W2766" s="41"/>
      <c r="X2766" s="41"/>
      <c r="Y2766" s="41"/>
      <c r="Z2766" s="41"/>
      <c r="AA2766" s="41"/>
      <c r="AB2766" s="41"/>
      <c r="AC2766" s="41"/>
      <c r="AD2766" s="41"/>
      <c r="AE2766" s="41"/>
      <c r="AT2766" s="20" t="s">
        <v>394</v>
      </c>
      <c r="AU2766" s="20" t="s">
        <v>84</v>
      </c>
    </row>
    <row r="2767" s="13" customFormat="1">
      <c r="A2767" s="13"/>
      <c r="B2767" s="229"/>
      <c r="C2767" s="230"/>
      <c r="D2767" s="231" t="s">
        <v>397</v>
      </c>
      <c r="E2767" s="232" t="s">
        <v>28</v>
      </c>
      <c r="F2767" s="233" t="s">
        <v>802</v>
      </c>
      <c r="G2767" s="230"/>
      <c r="H2767" s="232" t="s">
        <v>28</v>
      </c>
      <c r="I2767" s="234"/>
      <c r="J2767" s="230"/>
      <c r="K2767" s="230"/>
      <c r="L2767" s="235"/>
      <c r="M2767" s="236"/>
      <c r="N2767" s="237"/>
      <c r="O2767" s="237"/>
      <c r="P2767" s="237"/>
      <c r="Q2767" s="237"/>
      <c r="R2767" s="237"/>
      <c r="S2767" s="237"/>
      <c r="T2767" s="238"/>
      <c r="U2767" s="13"/>
      <c r="V2767" s="13"/>
      <c r="W2767" s="13"/>
      <c r="X2767" s="13"/>
      <c r="Y2767" s="13"/>
      <c r="Z2767" s="13"/>
      <c r="AA2767" s="13"/>
      <c r="AB2767" s="13"/>
      <c r="AC2767" s="13"/>
      <c r="AD2767" s="13"/>
      <c r="AE2767" s="13"/>
      <c r="AT2767" s="239" t="s">
        <v>397</v>
      </c>
      <c r="AU2767" s="239" t="s">
        <v>84</v>
      </c>
      <c r="AV2767" s="13" t="s">
        <v>82</v>
      </c>
      <c r="AW2767" s="13" t="s">
        <v>35</v>
      </c>
      <c r="AX2767" s="13" t="s">
        <v>74</v>
      </c>
      <c r="AY2767" s="239" t="s">
        <v>378</v>
      </c>
    </row>
    <row r="2768" s="14" customFormat="1">
      <c r="A2768" s="14"/>
      <c r="B2768" s="240"/>
      <c r="C2768" s="241"/>
      <c r="D2768" s="231" t="s">
        <v>397</v>
      </c>
      <c r="E2768" s="242" t="s">
        <v>28</v>
      </c>
      <c r="F2768" s="243" t="s">
        <v>293</v>
      </c>
      <c r="G2768" s="241"/>
      <c r="H2768" s="244">
        <v>34.5</v>
      </c>
      <c r="I2768" s="245"/>
      <c r="J2768" s="241"/>
      <c r="K2768" s="241"/>
      <c r="L2768" s="246"/>
      <c r="M2768" s="247"/>
      <c r="N2768" s="248"/>
      <c r="O2768" s="248"/>
      <c r="P2768" s="248"/>
      <c r="Q2768" s="248"/>
      <c r="R2768" s="248"/>
      <c r="S2768" s="248"/>
      <c r="T2768" s="249"/>
      <c r="U2768" s="14"/>
      <c r="V2768" s="14"/>
      <c r="W2768" s="14"/>
      <c r="X2768" s="14"/>
      <c r="Y2768" s="14"/>
      <c r="Z2768" s="14"/>
      <c r="AA2768" s="14"/>
      <c r="AB2768" s="14"/>
      <c r="AC2768" s="14"/>
      <c r="AD2768" s="14"/>
      <c r="AE2768" s="14"/>
      <c r="AT2768" s="250" t="s">
        <v>397</v>
      </c>
      <c r="AU2768" s="250" t="s">
        <v>84</v>
      </c>
      <c r="AV2768" s="14" t="s">
        <v>84</v>
      </c>
      <c r="AW2768" s="14" t="s">
        <v>35</v>
      </c>
      <c r="AX2768" s="14" t="s">
        <v>82</v>
      </c>
      <c r="AY2768" s="250" t="s">
        <v>378</v>
      </c>
    </row>
    <row r="2769" s="2" customFormat="1" ht="37.8" customHeight="1">
      <c r="A2769" s="41"/>
      <c r="B2769" s="42"/>
      <c r="C2769" s="211" t="s">
        <v>3203</v>
      </c>
      <c r="D2769" s="211" t="s">
        <v>385</v>
      </c>
      <c r="E2769" s="212" t="s">
        <v>3204</v>
      </c>
      <c r="F2769" s="213" t="s">
        <v>3205</v>
      </c>
      <c r="G2769" s="214" t="s">
        <v>2336</v>
      </c>
      <c r="H2769" s="215">
        <v>2</v>
      </c>
      <c r="I2769" s="216"/>
      <c r="J2769" s="217">
        <f>ROUND(I2769*H2769,2)</f>
        <v>0</v>
      </c>
      <c r="K2769" s="213" t="s">
        <v>28</v>
      </c>
      <c r="L2769" s="47"/>
      <c r="M2769" s="218" t="s">
        <v>28</v>
      </c>
      <c r="N2769" s="219" t="s">
        <v>45</v>
      </c>
      <c r="O2769" s="87"/>
      <c r="P2769" s="220">
        <f>O2769*H2769</f>
        <v>0</v>
      </c>
      <c r="Q2769" s="220">
        <v>0</v>
      </c>
      <c r="R2769" s="220">
        <f>Q2769*H2769</f>
        <v>0</v>
      </c>
      <c r="S2769" s="220">
        <v>0</v>
      </c>
      <c r="T2769" s="221">
        <f>S2769*H2769</f>
        <v>0</v>
      </c>
      <c r="U2769" s="41"/>
      <c r="V2769" s="41"/>
      <c r="W2769" s="41"/>
      <c r="X2769" s="41"/>
      <c r="Y2769" s="41"/>
      <c r="Z2769" s="41"/>
      <c r="AA2769" s="41"/>
      <c r="AB2769" s="41"/>
      <c r="AC2769" s="41"/>
      <c r="AD2769" s="41"/>
      <c r="AE2769" s="41"/>
      <c r="AR2769" s="222" t="s">
        <v>598</v>
      </c>
      <c r="AT2769" s="222" t="s">
        <v>385</v>
      </c>
      <c r="AU2769" s="222" t="s">
        <v>84</v>
      </c>
      <c r="AY2769" s="20" t="s">
        <v>378</v>
      </c>
      <c r="BE2769" s="223">
        <f>IF(N2769="základní",J2769,0)</f>
        <v>0</v>
      </c>
      <c r="BF2769" s="223">
        <f>IF(N2769="snížená",J2769,0)</f>
        <v>0</v>
      </c>
      <c r="BG2769" s="223">
        <f>IF(N2769="zákl. přenesená",J2769,0)</f>
        <v>0</v>
      </c>
      <c r="BH2769" s="223">
        <f>IF(N2769="sníž. přenesená",J2769,0)</f>
        <v>0</v>
      </c>
      <c r="BI2769" s="223">
        <f>IF(N2769="nulová",J2769,0)</f>
        <v>0</v>
      </c>
      <c r="BJ2769" s="20" t="s">
        <v>82</v>
      </c>
      <c r="BK2769" s="223">
        <f>ROUND(I2769*H2769,2)</f>
        <v>0</v>
      </c>
      <c r="BL2769" s="20" t="s">
        <v>598</v>
      </c>
      <c r="BM2769" s="222" t="s">
        <v>3206</v>
      </c>
    </row>
    <row r="2770" s="13" customFormat="1">
      <c r="A2770" s="13"/>
      <c r="B2770" s="229"/>
      <c r="C2770" s="230"/>
      <c r="D2770" s="231" t="s">
        <v>397</v>
      </c>
      <c r="E2770" s="232" t="s">
        <v>28</v>
      </c>
      <c r="F2770" s="233" t="s">
        <v>802</v>
      </c>
      <c r="G2770" s="230"/>
      <c r="H2770" s="232" t="s">
        <v>28</v>
      </c>
      <c r="I2770" s="234"/>
      <c r="J2770" s="230"/>
      <c r="K2770" s="230"/>
      <c r="L2770" s="235"/>
      <c r="M2770" s="236"/>
      <c r="N2770" s="237"/>
      <c r="O2770" s="237"/>
      <c r="P2770" s="237"/>
      <c r="Q2770" s="237"/>
      <c r="R2770" s="237"/>
      <c r="S2770" s="237"/>
      <c r="T2770" s="238"/>
      <c r="U2770" s="13"/>
      <c r="V2770" s="13"/>
      <c r="W2770" s="13"/>
      <c r="X2770" s="13"/>
      <c r="Y2770" s="13"/>
      <c r="Z2770" s="13"/>
      <c r="AA2770" s="13"/>
      <c r="AB2770" s="13"/>
      <c r="AC2770" s="13"/>
      <c r="AD2770" s="13"/>
      <c r="AE2770" s="13"/>
      <c r="AT2770" s="239" t="s">
        <v>397</v>
      </c>
      <c r="AU2770" s="239" t="s">
        <v>84</v>
      </c>
      <c r="AV2770" s="13" t="s">
        <v>82</v>
      </c>
      <c r="AW2770" s="13" t="s">
        <v>35</v>
      </c>
      <c r="AX2770" s="13" t="s">
        <v>74</v>
      </c>
      <c r="AY2770" s="239" t="s">
        <v>378</v>
      </c>
    </row>
    <row r="2771" s="14" customFormat="1">
      <c r="A2771" s="14"/>
      <c r="B2771" s="240"/>
      <c r="C2771" s="241"/>
      <c r="D2771" s="231" t="s">
        <v>397</v>
      </c>
      <c r="E2771" s="242" t="s">
        <v>28</v>
      </c>
      <c r="F2771" s="243" t="s">
        <v>84</v>
      </c>
      <c r="G2771" s="241"/>
      <c r="H2771" s="244">
        <v>2</v>
      </c>
      <c r="I2771" s="245"/>
      <c r="J2771" s="241"/>
      <c r="K2771" s="241"/>
      <c r="L2771" s="246"/>
      <c r="M2771" s="247"/>
      <c r="N2771" s="248"/>
      <c r="O2771" s="248"/>
      <c r="P2771" s="248"/>
      <c r="Q2771" s="248"/>
      <c r="R2771" s="248"/>
      <c r="S2771" s="248"/>
      <c r="T2771" s="249"/>
      <c r="U2771" s="14"/>
      <c r="V2771" s="14"/>
      <c r="W2771" s="14"/>
      <c r="X2771" s="14"/>
      <c r="Y2771" s="14"/>
      <c r="Z2771" s="14"/>
      <c r="AA2771" s="14"/>
      <c r="AB2771" s="14"/>
      <c r="AC2771" s="14"/>
      <c r="AD2771" s="14"/>
      <c r="AE2771" s="14"/>
      <c r="AT2771" s="250" t="s">
        <v>397</v>
      </c>
      <c r="AU2771" s="250" t="s">
        <v>84</v>
      </c>
      <c r="AV2771" s="14" t="s">
        <v>84</v>
      </c>
      <c r="AW2771" s="14" t="s">
        <v>35</v>
      </c>
      <c r="AX2771" s="14" t="s">
        <v>82</v>
      </c>
      <c r="AY2771" s="250" t="s">
        <v>378</v>
      </c>
    </row>
    <row r="2772" s="2" customFormat="1" ht="37.8" customHeight="1">
      <c r="A2772" s="41"/>
      <c r="B2772" s="42"/>
      <c r="C2772" s="211" t="s">
        <v>3207</v>
      </c>
      <c r="D2772" s="211" t="s">
        <v>385</v>
      </c>
      <c r="E2772" s="212" t="s">
        <v>3208</v>
      </c>
      <c r="F2772" s="213" t="s">
        <v>3209</v>
      </c>
      <c r="G2772" s="214" t="s">
        <v>572</v>
      </c>
      <c r="H2772" s="215">
        <v>34.5</v>
      </c>
      <c r="I2772" s="216"/>
      <c r="J2772" s="217">
        <f>ROUND(I2772*H2772,2)</f>
        <v>0</v>
      </c>
      <c r="K2772" s="213" t="s">
        <v>389</v>
      </c>
      <c r="L2772" s="47"/>
      <c r="M2772" s="218" t="s">
        <v>28</v>
      </c>
      <c r="N2772" s="219" t="s">
        <v>45</v>
      </c>
      <c r="O2772" s="87"/>
      <c r="P2772" s="220">
        <f>O2772*H2772</f>
        <v>0</v>
      </c>
      <c r="Q2772" s="220">
        <v>0</v>
      </c>
      <c r="R2772" s="220">
        <f>Q2772*H2772</f>
        <v>0</v>
      </c>
      <c r="S2772" s="220">
        <v>0</v>
      </c>
      <c r="T2772" s="221">
        <f>S2772*H2772</f>
        <v>0</v>
      </c>
      <c r="U2772" s="41"/>
      <c r="V2772" s="41"/>
      <c r="W2772" s="41"/>
      <c r="X2772" s="41"/>
      <c r="Y2772" s="41"/>
      <c r="Z2772" s="41"/>
      <c r="AA2772" s="41"/>
      <c r="AB2772" s="41"/>
      <c r="AC2772" s="41"/>
      <c r="AD2772" s="41"/>
      <c r="AE2772" s="41"/>
      <c r="AR2772" s="222" t="s">
        <v>598</v>
      </c>
      <c r="AT2772" s="222" t="s">
        <v>385</v>
      </c>
      <c r="AU2772" s="222" t="s">
        <v>84</v>
      </c>
      <c r="AY2772" s="20" t="s">
        <v>378</v>
      </c>
      <c r="BE2772" s="223">
        <f>IF(N2772="základní",J2772,0)</f>
        <v>0</v>
      </c>
      <c r="BF2772" s="223">
        <f>IF(N2772="snížená",J2772,0)</f>
        <v>0</v>
      </c>
      <c r="BG2772" s="223">
        <f>IF(N2772="zákl. přenesená",J2772,0)</f>
        <v>0</v>
      </c>
      <c r="BH2772" s="223">
        <f>IF(N2772="sníž. přenesená",J2772,0)</f>
        <v>0</v>
      </c>
      <c r="BI2772" s="223">
        <f>IF(N2772="nulová",J2772,0)</f>
        <v>0</v>
      </c>
      <c r="BJ2772" s="20" t="s">
        <v>82</v>
      </c>
      <c r="BK2772" s="223">
        <f>ROUND(I2772*H2772,2)</f>
        <v>0</v>
      </c>
      <c r="BL2772" s="20" t="s">
        <v>598</v>
      </c>
      <c r="BM2772" s="222" t="s">
        <v>3210</v>
      </c>
    </row>
    <row r="2773" s="2" customFormat="1">
      <c r="A2773" s="41"/>
      <c r="B2773" s="42"/>
      <c r="C2773" s="43"/>
      <c r="D2773" s="224" t="s">
        <v>394</v>
      </c>
      <c r="E2773" s="43"/>
      <c r="F2773" s="225" t="s">
        <v>3211</v>
      </c>
      <c r="G2773" s="43"/>
      <c r="H2773" s="43"/>
      <c r="I2773" s="226"/>
      <c r="J2773" s="43"/>
      <c r="K2773" s="43"/>
      <c r="L2773" s="47"/>
      <c r="M2773" s="227"/>
      <c r="N2773" s="228"/>
      <c r="O2773" s="87"/>
      <c r="P2773" s="87"/>
      <c r="Q2773" s="87"/>
      <c r="R2773" s="87"/>
      <c r="S2773" s="87"/>
      <c r="T2773" s="88"/>
      <c r="U2773" s="41"/>
      <c r="V2773" s="41"/>
      <c r="W2773" s="41"/>
      <c r="X2773" s="41"/>
      <c r="Y2773" s="41"/>
      <c r="Z2773" s="41"/>
      <c r="AA2773" s="41"/>
      <c r="AB2773" s="41"/>
      <c r="AC2773" s="41"/>
      <c r="AD2773" s="41"/>
      <c r="AE2773" s="41"/>
      <c r="AT2773" s="20" t="s">
        <v>394</v>
      </c>
      <c r="AU2773" s="20" t="s">
        <v>84</v>
      </c>
    </row>
    <row r="2774" s="14" customFormat="1">
      <c r="A2774" s="14"/>
      <c r="B2774" s="240"/>
      <c r="C2774" s="241"/>
      <c r="D2774" s="231" t="s">
        <v>397</v>
      </c>
      <c r="E2774" s="242" t="s">
        <v>28</v>
      </c>
      <c r="F2774" s="243" t="s">
        <v>460</v>
      </c>
      <c r="G2774" s="241"/>
      <c r="H2774" s="244">
        <v>34.5</v>
      </c>
      <c r="I2774" s="245"/>
      <c r="J2774" s="241"/>
      <c r="K2774" s="241"/>
      <c r="L2774" s="246"/>
      <c r="M2774" s="247"/>
      <c r="N2774" s="248"/>
      <c r="O2774" s="248"/>
      <c r="P2774" s="248"/>
      <c r="Q2774" s="248"/>
      <c r="R2774" s="248"/>
      <c r="S2774" s="248"/>
      <c r="T2774" s="249"/>
      <c r="U2774" s="14"/>
      <c r="V2774" s="14"/>
      <c r="W2774" s="14"/>
      <c r="X2774" s="14"/>
      <c r="Y2774" s="14"/>
      <c r="Z2774" s="14"/>
      <c r="AA2774" s="14"/>
      <c r="AB2774" s="14"/>
      <c r="AC2774" s="14"/>
      <c r="AD2774" s="14"/>
      <c r="AE2774" s="14"/>
      <c r="AT2774" s="250" t="s">
        <v>397</v>
      </c>
      <c r="AU2774" s="250" t="s">
        <v>84</v>
      </c>
      <c r="AV2774" s="14" t="s">
        <v>84</v>
      </c>
      <c r="AW2774" s="14" t="s">
        <v>35</v>
      </c>
      <c r="AX2774" s="14" t="s">
        <v>82</v>
      </c>
      <c r="AY2774" s="250" t="s">
        <v>378</v>
      </c>
    </row>
    <row r="2775" s="2" customFormat="1" ht="24.15" customHeight="1">
      <c r="A2775" s="41"/>
      <c r="B2775" s="42"/>
      <c r="C2775" s="211" t="s">
        <v>3212</v>
      </c>
      <c r="D2775" s="211" t="s">
        <v>385</v>
      </c>
      <c r="E2775" s="212" t="s">
        <v>3213</v>
      </c>
      <c r="F2775" s="213" t="s">
        <v>3214</v>
      </c>
      <c r="G2775" s="214" t="s">
        <v>972</v>
      </c>
      <c r="H2775" s="215">
        <v>11.5</v>
      </c>
      <c r="I2775" s="216"/>
      <c r="J2775" s="217">
        <f>ROUND(I2775*H2775,2)</f>
        <v>0</v>
      </c>
      <c r="K2775" s="213" t="s">
        <v>389</v>
      </c>
      <c r="L2775" s="47"/>
      <c r="M2775" s="218" t="s">
        <v>28</v>
      </c>
      <c r="N2775" s="219" t="s">
        <v>45</v>
      </c>
      <c r="O2775" s="87"/>
      <c r="P2775" s="220">
        <f>O2775*H2775</f>
        <v>0</v>
      </c>
      <c r="Q2775" s="220">
        <v>0.050779999999999999</v>
      </c>
      <c r="R2775" s="220">
        <f>Q2775*H2775</f>
        <v>0.58396999999999999</v>
      </c>
      <c r="S2775" s="220">
        <v>0</v>
      </c>
      <c r="T2775" s="221">
        <f>S2775*H2775</f>
        <v>0</v>
      </c>
      <c r="U2775" s="41"/>
      <c r="V2775" s="41"/>
      <c r="W2775" s="41"/>
      <c r="X2775" s="41"/>
      <c r="Y2775" s="41"/>
      <c r="Z2775" s="41"/>
      <c r="AA2775" s="41"/>
      <c r="AB2775" s="41"/>
      <c r="AC2775" s="41"/>
      <c r="AD2775" s="41"/>
      <c r="AE2775" s="41"/>
      <c r="AR2775" s="222" t="s">
        <v>598</v>
      </c>
      <c r="AT2775" s="222" t="s">
        <v>385</v>
      </c>
      <c r="AU2775" s="222" t="s">
        <v>84</v>
      </c>
      <c r="AY2775" s="20" t="s">
        <v>378</v>
      </c>
      <c r="BE2775" s="223">
        <f>IF(N2775="základní",J2775,0)</f>
        <v>0</v>
      </c>
      <c r="BF2775" s="223">
        <f>IF(N2775="snížená",J2775,0)</f>
        <v>0</v>
      </c>
      <c r="BG2775" s="223">
        <f>IF(N2775="zákl. přenesená",J2775,0)</f>
        <v>0</v>
      </c>
      <c r="BH2775" s="223">
        <f>IF(N2775="sníž. přenesená",J2775,0)</f>
        <v>0</v>
      </c>
      <c r="BI2775" s="223">
        <f>IF(N2775="nulová",J2775,0)</f>
        <v>0</v>
      </c>
      <c r="BJ2775" s="20" t="s">
        <v>82</v>
      </c>
      <c r="BK2775" s="223">
        <f>ROUND(I2775*H2775,2)</f>
        <v>0</v>
      </c>
      <c r="BL2775" s="20" t="s">
        <v>598</v>
      </c>
      <c r="BM2775" s="222" t="s">
        <v>3215</v>
      </c>
    </row>
    <row r="2776" s="2" customFormat="1">
      <c r="A2776" s="41"/>
      <c r="B2776" s="42"/>
      <c r="C2776" s="43"/>
      <c r="D2776" s="224" t="s">
        <v>394</v>
      </c>
      <c r="E2776" s="43"/>
      <c r="F2776" s="225" t="s">
        <v>3216</v>
      </c>
      <c r="G2776" s="43"/>
      <c r="H2776" s="43"/>
      <c r="I2776" s="226"/>
      <c r="J2776" s="43"/>
      <c r="K2776" s="43"/>
      <c r="L2776" s="47"/>
      <c r="M2776" s="227"/>
      <c r="N2776" s="228"/>
      <c r="O2776" s="87"/>
      <c r="P2776" s="87"/>
      <c r="Q2776" s="87"/>
      <c r="R2776" s="87"/>
      <c r="S2776" s="87"/>
      <c r="T2776" s="88"/>
      <c r="U2776" s="41"/>
      <c r="V2776" s="41"/>
      <c r="W2776" s="41"/>
      <c r="X2776" s="41"/>
      <c r="Y2776" s="41"/>
      <c r="Z2776" s="41"/>
      <c r="AA2776" s="41"/>
      <c r="AB2776" s="41"/>
      <c r="AC2776" s="41"/>
      <c r="AD2776" s="41"/>
      <c r="AE2776" s="41"/>
      <c r="AT2776" s="20" t="s">
        <v>394</v>
      </c>
      <c r="AU2776" s="20" t="s">
        <v>84</v>
      </c>
    </row>
    <row r="2777" s="13" customFormat="1">
      <c r="A2777" s="13"/>
      <c r="B2777" s="229"/>
      <c r="C2777" s="230"/>
      <c r="D2777" s="231" t="s">
        <v>397</v>
      </c>
      <c r="E2777" s="232" t="s">
        <v>28</v>
      </c>
      <c r="F2777" s="233" t="s">
        <v>802</v>
      </c>
      <c r="G2777" s="230"/>
      <c r="H2777" s="232" t="s">
        <v>28</v>
      </c>
      <c r="I2777" s="234"/>
      <c r="J2777" s="230"/>
      <c r="K2777" s="230"/>
      <c r="L2777" s="235"/>
      <c r="M2777" s="236"/>
      <c r="N2777" s="237"/>
      <c r="O2777" s="237"/>
      <c r="P2777" s="237"/>
      <c r="Q2777" s="237"/>
      <c r="R2777" s="237"/>
      <c r="S2777" s="237"/>
      <c r="T2777" s="238"/>
      <c r="U2777" s="13"/>
      <c r="V2777" s="13"/>
      <c r="W2777" s="13"/>
      <c r="X2777" s="13"/>
      <c r="Y2777" s="13"/>
      <c r="Z2777" s="13"/>
      <c r="AA2777" s="13"/>
      <c r="AB2777" s="13"/>
      <c r="AC2777" s="13"/>
      <c r="AD2777" s="13"/>
      <c r="AE2777" s="13"/>
      <c r="AT2777" s="239" t="s">
        <v>397</v>
      </c>
      <c r="AU2777" s="239" t="s">
        <v>84</v>
      </c>
      <c r="AV2777" s="13" t="s">
        <v>82</v>
      </c>
      <c r="AW2777" s="13" t="s">
        <v>35</v>
      </c>
      <c r="AX2777" s="13" t="s">
        <v>74</v>
      </c>
      <c r="AY2777" s="239" t="s">
        <v>378</v>
      </c>
    </row>
    <row r="2778" s="13" customFormat="1">
      <c r="A2778" s="13"/>
      <c r="B2778" s="229"/>
      <c r="C2778" s="230"/>
      <c r="D2778" s="231" t="s">
        <v>397</v>
      </c>
      <c r="E2778" s="232" t="s">
        <v>28</v>
      </c>
      <c r="F2778" s="233" t="s">
        <v>2957</v>
      </c>
      <c r="G2778" s="230"/>
      <c r="H2778" s="232" t="s">
        <v>28</v>
      </c>
      <c r="I2778" s="234"/>
      <c r="J2778" s="230"/>
      <c r="K2778" s="230"/>
      <c r="L2778" s="235"/>
      <c r="M2778" s="236"/>
      <c r="N2778" s="237"/>
      <c r="O2778" s="237"/>
      <c r="P2778" s="237"/>
      <c r="Q2778" s="237"/>
      <c r="R2778" s="237"/>
      <c r="S2778" s="237"/>
      <c r="T2778" s="238"/>
      <c r="U2778" s="13"/>
      <c r="V2778" s="13"/>
      <c r="W2778" s="13"/>
      <c r="X2778" s="13"/>
      <c r="Y2778" s="13"/>
      <c r="Z2778" s="13"/>
      <c r="AA2778" s="13"/>
      <c r="AB2778" s="13"/>
      <c r="AC2778" s="13"/>
      <c r="AD2778" s="13"/>
      <c r="AE2778" s="13"/>
      <c r="AT2778" s="239" t="s">
        <v>397</v>
      </c>
      <c r="AU2778" s="239" t="s">
        <v>84</v>
      </c>
      <c r="AV2778" s="13" t="s">
        <v>82</v>
      </c>
      <c r="AW2778" s="13" t="s">
        <v>35</v>
      </c>
      <c r="AX2778" s="13" t="s">
        <v>74</v>
      </c>
      <c r="AY2778" s="239" t="s">
        <v>378</v>
      </c>
    </row>
    <row r="2779" s="14" customFormat="1">
      <c r="A2779" s="14"/>
      <c r="B2779" s="240"/>
      <c r="C2779" s="241"/>
      <c r="D2779" s="231" t="s">
        <v>397</v>
      </c>
      <c r="E2779" s="242" t="s">
        <v>28</v>
      </c>
      <c r="F2779" s="243" t="s">
        <v>3101</v>
      </c>
      <c r="G2779" s="241"/>
      <c r="H2779" s="244">
        <v>11.5</v>
      </c>
      <c r="I2779" s="245"/>
      <c r="J2779" s="241"/>
      <c r="K2779" s="241"/>
      <c r="L2779" s="246"/>
      <c r="M2779" s="247"/>
      <c r="N2779" s="248"/>
      <c r="O2779" s="248"/>
      <c r="P2779" s="248"/>
      <c r="Q2779" s="248"/>
      <c r="R2779" s="248"/>
      <c r="S2779" s="248"/>
      <c r="T2779" s="249"/>
      <c r="U2779" s="14"/>
      <c r="V2779" s="14"/>
      <c r="W2779" s="14"/>
      <c r="X2779" s="14"/>
      <c r="Y2779" s="14"/>
      <c r="Z2779" s="14"/>
      <c r="AA2779" s="14"/>
      <c r="AB2779" s="14"/>
      <c r="AC2779" s="14"/>
      <c r="AD2779" s="14"/>
      <c r="AE2779" s="14"/>
      <c r="AT2779" s="250" t="s">
        <v>397</v>
      </c>
      <c r="AU2779" s="250" t="s">
        <v>84</v>
      </c>
      <c r="AV2779" s="14" t="s">
        <v>84</v>
      </c>
      <c r="AW2779" s="14" t="s">
        <v>35</v>
      </c>
      <c r="AX2779" s="14" t="s">
        <v>82</v>
      </c>
      <c r="AY2779" s="250" t="s">
        <v>378</v>
      </c>
    </row>
    <row r="2780" s="2" customFormat="1" ht="33" customHeight="1">
      <c r="A2780" s="41"/>
      <c r="B2780" s="42"/>
      <c r="C2780" s="211" t="s">
        <v>3217</v>
      </c>
      <c r="D2780" s="211" t="s">
        <v>385</v>
      </c>
      <c r="E2780" s="212" t="s">
        <v>3218</v>
      </c>
      <c r="F2780" s="213" t="s">
        <v>3219</v>
      </c>
      <c r="G2780" s="214" t="s">
        <v>572</v>
      </c>
      <c r="H2780" s="215">
        <v>34.5</v>
      </c>
      <c r="I2780" s="216"/>
      <c r="J2780" s="217">
        <f>ROUND(I2780*H2780,2)</f>
        <v>0</v>
      </c>
      <c r="K2780" s="213" t="s">
        <v>389</v>
      </c>
      <c r="L2780" s="47"/>
      <c r="M2780" s="218" t="s">
        <v>28</v>
      </c>
      <c r="N2780" s="219" t="s">
        <v>45</v>
      </c>
      <c r="O2780" s="87"/>
      <c r="P2780" s="220">
        <f>O2780*H2780</f>
        <v>0</v>
      </c>
      <c r="Q2780" s="220">
        <v>0</v>
      </c>
      <c r="R2780" s="220">
        <f>Q2780*H2780</f>
        <v>0</v>
      </c>
      <c r="S2780" s="220">
        <v>0</v>
      </c>
      <c r="T2780" s="221">
        <f>S2780*H2780</f>
        <v>0</v>
      </c>
      <c r="U2780" s="41"/>
      <c r="V2780" s="41"/>
      <c r="W2780" s="41"/>
      <c r="X2780" s="41"/>
      <c r="Y2780" s="41"/>
      <c r="Z2780" s="41"/>
      <c r="AA2780" s="41"/>
      <c r="AB2780" s="41"/>
      <c r="AC2780" s="41"/>
      <c r="AD2780" s="41"/>
      <c r="AE2780" s="41"/>
      <c r="AR2780" s="222" t="s">
        <v>598</v>
      </c>
      <c r="AT2780" s="222" t="s">
        <v>385</v>
      </c>
      <c r="AU2780" s="222" t="s">
        <v>84</v>
      </c>
      <c r="AY2780" s="20" t="s">
        <v>378</v>
      </c>
      <c r="BE2780" s="223">
        <f>IF(N2780="základní",J2780,0)</f>
        <v>0</v>
      </c>
      <c r="BF2780" s="223">
        <f>IF(N2780="snížená",J2780,0)</f>
        <v>0</v>
      </c>
      <c r="BG2780" s="223">
        <f>IF(N2780="zákl. přenesená",J2780,0)</f>
        <v>0</v>
      </c>
      <c r="BH2780" s="223">
        <f>IF(N2780="sníž. přenesená",J2780,0)</f>
        <v>0</v>
      </c>
      <c r="BI2780" s="223">
        <f>IF(N2780="nulová",J2780,0)</f>
        <v>0</v>
      </c>
      <c r="BJ2780" s="20" t="s">
        <v>82</v>
      </c>
      <c r="BK2780" s="223">
        <f>ROUND(I2780*H2780,2)</f>
        <v>0</v>
      </c>
      <c r="BL2780" s="20" t="s">
        <v>598</v>
      </c>
      <c r="BM2780" s="222" t="s">
        <v>3220</v>
      </c>
    </row>
    <row r="2781" s="2" customFormat="1">
      <c r="A2781" s="41"/>
      <c r="B2781" s="42"/>
      <c r="C2781" s="43"/>
      <c r="D2781" s="224" t="s">
        <v>394</v>
      </c>
      <c r="E2781" s="43"/>
      <c r="F2781" s="225" t="s">
        <v>3221</v>
      </c>
      <c r="G2781" s="43"/>
      <c r="H2781" s="43"/>
      <c r="I2781" s="226"/>
      <c r="J2781" s="43"/>
      <c r="K2781" s="43"/>
      <c r="L2781" s="47"/>
      <c r="M2781" s="227"/>
      <c r="N2781" s="228"/>
      <c r="O2781" s="87"/>
      <c r="P2781" s="87"/>
      <c r="Q2781" s="87"/>
      <c r="R2781" s="87"/>
      <c r="S2781" s="87"/>
      <c r="T2781" s="88"/>
      <c r="U2781" s="41"/>
      <c r="V2781" s="41"/>
      <c r="W2781" s="41"/>
      <c r="X2781" s="41"/>
      <c r="Y2781" s="41"/>
      <c r="Z2781" s="41"/>
      <c r="AA2781" s="41"/>
      <c r="AB2781" s="41"/>
      <c r="AC2781" s="41"/>
      <c r="AD2781" s="41"/>
      <c r="AE2781" s="41"/>
      <c r="AT2781" s="20" t="s">
        <v>394</v>
      </c>
      <c r="AU2781" s="20" t="s">
        <v>84</v>
      </c>
    </row>
    <row r="2782" s="14" customFormat="1">
      <c r="A2782" s="14"/>
      <c r="B2782" s="240"/>
      <c r="C2782" s="241"/>
      <c r="D2782" s="231" t="s">
        <v>397</v>
      </c>
      <c r="E2782" s="242" t="s">
        <v>28</v>
      </c>
      <c r="F2782" s="243" t="s">
        <v>460</v>
      </c>
      <c r="G2782" s="241"/>
      <c r="H2782" s="244">
        <v>34.5</v>
      </c>
      <c r="I2782" s="245"/>
      <c r="J2782" s="241"/>
      <c r="K2782" s="241"/>
      <c r="L2782" s="246"/>
      <c r="M2782" s="247"/>
      <c r="N2782" s="248"/>
      <c r="O2782" s="248"/>
      <c r="P2782" s="248"/>
      <c r="Q2782" s="248"/>
      <c r="R2782" s="248"/>
      <c r="S2782" s="248"/>
      <c r="T2782" s="249"/>
      <c r="U2782" s="14"/>
      <c r="V2782" s="14"/>
      <c r="W2782" s="14"/>
      <c r="X2782" s="14"/>
      <c r="Y2782" s="14"/>
      <c r="Z2782" s="14"/>
      <c r="AA2782" s="14"/>
      <c r="AB2782" s="14"/>
      <c r="AC2782" s="14"/>
      <c r="AD2782" s="14"/>
      <c r="AE2782" s="14"/>
      <c r="AT2782" s="250" t="s">
        <v>397</v>
      </c>
      <c r="AU2782" s="250" t="s">
        <v>84</v>
      </c>
      <c r="AV2782" s="14" t="s">
        <v>84</v>
      </c>
      <c r="AW2782" s="14" t="s">
        <v>35</v>
      </c>
      <c r="AX2782" s="14" t="s">
        <v>82</v>
      </c>
      <c r="AY2782" s="250" t="s">
        <v>378</v>
      </c>
    </row>
    <row r="2783" s="2" customFormat="1" ht="33" customHeight="1">
      <c r="A2783" s="41"/>
      <c r="B2783" s="42"/>
      <c r="C2783" s="211" t="s">
        <v>3222</v>
      </c>
      <c r="D2783" s="211" t="s">
        <v>385</v>
      </c>
      <c r="E2783" s="212" t="s">
        <v>3223</v>
      </c>
      <c r="F2783" s="213" t="s">
        <v>3224</v>
      </c>
      <c r="G2783" s="214" t="s">
        <v>572</v>
      </c>
      <c r="H2783" s="215">
        <v>34.5</v>
      </c>
      <c r="I2783" s="216"/>
      <c r="J2783" s="217">
        <f>ROUND(I2783*H2783,2)</f>
        <v>0</v>
      </c>
      <c r="K2783" s="213" t="s">
        <v>28</v>
      </c>
      <c r="L2783" s="47"/>
      <c r="M2783" s="218" t="s">
        <v>28</v>
      </c>
      <c r="N2783" s="219" t="s">
        <v>45</v>
      </c>
      <c r="O2783" s="87"/>
      <c r="P2783" s="220">
        <f>O2783*H2783</f>
        <v>0</v>
      </c>
      <c r="Q2783" s="220">
        <v>0.0135</v>
      </c>
      <c r="R2783" s="220">
        <f>Q2783*H2783</f>
        <v>0.46575</v>
      </c>
      <c r="S2783" s="220">
        <v>0</v>
      </c>
      <c r="T2783" s="221">
        <f>S2783*H2783</f>
        <v>0</v>
      </c>
      <c r="U2783" s="41"/>
      <c r="V2783" s="41"/>
      <c r="W2783" s="41"/>
      <c r="X2783" s="41"/>
      <c r="Y2783" s="41"/>
      <c r="Z2783" s="41"/>
      <c r="AA2783" s="41"/>
      <c r="AB2783" s="41"/>
      <c r="AC2783" s="41"/>
      <c r="AD2783" s="41"/>
      <c r="AE2783" s="41"/>
      <c r="AR2783" s="222" t="s">
        <v>598</v>
      </c>
      <c r="AT2783" s="222" t="s">
        <v>385</v>
      </c>
      <c r="AU2783" s="222" t="s">
        <v>84</v>
      </c>
      <c r="AY2783" s="20" t="s">
        <v>378</v>
      </c>
      <c r="BE2783" s="223">
        <f>IF(N2783="základní",J2783,0)</f>
        <v>0</v>
      </c>
      <c r="BF2783" s="223">
        <f>IF(N2783="snížená",J2783,0)</f>
        <v>0</v>
      </c>
      <c r="BG2783" s="223">
        <f>IF(N2783="zákl. přenesená",J2783,0)</f>
        <v>0</v>
      </c>
      <c r="BH2783" s="223">
        <f>IF(N2783="sníž. přenesená",J2783,0)</f>
        <v>0</v>
      </c>
      <c r="BI2783" s="223">
        <f>IF(N2783="nulová",J2783,0)</f>
        <v>0</v>
      </c>
      <c r="BJ2783" s="20" t="s">
        <v>82</v>
      </c>
      <c r="BK2783" s="223">
        <f>ROUND(I2783*H2783,2)</f>
        <v>0</v>
      </c>
      <c r="BL2783" s="20" t="s">
        <v>598</v>
      </c>
      <c r="BM2783" s="222" t="s">
        <v>3225</v>
      </c>
    </row>
    <row r="2784" s="14" customFormat="1">
      <c r="A2784" s="14"/>
      <c r="B2784" s="240"/>
      <c r="C2784" s="241"/>
      <c r="D2784" s="231" t="s">
        <v>397</v>
      </c>
      <c r="E2784" s="242" t="s">
        <v>28</v>
      </c>
      <c r="F2784" s="243" t="s">
        <v>460</v>
      </c>
      <c r="G2784" s="241"/>
      <c r="H2784" s="244">
        <v>34.5</v>
      </c>
      <c r="I2784" s="245"/>
      <c r="J2784" s="241"/>
      <c r="K2784" s="241"/>
      <c r="L2784" s="246"/>
      <c r="M2784" s="247"/>
      <c r="N2784" s="248"/>
      <c r="O2784" s="248"/>
      <c r="P2784" s="248"/>
      <c r="Q2784" s="248"/>
      <c r="R2784" s="248"/>
      <c r="S2784" s="248"/>
      <c r="T2784" s="249"/>
      <c r="U2784" s="14"/>
      <c r="V2784" s="14"/>
      <c r="W2784" s="14"/>
      <c r="X2784" s="14"/>
      <c r="Y2784" s="14"/>
      <c r="Z2784" s="14"/>
      <c r="AA2784" s="14"/>
      <c r="AB2784" s="14"/>
      <c r="AC2784" s="14"/>
      <c r="AD2784" s="14"/>
      <c r="AE2784" s="14"/>
      <c r="AT2784" s="250" t="s">
        <v>397</v>
      </c>
      <c r="AU2784" s="250" t="s">
        <v>84</v>
      </c>
      <c r="AV2784" s="14" t="s">
        <v>84</v>
      </c>
      <c r="AW2784" s="14" t="s">
        <v>35</v>
      </c>
      <c r="AX2784" s="14" t="s">
        <v>82</v>
      </c>
      <c r="AY2784" s="250" t="s">
        <v>378</v>
      </c>
    </row>
    <row r="2785" s="2" customFormat="1" ht="21.75" customHeight="1">
      <c r="A2785" s="41"/>
      <c r="B2785" s="42"/>
      <c r="C2785" s="273" t="s">
        <v>3226</v>
      </c>
      <c r="D2785" s="273" t="s">
        <v>875</v>
      </c>
      <c r="E2785" s="274" t="s">
        <v>3227</v>
      </c>
      <c r="F2785" s="275" t="s">
        <v>3228</v>
      </c>
      <c r="G2785" s="276" t="s">
        <v>572</v>
      </c>
      <c r="H2785" s="277">
        <v>41.399999999999999</v>
      </c>
      <c r="I2785" s="278"/>
      <c r="J2785" s="279">
        <f>ROUND(I2785*H2785,2)</f>
        <v>0</v>
      </c>
      <c r="K2785" s="275" t="s">
        <v>28</v>
      </c>
      <c r="L2785" s="280"/>
      <c r="M2785" s="281" t="s">
        <v>28</v>
      </c>
      <c r="N2785" s="282" t="s">
        <v>45</v>
      </c>
      <c r="O2785" s="87"/>
      <c r="P2785" s="220">
        <f>O2785*H2785</f>
        <v>0</v>
      </c>
      <c r="Q2785" s="220">
        <v>0.00014999999999999999</v>
      </c>
      <c r="R2785" s="220">
        <f>Q2785*H2785</f>
        <v>0.0062099999999999994</v>
      </c>
      <c r="S2785" s="220">
        <v>0</v>
      </c>
      <c r="T2785" s="221">
        <f>S2785*H2785</f>
        <v>0</v>
      </c>
      <c r="U2785" s="41"/>
      <c r="V2785" s="41"/>
      <c r="W2785" s="41"/>
      <c r="X2785" s="41"/>
      <c r="Y2785" s="41"/>
      <c r="Z2785" s="41"/>
      <c r="AA2785" s="41"/>
      <c r="AB2785" s="41"/>
      <c r="AC2785" s="41"/>
      <c r="AD2785" s="41"/>
      <c r="AE2785" s="41"/>
      <c r="AR2785" s="222" t="s">
        <v>706</v>
      </c>
      <c r="AT2785" s="222" t="s">
        <v>875</v>
      </c>
      <c r="AU2785" s="222" t="s">
        <v>84</v>
      </c>
      <c r="AY2785" s="20" t="s">
        <v>378</v>
      </c>
      <c r="BE2785" s="223">
        <f>IF(N2785="základní",J2785,0)</f>
        <v>0</v>
      </c>
      <c r="BF2785" s="223">
        <f>IF(N2785="snížená",J2785,0)</f>
        <v>0</v>
      </c>
      <c r="BG2785" s="223">
        <f>IF(N2785="zákl. přenesená",J2785,0)</f>
        <v>0</v>
      </c>
      <c r="BH2785" s="223">
        <f>IF(N2785="sníž. přenesená",J2785,0)</f>
        <v>0</v>
      </c>
      <c r="BI2785" s="223">
        <f>IF(N2785="nulová",J2785,0)</f>
        <v>0</v>
      </c>
      <c r="BJ2785" s="20" t="s">
        <v>82</v>
      </c>
      <c r="BK2785" s="223">
        <f>ROUND(I2785*H2785,2)</f>
        <v>0</v>
      </c>
      <c r="BL2785" s="20" t="s">
        <v>598</v>
      </c>
      <c r="BM2785" s="222" t="s">
        <v>3229</v>
      </c>
    </row>
    <row r="2786" s="14" customFormat="1">
      <c r="A2786" s="14"/>
      <c r="B2786" s="240"/>
      <c r="C2786" s="241"/>
      <c r="D2786" s="231" t="s">
        <v>397</v>
      </c>
      <c r="E2786" s="242" t="s">
        <v>28</v>
      </c>
      <c r="F2786" s="243" t="s">
        <v>3230</v>
      </c>
      <c r="G2786" s="241"/>
      <c r="H2786" s="244">
        <v>41.399999999999999</v>
      </c>
      <c r="I2786" s="245"/>
      <c r="J2786" s="241"/>
      <c r="K2786" s="241"/>
      <c r="L2786" s="246"/>
      <c r="M2786" s="247"/>
      <c r="N2786" s="248"/>
      <c r="O2786" s="248"/>
      <c r="P2786" s="248"/>
      <c r="Q2786" s="248"/>
      <c r="R2786" s="248"/>
      <c r="S2786" s="248"/>
      <c r="T2786" s="249"/>
      <c r="U2786" s="14"/>
      <c r="V2786" s="14"/>
      <c r="W2786" s="14"/>
      <c r="X2786" s="14"/>
      <c r="Y2786" s="14"/>
      <c r="Z2786" s="14"/>
      <c r="AA2786" s="14"/>
      <c r="AB2786" s="14"/>
      <c r="AC2786" s="14"/>
      <c r="AD2786" s="14"/>
      <c r="AE2786" s="14"/>
      <c r="AT2786" s="250" t="s">
        <v>397</v>
      </c>
      <c r="AU2786" s="250" t="s">
        <v>84</v>
      </c>
      <c r="AV2786" s="14" t="s">
        <v>84</v>
      </c>
      <c r="AW2786" s="14" t="s">
        <v>35</v>
      </c>
      <c r="AX2786" s="14" t="s">
        <v>82</v>
      </c>
      <c r="AY2786" s="250" t="s">
        <v>378</v>
      </c>
    </row>
    <row r="2787" s="2" customFormat="1" ht="55.5" customHeight="1">
      <c r="A2787" s="41"/>
      <c r="B2787" s="42"/>
      <c r="C2787" s="211" t="s">
        <v>3231</v>
      </c>
      <c r="D2787" s="211" t="s">
        <v>385</v>
      </c>
      <c r="E2787" s="212" t="s">
        <v>3232</v>
      </c>
      <c r="F2787" s="213" t="s">
        <v>3233</v>
      </c>
      <c r="G2787" s="214" t="s">
        <v>634</v>
      </c>
      <c r="H2787" s="215">
        <v>1.0560000000000001</v>
      </c>
      <c r="I2787" s="216"/>
      <c r="J2787" s="217">
        <f>ROUND(I2787*H2787,2)</f>
        <v>0</v>
      </c>
      <c r="K2787" s="213" t="s">
        <v>389</v>
      </c>
      <c r="L2787" s="47"/>
      <c r="M2787" s="218" t="s">
        <v>28</v>
      </c>
      <c r="N2787" s="219" t="s">
        <v>45</v>
      </c>
      <c r="O2787" s="87"/>
      <c r="P2787" s="220">
        <f>O2787*H2787</f>
        <v>0</v>
      </c>
      <c r="Q2787" s="220">
        <v>0</v>
      </c>
      <c r="R2787" s="220">
        <f>Q2787*H2787</f>
        <v>0</v>
      </c>
      <c r="S2787" s="220">
        <v>0</v>
      </c>
      <c r="T2787" s="221">
        <f>S2787*H2787</f>
        <v>0</v>
      </c>
      <c r="U2787" s="41"/>
      <c r="V2787" s="41"/>
      <c r="W2787" s="41"/>
      <c r="X2787" s="41"/>
      <c r="Y2787" s="41"/>
      <c r="Z2787" s="41"/>
      <c r="AA2787" s="41"/>
      <c r="AB2787" s="41"/>
      <c r="AC2787" s="41"/>
      <c r="AD2787" s="41"/>
      <c r="AE2787" s="41"/>
      <c r="AR2787" s="222" t="s">
        <v>598</v>
      </c>
      <c r="AT2787" s="222" t="s">
        <v>385</v>
      </c>
      <c r="AU2787" s="222" t="s">
        <v>84</v>
      </c>
      <c r="AY2787" s="20" t="s">
        <v>378</v>
      </c>
      <c r="BE2787" s="223">
        <f>IF(N2787="základní",J2787,0)</f>
        <v>0</v>
      </c>
      <c r="BF2787" s="223">
        <f>IF(N2787="snížená",J2787,0)</f>
        <v>0</v>
      </c>
      <c r="BG2787" s="223">
        <f>IF(N2787="zákl. přenesená",J2787,0)</f>
        <v>0</v>
      </c>
      <c r="BH2787" s="223">
        <f>IF(N2787="sníž. přenesená",J2787,0)</f>
        <v>0</v>
      </c>
      <c r="BI2787" s="223">
        <f>IF(N2787="nulová",J2787,0)</f>
        <v>0</v>
      </c>
      <c r="BJ2787" s="20" t="s">
        <v>82</v>
      </c>
      <c r="BK2787" s="223">
        <f>ROUND(I2787*H2787,2)</f>
        <v>0</v>
      </c>
      <c r="BL2787" s="20" t="s">
        <v>598</v>
      </c>
      <c r="BM2787" s="222" t="s">
        <v>3234</v>
      </c>
    </row>
    <row r="2788" s="2" customFormat="1">
      <c r="A2788" s="41"/>
      <c r="B2788" s="42"/>
      <c r="C2788" s="43"/>
      <c r="D2788" s="224" t="s">
        <v>394</v>
      </c>
      <c r="E2788" s="43"/>
      <c r="F2788" s="225" t="s">
        <v>3235</v>
      </c>
      <c r="G2788" s="43"/>
      <c r="H2788" s="43"/>
      <c r="I2788" s="226"/>
      <c r="J2788" s="43"/>
      <c r="K2788" s="43"/>
      <c r="L2788" s="47"/>
      <c r="M2788" s="227"/>
      <c r="N2788" s="228"/>
      <c r="O2788" s="87"/>
      <c r="P2788" s="87"/>
      <c r="Q2788" s="87"/>
      <c r="R2788" s="87"/>
      <c r="S2788" s="87"/>
      <c r="T2788" s="88"/>
      <c r="U2788" s="41"/>
      <c r="V2788" s="41"/>
      <c r="W2788" s="41"/>
      <c r="X2788" s="41"/>
      <c r="Y2788" s="41"/>
      <c r="Z2788" s="41"/>
      <c r="AA2788" s="41"/>
      <c r="AB2788" s="41"/>
      <c r="AC2788" s="41"/>
      <c r="AD2788" s="41"/>
      <c r="AE2788" s="41"/>
      <c r="AT2788" s="20" t="s">
        <v>394</v>
      </c>
      <c r="AU2788" s="20" t="s">
        <v>84</v>
      </c>
    </row>
    <row r="2789" s="12" customFormat="1" ht="22.8" customHeight="1">
      <c r="A2789" s="12"/>
      <c r="B2789" s="195"/>
      <c r="C2789" s="196"/>
      <c r="D2789" s="197" t="s">
        <v>73</v>
      </c>
      <c r="E2789" s="209" t="s">
        <v>3236</v>
      </c>
      <c r="F2789" s="209" t="s">
        <v>3237</v>
      </c>
      <c r="G2789" s="196"/>
      <c r="H2789" s="196"/>
      <c r="I2789" s="199"/>
      <c r="J2789" s="210">
        <f>BK2789</f>
        <v>0</v>
      </c>
      <c r="K2789" s="196"/>
      <c r="L2789" s="201"/>
      <c r="M2789" s="202"/>
      <c r="N2789" s="203"/>
      <c r="O2789" s="203"/>
      <c r="P2789" s="204">
        <f>SUM(P2790:P2950)</f>
        <v>0</v>
      </c>
      <c r="Q2789" s="203"/>
      <c r="R2789" s="204">
        <f>SUM(R2790:R2950)</f>
        <v>11.208550000000001</v>
      </c>
      <c r="S2789" s="203"/>
      <c r="T2789" s="205">
        <f>SUM(T2790:T2950)</f>
        <v>0.024</v>
      </c>
      <c r="U2789" s="12"/>
      <c r="V2789" s="12"/>
      <c r="W2789" s="12"/>
      <c r="X2789" s="12"/>
      <c r="Y2789" s="12"/>
      <c r="Z2789" s="12"/>
      <c r="AA2789" s="12"/>
      <c r="AB2789" s="12"/>
      <c r="AC2789" s="12"/>
      <c r="AD2789" s="12"/>
      <c r="AE2789" s="12"/>
      <c r="AR2789" s="206" t="s">
        <v>84</v>
      </c>
      <c r="AT2789" s="207" t="s">
        <v>73</v>
      </c>
      <c r="AU2789" s="207" t="s">
        <v>82</v>
      </c>
      <c r="AY2789" s="206" t="s">
        <v>378</v>
      </c>
      <c r="BK2789" s="208">
        <f>SUM(BK2790:BK2950)</f>
        <v>0</v>
      </c>
    </row>
    <row r="2790" s="2" customFormat="1" ht="37.8" customHeight="1">
      <c r="A2790" s="41"/>
      <c r="B2790" s="42"/>
      <c r="C2790" s="211" t="s">
        <v>3238</v>
      </c>
      <c r="D2790" s="211" t="s">
        <v>385</v>
      </c>
      <c r="E2790" s="212" t="s">
        <v>3239</v>
      </c>
      <c r="F2790" s="213" t="s">
        <v>3240</v>
      </c>
      <c r="G2790" s="214" t="s">
        <v>764</v>
      </c>
      <c r="H2790" s="215">
        <v>16</v>
      </c>
      <c r="I2790" s="216"/>
      <c r="J2790" s="217">
        <f>ROUND(I2790*H2790,2)</f>
        <v>0</v>
      </c>
      <c r="K2790" s="213" t="s">
        <v>389</v>
      </c>
      <c r="L2790" s="47"/>
      <c r="M2790" s="218" t="s">
        <v>28</v>
      </c>
      <c r="N2790" s="219" t="s">
        <v>45</v>
      </c>
      <c r="O2790" s="87"/>
      <c r="P2790" s="220">
        <f>O2790*H2790</f>
        <v>0</v>
      </c>
      <c r="Q2790" s="220">
        <v>0</v>
      </c>
      <c r="R2790" s="220">
        <f>Q2790*H2790</f>
        <v>0</v>
      </c>
      <c r="S2790" s="220">
        <v>0</v>
      </c>
      <c r="T2790" s="221">
        <f>S2790*H2790</f>
        <v>0</v>
      </c>
      <c r="U2790" s="41"/>
      <c r="V2790" s="41"/>
      <c r="W2790" s="41"/>
      <c r="X2790" s="41"/>
      <c r="Y2790" s="41"/>
      <c r="Z2790" s="41"/>
      <c r="AA2790" s="41"/>
      <c r="AB2790" s="41"/>
      <c r="AC2790" s="41"/>
      <c r="AD2790" s="41"/>
      <c r="AE2790" s="41"/>
      <c r="AR2790" s="222" t="s">
        <v>598</v>
      </c>
      <c r="AT2790" s="222" t="s">
        <v>385</v>
      </c>
      <c r="AU2790" s="222" t="s">
        <v>84</v>
      </c>
      <c r="AY2790" s="20" t="s">
        <v>378</v>
      </c>
      <c r="BE2790" s="223">
        <f>IF(N2790="základní",J2790,0)</f>
        <v>0</v>
      </c>
      <c r="BF2790" s="223">
        <f>IF(N2790="snížená",J2790,0)</f>
        <v>0</v>
      </c>
      <c r="BG2790" s="223">
        <f>IF(N2790="zákl. přenesená",J2790,0)</f>
        <v>0</v>
      </c>
      <c r="BH2790" s="223">
        <f>IF(N2790="sníž. přenesená",J2790,0)</f>
        <v>0</v>
      </c>
      <c r="BI2790" s="223">
        <f>IF(N2790="nulová",J2790,0)</f>
        <v>0</v>
      </c>
      <c r="BJ2790" s="20" t="s">
        <v>82</v>
      </c>
      <c r="BK2790" s="223">
        <f>ROUND(I2790*H2790,2)</f>
        <v>0</v>
      </c>
      <c r="BL2790" s="20" t="s">
        <v>598</v>
      </c>
      <c r="BM2790" s="222" t="s">
        <v>3241</v>
      </c>
    </row>
    <row r="2791" s="2" customFormat="1">
      <c r="A2791" s="41"/>
      <c r="B2791" s="42"/>
      <c r="C2791" s="43"/>
      <c r="D2791" s="224" t="s">
        <v>394</v>
      </c>
      <c r="E2791" s="43"/>
      <c r="F2791" s="225" t="s">
        <v>3242</v>
      </c>
      <c r="G2791" s="43"/>
      <c r="H2791" s="43"/>
      <c r="I2791" s="226"/>
      <c r="J2791" s="43"/>
      <c r="K2791" s="43"/>
      <c r="L2791" s="47"/>
      <c r="M2791" s="227"/>
      <c r="N2791" s="228"/>
      <c r="O2791" s="87"/>
      <c r="P2791" s="87"/>
      <c r="Q2791" s="87"/>
      <c r="R2791" s="87"/>
      <c r="S2791" s="87"/>
      <c r="T2791" s="88"/>
      <c r="U2791" s="41"/>
      <c r="V2791" s="41"/>
      <c r="W2791" s="41"/>
      <c r="X2791" s="41"/>
      <c r="Y2791" s="41"/>
      <c r="Z2791" s="41"/>
      <c r="AA2791" s="41"/>
      <c r="AB2791" s="41"/>
      <c r="AC2791" s="41"/>
      <c r="AD2791" s="41"/>
      <c r="AE2791" s="41"/>
      <c r="AT2791" s="20" t="s">
        <v>394</v>
      </c>
      <c r="AU2791" s="20" t="s">
        <v>84</v>
      </c>
    </row>
    <row r="2792" s="13" customFormat="1">
      <c r="A2792" s="13"/>
      <c r="B2792" s="229"/>
      <c r="C2792" s="230"/>
      <c r="D2792" s="231" t="s">
        <v>397</v>
      </c>
      <c r="E2792" s="232" t="s">
        <v>28</v>
      </c>
      <c r="F2792" s="233" t="s">
        <v>3243</v>
      </c>
      <c r="G2792" s="230"/>
      <c r="H2792" s="232" t="s">
        <v>28</v>
      </c>
      <c r="I2792" s="234"/>
      <c r="J2792" s="230"/>
      <c r="K2792" s="230"/>
      <c r="L2792" s="235"/>
      <c r="M2792" s="236"/>
      <c r="N2792" s="237"/>
      <c r="O2792" s="237"/>
      <c r="P2792" s="237"/>
      <c r="Q2792" s="237"/>
      <c r="R2792" s="237"/>
      <c r="S2792" s="237"/>
      <c r="T2792" s="238"/>
      <c r="U2792" s="13"/>
      <c r="V2792" s="13"/>
      <c r="W2792" s="13"/>
      <c r="X2792" s="13"/>
      <c r="Y2792" s="13"/>
      <c r="Z2792" s="13"/>
      <c r="AA2792" s="13"/>
      <c r="AB2792" s="13"/>
      <c r="AC2792" s="13"/>
      <c r="AD2792" s="13"/>
      <c r="AE2792" s="13"/>
      <c r="AT2792" s="239" t="s">
        <v>397</v>
      </c>
      <c r="AU2792" s="239" t="s">
        <v>84</v>
      </c>
      <c r="AV2792" s="13" t="s">
        <v>82</v>
      </c>
      <c r="AW2792" s="13" t="s">
        <v>35</v>
      </c>
      <c r="AX2792" s="13" t="s">
        <v>74</v>
      </c>
      <c r="AY2792" s="239" t="s">
        <v>378</v>
      </c>
    </row>
    <row r="2793" s="14" customFormat="1">
      <c r="A2793" s="14"/>
      <c r="B2793" s="240"/>
      <c r="C2793" s="241"/>
      <c r="D2793" s="231" t="s">
        <v>397</v>
      </c>
      <c r="E2793" s="242" t="s">
        <v>28</v>
      </c>
      <c r="F2793" s="243" t="s">
        <v>3244</v>
      </c>
      <c r="G2793" s="241"/>
      <c r="H2793" s="244">
        <v>16</v>
      </c>
      <c r="I2793" s="245"/>
      <c r="J2793" s="241"/>
      <c r="K2793" s="241"/>
      <c r="L2793" s="246"/>
      <c r="M2793" s="247"/>
      <c r="N2793" s="248"/>
      <c r="O2793" s="248"/>
      <c r="P2793" s="248"/>
      <c r="Q2793" s="248"/>
      <c r="R2793" s="248"/>
      <c r="S2793" s="248"/>
      <c r="T2793" s="249"/>
      <c r="U2793" s="14"/>
      <c r="V2793" s="14"/>
      <c r="W2793" s="14"/>
      <c r="X2793" s="14"/>
      <c r="Y2793" s="14"/>
      <c r="Z2793" s="14"/>
      <c r="AA2793" s="14"/>
      <c r="AB2793" s="14"/>
      <c r="AC2793" s="14"/>
      <c r="AD2793" s="14"/>
      <c r="AE2793" s="14"/>
      <c r="AT2793" s="250" t="s">
        <v>397</v>
      </c>
      <c r="AU2793" s="250" t="s">
        <v>84</v>
      </c>
      <c r="AV2793" s="14" t="s">
        <v>84</v>
      </c>
      <c r="AW2793" s="14" t="s">
        <v>35</v>
      </c>
      <c r="AX2793" s="14" t="s">
        <v>82</v>
      </c>
      <c r="AY2793" s="250" t="s">
        <v>378</v>
      </c>
    </row>
    <row r="2794" s="2" customFormat="1" ht="37.8" customHeight="1">
      <c r="A2794" s="41"/>
      <c r="B2794" s="42"/>
      <c r="C2794" s="211" t="s">
        <v>3245</v>
      </c>
      <c r="D2794" s="211" t="s">
        <v>385</v>
      </c>
      <c r="E2794" s="212" t="s">
        <v>3246</v>
      </c>
      <c r="F2794" s="213" t="s">
        <v>3247</v>
      </c>
      <c r="G2794" s="214" t="s">
        <v>764</v>
      </c>
      <c r="H2794" s="215">
        <v>11</v>
      </c>
      <c r="I2794" s="216"/>
      <c r="J2794" s="217">
        <f>ROUND(I2794*H2794,2)</f>
        <v>0</v>
      </c>
      <c r="K2794" s="213" t="s">
        <v>389</v>
      </c>
      <c r="L2794" s="47"/>
      <c r="M2794" s="218" t="s">
        <v>28</v>
      </c>
      <c r="N2794" s="219" t="s">
        <v>45</v>
      </c>
      <c r="O2794" s="87"/>
      <c r="P2794" s="220">
        <f>O2794*H2794</f>
        <v>0</v>
      </c>
      <c r="Q2794" s="220">
        <v>0</v>
      </c>
      <c r="R2794" s="220">
        <f>Q2794*H2794</f>
        <v>0</v>
      </c>
      <c r="S2794" s="220">
        <v>0</v>
      </c>
      <c r="T2794" s="221">
        <f>S2794*H2794</f>
        <v>0</v>
      </c>
      <c r="U2794" s="41"/>
      <c r="V2794" s="41"/>
      <c r="W2794" s="41"/>
      <c r="X2794" s="41"/>
      <c r="Y2794" s="41"/>
      <c r="Z2794" s="41"/>
      <c r="AA2794" s="41"/>
      <c r="AB2794" s="41"/>
      <c r="AC2794" s="41"/>
      <c r="AD2794" s="41"/>
      <c r="AE2794" s="41"/>
      <c r="AR2794" s="222" t="s">
        <v>598</v>
      </c>
      <c r="AT2794" s="222" t="s">
        <v>385</v>
      </c>
      <c r="AU2794" s="222" t="s">
        <v>84</v>
      </c>
      <c r="AY2794" s="20" t="s">
        <v>378</v>
      </c>
      <c r="BE2794" s="223">
        <f>IF(N2794="základní",J2794,0)</f>
        <v>0</v>
      </c>
      <c r="BF2794" s="223">
        <f>IF(N2794="snížená",J2794,0)</f>
        <v>0</v>
      </c>
      <c r="BG2794" s="223">
        <f>IF(N2794="zákl. přenesená",J2794,0)</f>
        <v>0</v>
      </c>
      <c r="BH2794" s="223">
        <f>IF(N2794="sníž. přenesená",J2794,0)</f>
        <v>0</v>
      </c>
      <c r="BI2794" s="223">
        <f>IF(N2794="nulová",J2794,0)</f>
        <v>0</v>
      </c>
      <c r="BJ2794" s="20" t="s">
        <v>82</v>
      </c>
      <c r="BK2794" s="223">
        <f>ROUND(I2794*H2794,2)</f>
        <v>0</v>
      </c>
      <c r="BL2794" s="20" t="s">
        <v>598</v>
      </c>
      <c r="BM2794" s="222" t="s">
        <v>3248</v>
      </c>
    </row>
    <row r="2795" s="2" customFormat="1">
      <c r="A2795" s="41"/>
      <c r="B2795" s="42"/>
      <c r="C2795" s="43"/>
      <c r="D2795" s="224" t="s">
        <v>394</v>
      </c>
      <c r="E2795" s="43"/>
      <c r="F2795" s="225" t="s">
        <v>3249</v>
      </c>
      <c r="G2795" s="43"/>
      <c r="H2795" s="43"/>
      <c r="I2795" s="226"/>
      <c r="J2795" s="43"/>
      <c r="K2795" s="43"/>
      <c r="L2795" s="47"/>
      <c r="M2795" s="227"/>
      <c r="N2795" s="228"/>
      <c r="O2795" s="87"/>
      <c r="P2795" s="87"/>
      <c r="Q2795" s="87"/>
      <c r="R2795" s="87"/>
      <c r="S2795" s="87"/>
      <c r="T2795" s="88"/>
      <c r="U2795" s="41"/>
      <c r="V2795" s="41"/>
      <c r="W2795" s="41"/>
      <c r="X2795" s="41"/>
      <c r="Y2795" s="41"/>
      <c r="Z2795" s="41"/>
      <c r="AA2795" s="41"/>
      <c r="AB2795" s="41"/>
      <c r="AC2795" s="41"/>
      <c r="AD2795" s="41"/>
      <c r="AE2795" s="41"/>
      <c r="AT2795" s="20" t="s">
        <v>394</v>
      </c>
      <c r="AU2795" s="20" t="s">
        <v>84</v>
      </c>
    </row>
    <row r="2796" s="13" customFormat="1">
      <c r="A2796" s="13"/>
      <c r="B2796" s="229"/>
      <c r="C2796" s="230"/>
      <c r="D2796" s="231" t="s">
        <v>397</v>
      </c>
      <c r="E2796" s="232" t="s">
        <v>28</v>
      </c>
      <c r="F2796" s="233" t="s">
        <v>3243</v>
      </c>
      <c r="G2796" s="230"/>
      <c r="H2796" s="232" t="s">
        <v>28</v>
      </c>
      <c r="I2796" s="234"/>
      <c r="J2796" s="230"/>
      <c r="K2796" s="230"/>
      <c r="L2796" s="235"/>
      <c r="M2796" s="236"/>
      <c r="N2796" s="237"/>
      <c r="O2796" s="237"/>
      <c r="P2796" s="237"/>
      <c r="Q2796" s="237"/>
      <c r="R2796" s="237"/>
      <c r="S2796" s="237"/>
      <c r="T2796" s="238"/>
      <c r="U2796" s="13"/>
      <c r="V2796" s="13"/>
      <c r="W2796" s="13"/>
      <c r="X2796" s="13"/>
      <c r="Y2796" s="13"/>
      <c r="Z2796" s="13"/>
      <c r="AA2796" s="13"/>
      <c r="AB2796" s="13"/>
      <c r="AC2796" s="13"/>
      <c r="AD2796" s="13"/>
      <c r="AE2796" s="13"/>
      <c r="AT2796" s="239" t="s">
        <v>397</v>
      </c>
      <c r="AU2796" s="239" t="s">
        <v>84</v>
      </c>
      <c r="AV2796" s="13" t="s">
        <v>82</v>
      </c>
      <c r="AW2796" s="13" t="s">
        <v>35</v>
      </c>
      <c r="AX2796" s="13" t="s">
        <v>74</v>
      </c>
      <c r="AY2796" s="239" t="s">
        <v>378</v>
      </c>
    </row>
    <row r="2797" s="14" customFormat="1">
      <c r="A2797" s="14"/>
      <c r="B2797" s="240"/>
      <c r="C2797" s="241"/>
      <c r="D2797" s="231" t="s">
        <v>397</v>
      </c>
      <c r="E2797" s="242" t="s">
        <v>28</v>
      </c>
      <c r="F2797" s="243" t="s">
        <v>3250</v>
      </c>
      <c r="G2797" s="241"/>
      <c r="H2797" s="244">
        <v>11</v>
      </c>
      <c r="I2797" s="245"/>
      <c r="J2797" s="241"/>
      <c r="K2797" s="241"/>
      <c r="L2797" s="246"/>
      <c r="M2797" s="247"/>
      <c r="N2797" s="248"/>
      <c r="O2797" s="248"/>
      <c r="P2797" s="248"/>
      <c r="Q2797" s="248"/>
      <c r="R2797" s="248"/>
      <c r="S2797" s="248"/>
      <c r="T2797" s="249"/>
      <c r="U2797" s="14"/>
      <c r="V2797" s="14"/>
      <c r="W2797" s="14"/>
      <c r="X2797" s="14"/>
      <c r="Y2797" s="14"/>
      <c r="Z2797" s="14"/>
      <c r="AA2797" s="14"/>
      <c r="AB2797" s="14"/>
      <c r="AC2797" s="14"/>
      <c r="AD2797" s="14"/>
      <c r="AE2797" s="14"/>
      <c r="AT2797" s="250" t="s">
        <v>397</v>
      </c>
      <c r="AU2797" s="250" t="s">
        <v>84</v>
      </c>
      <c r="AV2797" s="14" t="s">
        <v>84</v>
      </c>
      <c r="AW2797" s="14" t="s">
        <v>35</v>
      </c>
      <c r="AX2797" s="14" t="s">
        <v>82</v>
      </c>
      <c r="AY2797" s="250" t="s">
        <v>378</v>
      </c>
    </row>
    <row r="2798" s="2" customFormat="1" ht="24.15" customHeight="1">
      <c r="A2798" s="41"/>
      <c r="B2798" s="42"/>
      <c r="C2798" s="273" t="s">
        <v>3251</v>
      </c>
      <c r="D2798" s="273" t="s">
        <v>875</v>
      </c>
      <c r="E2798" s="274" t="s">
        <v>3252</v>
      </c>
      <c r="F2798" s="275" t="s">
        <v>3253</v>
      </c>
      <c r="G2798" s="276" t="s">
        <v>764</v>
      </c>
      <c r="H2798" s="277">
        <v>3</v>
      </c>
      <c r="I2798" s="278"/>
      <c r="J2798" s="279">
        <f>ROUND(I2798*H2798,2)</f>
        <v>0</v>
      </c>
      <c r="K2798" s="275" t="s">
        <v>389</v>
      </c>
      <c r="L2798" s="280"/>
      <c r="M2798" s="281" t="s">
        <v>28</v>
      </c>
      <c r="N2798" s="282" t="s">
        <v>45</v>
      </c>
      <c r="O2798" s="87"/>
      <c r="P2798" s="220">
        <f>O2798*H2798</f>
        <v>0</v>
      </c>
      <c r="Q2798" s="220">
        <v>0.017500000000000002</v>
      </c>
      <c r="R2798" s="220">
        <f>Q2798*H2798</f>
        <v>0.052500000000000005</v>
      </c>
      <c r="S2798" s="220">
        <v>0</v>
      </c>
      <c r="T2798" s="221">
        <f>S2798*H2798</f>
        <v>0</v>
      </c>
      <c r="U2798" s="41"/>
      <c r="V2798" s="41"/>
      <c r="W2798" s="41"/>
      <c r="X2798" s="41"/>
      <c r="Y2798" s="41"/>
      <c r="Z2798" s="41"/>
      <c r="AA2798" s="41"/>
      <c r="AB2798" s="41"/>
      <c r="AC2798" s="41"/>
      <c r="AD2798" s="41"/>
      <c r="AE2798" s="41"/>
      <c r="AR2798" s="222" t="s">
        <v>706</v>
      </c>
      <c r="AT2798" s="222" t="s">
        <v>875</v>
      </c>
      <c r="AU2798" s="222" t="s">
        <v>84</v>
      </c>
      <c r="AY2798" s="20" t="s">
        <v>378</v>
      </c>
      <c r="BE2798" s="223">
        <f>IF(N2798="základní",J2798,0)</f>
        <v>0</v>
      </c>
      <c r="BF2798" s="223">
        <f>IF(N2798="snížená",J2798,0)</f>
        <v>0</v>
      </c>
      <c r="BG2798" s="223">
        <f>IF(N2798="zákl. přenesená",J2798,0)</f>
        <v>0</v>
      </c>
      <c r="BH2798" s="223">
        <f>IF(N2798="sníž. přenesená",J2798,0)</f>
        <v>0</v>
      </c>
      <c r="BI2798" s="223">
        <f>IF(N2798="nulová",J2798,0)</f>
        <v>0</v>
      </c>
      <c r="BJ2798" s="20" t="s">
        <v>82</v>
      </c>
      <c r="BK2798" s="223">
        <f>ROUND(I2798*H2798,2)</f>
        <v>0</v>
      </c>
      <c r="BL2798" s="20" t="s">
        <v>598</v>
      </c>
      <c r="BM2798" s="222" t="s">
        <v>3254</v>
      </c>
    </row>
    <row r="2799" s="13" customFormat="1">
      <c r="A2799" s="13"/>
      <c r="B2799" s="229"/>
      <c r="C2799" s="230"/>
      <c r="D2799" s="231" t="s">
        <v>397</v>
      </c>
      <c r="E2799" s="232" t="s">
        <v>28</v>
      </c>
      <c r="F2799" s="233" t="s">
        <v>3255</v>
      </c>
      <c r="G2799" s="230"/>
      <c r="H2799" s="232" t="s">
        <v>28</v>
      </c>
      <c r="I2799" s="234"/>
      <c r="J2799" s="230"/>
      <c r="K2799" s="230"/>
      <c r="L2799" s="235"/>
      <c r="M2799" s="236"/>
      <c r="N2799" s="237"/>
      <c r="O2799" s="237"/>
      <c r="P2799" s="237"/>
      <c r="Q2799" s="237"/>
      <c r="R2799" s="237"/>
      <c r="S2799" s="237"/>
      <c r="T2799" s="238"/>
      <c r="U2799" s="13"/>
      <c r="V2799" s="13"/>
      <c r="W2799" s="13"/>
      <c r="X2799" s="13"/>
      <c r="Y2799" s="13"/>
      <c r="Z2799" s="13"/>
      <c r="AA2799" s="13"/>
      <c r="AB2799" s="13"/>
      <c r="AC2799" s="13"/>
      <c r="AD2799" s="13"/>
      <c r="AE2799" s="13"/>
      <c r="AT2799" s="239" t="s">
        <v>397</v>
      </c>
      <c r="AU2799" s="239" t="s">
        <v>84</v>
      </c>
      <c r="AV2799" s="13" t="s">
        <v>82</v>
      </c>
      <c r="AW2799" s="13" t="s">
        <v>35</v>
      </c>
      <c r="AX2799" s="13" t="s">
        <v>74</v>
      </c>
      <c r="AY2799" s="239" t="s">
        <v>378</v>
      </c>
    </row>
    <row r="2800" s="14" customFormat="1">
      <c r="A2800" s="14"/>
      <c r="B2800" s="240"/>
      <c r="C2800" s="241"/>
      <c r="D2800" s="231" t="s">
        <v>397</v>
      </c>
      <c r="E2800" s="242" t="s">
        <v>28</v>
      </c>
      <c r="F2800" s="243" t="s">
        <v>432</v>
      </c>
      <c r="G2800" s="241"/>
      <c r="H2800" s="244">
        <v>3</v>
      </c>
      <c r="I2800" s="245"/>
      <c r="J2800" s="241"/>
      <c r="K2800" s="241"/>
      <c r="L2800" s="246"/>
      <c r="M2800" s="247"/>
      <c r="N2800" s="248"/>
      <c r="O2800" s="248"/>
      <c r="P2800" s="248"/>
      <c r="Q2800" s="248"/>
      <c r="R2800" s="248"/>
      <c r="S2800" s="248"/>
      <c r="T2800" s="249"/>
      <c r="U2800" s="14"/>
      <c r="V2800" s="14"/>
      <c r="W2800" s="14"/>
      <c r="X2800" s="14"/>
      <c r="Y2800" s="14"/>
      <c r="Z2800" s="14"/>
      <c r="AA2800" s="14"/>
      <c r="AB2800" s="14"/>
      <c r="AC2800" s="14"/>
      <c r="AD2800" s="14"/>
      <c r="AE2800" s="14"/>
      <c r="AT2800" s="250" t="s">
        <v>397</v>
      </c>
      <c r="AU2800" s="250" t="s">
        <v>84</v>
      </c>
      <c r="AV2800" s="14" t="s">
        <v>84</v>
      </c>
      <c r="AW2800" s="14" t="s">
        <v>35</v>
      </c>
      <c r="AX2800" s="14" t="s">
        <v>82</v>
      </c>
      <c r="AY2800" s="250" t="s">
        <v>378</v>
      </c>
    </row>
    <row r="2801" s="2" customFormat="1" ht="24.15" customHeight="1">
      <c r="A2801" s="41"/>
      <c r="B2801" s="42"/>
      <c r="C2801" s="273" t="s">
        <v>3256</v>
      </c>
      <c r="D2801" s="273" t="s">
        <v>875</v>
      </c>
      <c r="E2801" s="274" t="s">
        <v>3257</v>
      </c>
      <c r="F2801" s="275" t="s">
        <v>3258</v>
      </c>
      <c r="G2801" s="276" t="s">
        <v>764</v>
      </c>
      <c r="H2801" s="277">
        <v>13</v>
      </c>
      <c r="I2801" s="278"/>
      <c r="J2801" s="279">
        <f>ROUND(I2801*H2801,2)</f>
        <v>0</v>
      </c>
      <c r="K2801" s="275" t="s">
        <v>389</v>
      </c>
      <c r="L2801" s="280"/>
      <c r="M2801" s="281" t="s">
        <v>28</v>
      </c>
      <c r="N2801" s="282" t="s">
        <v>45</v>
      </c>
      <c r="O2801" s="87"/>
      <c r="P2801" s="220">
        <f>O2801*H2801</f>
        <v>0</v>
      </c>
      <c r="Q2801" s="220">
        <v>0.0195</v>
      </c>
      <c r="R2801" s="220">
        <f>Q2801*H2801</f>
        <v>0.2535</v>
      </c>
      <c r="S2801" s="220">
        <v>0</v>
      </c>
      <c r="T2801" s="221">
        <f>S2801*H2801</f>
        <v>0</v>
      </c>
      <c r="U2801" s="41"/>
      <c r="V2801" s="41"/>
      <c r="W2801" s="41"/>
      <c r="X2801" s="41"/>
      <c r="Y2801" s="41"/>
      <c r="Z2801" s="41"/>
      <c r="AA2801" s="41"/>
      <c r="AB2801" s="41"/>
      <c r="AC2801" s="41"/>
      <c r="AD2801" s="41"/>
      <c r="AE2801" s="41"/>
      <c r="AR2801" s="222" t="s">
        <v>706</v>
      </c>
      <c r="AT2801" s="222" t="s">
        <v>875</v>
      </c>
      <c r="AU2801" s="222" t="s">
        <v>84</v>
      </c>
      <c r="AY2801" s="20" t="s">
        <v>378</v>
      </c>
      <c r="BE2801" s="223">
        <f>IF(N2801="základní",J2801,0)</f>
        <v>0</v>
      </c>
      <c r="BF2801" s="223">
        <f>IF(N2801="snížená",J2801,0)</f>
        <v>0</v>
      </c>
      <c r="BG2801" s="223">
        <f>IF(N2801="zákl. přenesená",J2801,0)</f>
        <v>0</v>
      </c>
      <c r="BH2801" s="223">
        <f>IF(N2801="sníž. přenesená",J2801,0)</f>
        <v>0</v>
      </c>
      <c r="BI2801" s="223">
        <f>IF(N2801="nulová",J2801,0)</f>
        <v>0</v>
      </c>
      <c r="BJ2801" s="20" t="s">
        <v>82</v>
      </c>
      <c r="BK2801" s="223">
        <f>ROUND(I2801*H2801,2)</f>
        <v>0</v>
      </c>
      <c r="BL2801" s="20" t="s">
        <v>598</v>
      </c>
      <c r="BM2801" s="222" t="s">
        <v>3259</v>
      </c>
    </row>
    <row r="2802" s="13" customFormat="1">
      <c r="A2802" s="13"/>
      <c r="B2802" s="229"/>
      <c r="C2802" s="230"/>
      <c r="D2802" s="231" t="s">
        <v>397</v>
      </c>
      <c r="E2802" s="232" t="s">
        <v>28</v>
      </c>
      <c r="F2802" s="233" t="s">
        <v>3260</v>
      </c>
      <c r="G2802" s="230"/>
      <c r="H2802" s="232" t="s">
        <v>28</v>
      </c>
      <c r="I2802" s="234"/>
      <c r="J2802" s="230"/>
      <c r="K2802" s="230"/>
      <c r="L2802" s="235"/>
      <c r="M2802" s="236"/>
      <c r="N2802" s="237"/>
      <c r="O2802" s="237"/>
      <c r="P2802" s="237"/>
      <c r="Q2802" s="237"/>
      <c r="R2802" s="237"/>
      <c r="S2802" s="237"/>
      <c r="T2802" s="238"/>
      <c r="U2802" s="13"/>
      <c r="V2802" s="13"/>
      <c r="W2802" s="13"/>
      <c r="X2802" s="13"/>
      <c r="Y2802" s="13"/>
      <c r="Z2802" s="13"/>
      <c r="AA2802" s="13"/>
      <c r="AB2802" s="13"/>
      <c r="AC2802" s="13"/>
      <c r="AD2802" s="13"/>
      <c r="AE2802" s="13"/>
      <c r="AT2802" s="239" t="s">
        <v>397</v>
      </c>
      <c r="AU2802" s="239" t="s">
        <v>84</v>
      </c>
      <c r="AV2802" s="13" t="s">
        <v>82</v>
      </c>
      <c r="AW2802" s="13" t="s">
        <v>35</v>
      </c>
      <c r="AX2802" s="13" t="s">
        <v>74</v>
      </c>
      <c r="AY2802" s="239" t="s">
        <v>378</v>
      </c>
    </row>
    <row r="2803" s="14" customFormat="1">
      <c r="A2803" s="14"/>
      <c r="B2803" s="240"/>
      <c r="C2803" s="241"/>
      <c r="D2803" s="231" t="s">
        <v>397</v>
      </c>
      <c r="E2803" s="242" t="s">
        <v>28</v>
      </c>
      <c r="F2803" s="243" t="s">
        <v>381</v>
      </c>
      <c r="G2803" s="241"/>
      <c r="H2803" s="244">
        <v>13</v>
      </c>
      <c r="I2803" s="245"/>
      <c r="J2803" s="241"/>
      <c r="K2803" s="241"/>
      <c r="L2803" s="246"/>
      <c r="M2803" s="247"/>
      <c r="N2803" s="248"/>
      <c r="O2803" s="248"/>
      <c r="P2803" s="248"/>
      <c r="Q2803" s="248"/>
      <c r="R2803" s="248"/>
      <c r="S2803" s="248"/>
      <c r="T2803" s="249"/>
      <c r="U2803" s="14"/>
      <c r="V2803" s="14"/>
      <c r="W2803" s="14"/>
      <c r="X2803" s="14"/>
      <c r="Y2803" s="14"/>
      <c r="Z2803" s="14"/>
      <c r="AA2803" s="14"/>
      <c r="AB2803" s="14"/>
      <c r="AC2803" s="14"/>
      <c r="AD2803" s="14"/>
      <c r="AE2803" s="14"/>
      <c r="AT2803" s="250" t="s">
        <v>397</v>
      </c>
      <c r="AU2803" s="250" t="s">
        <v>84</v>
      </c>
      <c r="AV2803" s="14" t="s">
        <v>84</v>
      </c>
      <c r="AW2803" s="14" t="s">
        <v>35</v>
      </c>
      <c r="AX2803" s="14" t="s">
        <v>82</v>
      </c>
      <c r="AY2803" s="250" t="s">
        <v>378</v>
      </c>
    </row>
    <row r="2804" s="2" customFormat="1" ht="24.15" customHeight="1">
      <c r="A2804" s="41"/>
      <c r="B2804" s="42"/>
      <c r="C2804" s="273" t="s">
        <v>3261</v>
      </c>
      <c r="D2804" s="273" t="s">
        <v>875</v>
      </c>
      <c r="E2804" s="274" t="s">
        <v>3262</v>
      </c>
      <c r="F2804" s="275" t="s">
        <v>3263</v>
      </c>
      <c r="G2804" s="276" t="s">
        <v>764</v>
      </c>
      <c r="H2804" s="277">
        <v>11</v>
      </c>
      <c r="I2804" s="278"/>
      <c r="J2804" s="279">
        <f>ROUND(I2804*H2804,2)</f>
        <v>0</v>
      </c>
      <c r="K2804" s="275" t="s">
        <v>389</v>
      </c>
      <c r="L2804" s="280"/>
      <c r="M2804" s="281" t="s">
        <v>28</v>
      </c>
      <c r="N2804" s="282" t="s">
        <v>45</v>
      </c>
      <c r="O2804" s="87"/>
      <c r="P2804" s="220">
        <f>O2804*H2804</f>
        <v>0</v>
      </c>
      <c r="Q2804" s="220">
        <v>0.020500000000000001</v>
      </c>
      <c r="R2804" s="220">
        <f>Q2804*H2804</f>
        <v>0.22550000000000001</v>
      </c>
      <c r="S2804" s="220">
        <v>0</v>
      </c>
      <c r="T2804" s="221">
        <f>S2804*H2804</f>
        <v>0</v>
      </c>
      <c r="U2804" s="41"/>
      <c r="V2804" s="41"/>
      <c r="W2804" s="41"/>
      <c r="X2804" s="41"/>
      <c r="Y2804" s="41"/>
      <c r="Z2804" s="41"/>
      <c r="AA2804" s="41"/>
      <c r="AB2804" s="41"/>
      <c r="AC2804" s="41"/>
      <c r="AD2804" s="41"/>
      <c r="AE2804" s="41"/>
      <c r="AR2804" s="222" t="s">
        <v>706</v>
      </c>
      <c r="AT2804" s="222" t="s">
        <v>875</v>
      </c>
      <c r="AU2804" s="222" t="s">
        <v>84</v>
      </c>
      <c r="AY2804" s="20" t="s">
        <v>378</v>
      </c>
      <c r="BE2804" s="223">
        <f>IF(N2804="základní",J2804,0)</f>
        <v>0</v>
      </c>
      <c r="BF2804" s="223">
        <f>IF(N2804="snížená",J2804,0)</f>
        <v>0</v>
      </c>
      <c r="BG2804" s="223">
        <f>IF(N2804="zákl. přenesená",J2804,0)</f>
        <v>0</v>
      </c>
      <c r="BH2804" s="223">
        <f>IF(N2804="sníž. přenesená",J2804,0)</f>
        <v>0</v>
      </c>
      <c r="BI2804" s="223">
        <f>IF(N2804="nulová",J2804,0)</f>
        <v>0</v>
      </c>
      <c r="BJ2804" s="20" t="s">
        <v>82</v>
      </c>
      <c r="BK2804" s="223">
        <f>ROUND(I2804*H2804,2)</f>
        <v>0</v>
      </c>
      <c r="BL2804" s="20" t="s">
        <v>598</v>
      </c>
      <c r="BM2804" s="222" t="s">
        <v>3264</v>
      </c>
    </row>
    <row r="2805" s="13" customFormat="1">
      <c r="A2805" s="13"/>
      <c r="B2805" s="229"/>
      <c r="C2805" s="230"/>
      <c r="D2805" s="231" t="s">
        <v>397</v>
      </c>
      <c r="E2805" s="232" t="s">
        <v>28</v>
      </c>
      <c r="F2805" s="233" t="s">
        <v>3265</v>
      </c>
      <c r="G2805" s="230"/>
      <c r="H2805" s="232" t="s">
        <v>28</v>
      </c>
      <c r="I2805" s="234"/>
      <c r="J2805" s="230"/>
      <c r="K2805" s="230"/>
      <c r="L2805" s="235"/>
      <c r="M2805" s="236"/>
      <c r="N2805" s="237"/>
      <c r="O2805" s="237"/>
      <c r="P2805" s="237"/>
      <c r="Q2805" s="237"/>
      <c r="R2805" s="237"/>
      <c r="S2805" s="237"/>
      <c r="T2805" s="238"/>
      <c r="U2805" s="13"/>
      <c r="V2805" s="13"/>
      <c r="W2805" s="13"/>
      <c r="X2805" s="13"/>
      <c r="Y2805" s="13"/>
      <c r="Z2805" s="13"/>
      <c r="AA2805" s="13"/>
      <c r="AB2805" s="13"/>
      <c r="AC2805" s="13"/>
      <c r="AD2805" s="13"/>
      <c r="AE2805" s="13"/>
      <c r="AT2805" s="239" t="s">
        <v>397</v>
      </c>
      <c r="AU2805" s="239" t="s">
        <v>84</v>
      </c>
      <c r="AV2805" s="13" t="s">
        <v>82</v>
      </c>
      <c r="AW2805" s="13" t="s">
        <v>35</v>
      </c>
      <c r="AX2805" s="13" t="s">
        <v>74</v>
      </c>
      <c r="AY2805" s="239" t="s">
        <v>378</v>
      </c>
    </row>
    <row r="2806" s="14" customFormat="1">
      <c r="A2806" s="14"/>
      <c r="B2806" s="240"/>
      <c r="C2806" s="241"/>
      <c r="D2806" s="231" t="s">
        <v>397</v>
      </c>
      <c r="E2806" s="242" t="s">
        <v>28</v>
      </c>
      <c r="F2806" s="243" t="s">
        <v>558</v>
      </c>
      <c r="G2806" s="241"/>
      <c r="H2806" s="244">
        <v>11</v>
      </c>
      <c r="I2806" s="245"/>
      <c r="J2806" s="241"/>
      <c r="K2806" s="241"/>
      <c r="L2806" s="246"/>
      <c r="M2806" s="247"/>
      <c r="N2806" s="248"/>
      <c r="O2806" s="248"/>
      <c r="P2806" s="248"/>
      <c r="Q2806" s="248"/>
      <c r="R2806" s="248"/>
      <c r="S2806" s="248"/>
      <c r="T2806" s="249"/>
      <c r="U2806" s="14"/>
      <c r="V2806" s="14"/>
      <c r="W2806" s="14"/>
      <c r="X2806" s="14"/>
      <c r="Y2806" s="14"/>
      <c r="Z2806" s="14"/>
      <c r="AA2806" s="14"/>
      <c r="AB2806" s="14"/>
      <c r="AC2806" s="14"/>
      <c r="AD2806" s="14"/>
      <c r="AE2806" s="14"/>
      <c r="AT2806" s="250" t="s">
        <v>397</v>
      </c>
      <c r="AU2806" s="250" t="s">
        <v>84</v>
      </c>
      <c r="AV2806" s="14" t="s">
        <v>84</v>
      </c>
      <c r="AW2806" s="14" t="s">
        <v>35</v>
      </c>
      <c r="AX2806" s="14" t="s">
        <v>82</v>
      </c>
      <c r="AY2806" s="250" t="s">
        <v>378</v>
      </c>
    </row>
    <row r="2807" s="2" customFormat="1" ht="37.8" customHeight="1">
      <c r="A2807" s="41"/>
      <c r="B2807" s="42"/>
      <c r="C2807" s="211" t="s">
        <v>3266</v>
      </c>
      <c r="D2807" s="211" t="s">
        <v>385</v>
      </c>
      <c r="E2807" s="212" t="s">
        <v>3267</v>
      </c>
      <c r="F2807" s="213" t="s">
        <v>3268</v>
      </c>
      <c r="G2807" s="214" t="s">
        <v>764</v>
      </c>
      <c r="H2807" s="215">
        <v>6</v>
      </c>
      <c r="I2807" s="216"/>
      <c r="J2807" s="217">
        <f>ROUND(I2807*H2807,2)</f>
        <v>0</v>
      </c>
      <c r="K2807" s="213" t="s">
        <v>389</v>
      </c>
      <c r="L2807" s="47"/>
      <c r="M2807" s="218" t="s">
        <v>28</v>
      </c>
      <c r="N2807" s="219" t="s">
        <v>45</v>
      </c>
      <c r="O2807" s="87"/>
      <c r="P2807" s="220">
        <f>O2807*H2807</f>
        <v>0</v>
      </c>
      <c r="Q2807" s="220">
        <v>0</v>
      </c>
      <c r="R2807" s="220">
        <f>Q2807*H2807</f>
        <v>0</v>
      </c>
      <c r="S2807" s="220">
        <v>0</v>
      </c>
      <c r="T2807" s="221">
        <f>S2807*H2807</f>
        <v>0</v>
      </c>
      <c r="U2807" s="41"/>
      <c r="V2807" s="41"/>
      <c r="W2807" s="41"/>
      <c r="X2807" s="41"/>
      <c r="Y2807" s="41"/>
      <c r="Z2807" s="41"/>
      <c r="AA2807" s="41"/>
      <c r="AB2807" s="41"/>
      <c r="AC2807" s="41"/>
      <c r="AD2807" s="41"/>
      <c r="AE2807" s="41"/>
      <c r="AR2807" s="222" t="s">
        <v>598</v>
      </c>
      <c r="AT2807" s="222" t="s">
        <v>385</v>
      </c>
      <c r="AU2807" s="222" t="s">
        <v>84</v>
      </c>
      <c r="AY2807" s="20" t="s">
        <v>378</v>
      </c>
      <c r="BE2807" s="223">
        <f>IF(N2807="základní",J2807,0)</f>
        <v>0</v>
      </c>
      <c r="BF2807" s="223">
        <f>IF(N2807="snížená",J2807,0)</f>
        <v>0</v>
      </c>
      <c r="BG2807" s="223">
        <f>IF(N2807="zákl. přenesená",J2807,0)</f>
        <v>0</v>
      </c>
      <c r="BH2807" s="223">
        <f>IF(N2807="sníž. přenesená",J2807,0)</f>
        <v>0</v>
      </c>
      <c r="BI2807" s="223">
        <f>IF(N2807="nulová",J2807,0)</f>
        <v>0</v>
      </c>
      <c r="BJ2807" s="20" t="s">
        <v>82</v>
      </c>
      <c r="BK2807" s="223">
        <f>ROUND(I2807*H2807,2)</f>
        <v>0</v>
      </c>
      <c r="BL2807" s="20" t="s">
        <v>598</v>
      </c>
      <c r="BM2807" s="222" t="s">
        <v>3269</v>
      </c>
    </row>
    <row r="2808" s="2" customFormat="1">
      <c r="A2808" s="41"/>
      <c r="B2808" s="42"/>
      <c r="C2808" s="43"/>
      <c r="D2808" s="224" t="s">
        <v>394</v>
      </c>
      <c r="E2808" s="43"/>
      <c r="F2808" s="225" t="s">
        <v>3270</v>
      </c>
      <c r="G2808" s="43"/>
      <c r="H2808" s="43"/>
      <c r="I2808" s="226"/>
      <c r="J2808" s="43"/>
      <c r="K2808" s="43"/>
      <c r="L2808" s="47"/>
      <c r="M2808" s="227"/>
      <c r="N2808" s="228"/>
      <c r="O2808" s="87"/>
      <c r="P2808" s="87"/>
      <c r="Q2808" s="87"/>
      <c r="R2808" s="87"/>
      <c r="S2808" s="87"/>
      <c r="T2808" s="88"/>
      <c r="U2808" s="41"/>
      <c r="V2808" s="41"/>
      <c r="W2808" s="41"/>
      <c r="X2808" s="41"/>
      <c r="Y2808" s="41"/>
      <c r="Z2808" s="41"/>
      <c r="AA2808" s="41"/>
      <c r="AB2808" s="41"/>
      <c r="AC2808" s="41"/>
      <c r="AD2808" s="41"/>
      <c r="AE2808" s="41"/>
      <c r="AT2808" s="20" t="s">
        <v>394</v>
      </c>
      <c r="AU2808" s="20" t="s">
        <v>84</v>
      </c>
    </row>
    <row r="2809" s="13" customFormat="1">
      <c r="A2809" s="13"/>
      <c r="B2809" s="229"/>
      <c r="C2809" s="230"/>
      <c r="D2809" s="231" t="s">
        <v>397</v>
      </c>
      <c r="E2809" s="232" t="s">
        <v>28</v>
      </c>
      <c r="F2809" s="233" t="s">
        <v>3271</v>
      </c>
      <c r="G2809" s="230"/>
      <c r="H2809" s="232" t="s">
        <v>28</v>
      </c>
      <c r="I2809" s="234"/>
      <c r="J2809" s="230"/>
      <c r="K2809" s="230"/>
      <c r="L2809" s="235"/>
      <c r="M2809" s="236"/>
      <c r="N2809" s="237"/>
      <c r="O2809" s="237"/>
      <c r="P2809" s="237"/>
      <c r="Q2809" s="237"/>
      <c r="R2809" s="237"/>
      <c r="S2809" s="237"/>
      <c r="T2809" s="238"/>
      <c r="U2809" s="13"/>
      <c r="V2809" s="13"/>
      <c r="W2809" s="13"/>
      <c r="X2809" s="13"/>
      <c r="Y2809" s="13"/>
      <c r="Z2809" s="13"/>
      <c r="AA2809" s="13"/>
      <c r="AB2809" s="13"/>
      <c r="AC2809" s="13"/>
      <c r="AD2809" s="13"/>
      <c r="AE2809" s="13"/>
      <c r="AT2809" s="239" t="s">
        <v>397</v>
      </c>
      <c r="AU2809" s="239" t="s">
        <v>84</v>
      </c>
      <c r="AV2809" s="13" t="s">
        <v>82</v>
      </c>
      <c r="AW2809" s="13" t="s">
        <v>35</v>
      </c>
      <c r="AX2809" s="13" t="s">
        <v>74</v>
      </c>
      <c r="AY2809" s="239" t="s">
        <v>378</v>
      </c>
    </row>
    <row r="2810" s="14" customFormat="1">
      <c r="A2810" s="14"/>
      <c r="B2810" s="240"/>
      <c r="C2810" s="241"/>
      <c r="D2810" s="231" t="s">
        <v>397</v>
      </c>
      <c r="E2810" s="242" t="s">
        <v>28</v>
      </c>
      <c r="F2810" s="243" t="s">
        <v>521</v>
      </c>
      <c r="G2810" s="241"/>
      <c r="H2810" s="244">
        <v>6</v>
      </c>
      <c r="I2810" s="245"/>
      <c r="J2810" s="241"/>
      <c r="K2810" s="241"/>
      <c r="L2810" s="246"/>
      <c r="M2810" s="247"/>
      <c r="N2810" s="248"/>
      <c r="O2810" s="248"/>
      <c r="P2810" s="248"/>
      <c r="Q2810" s="248"/>
      <c r="R2810" s="248"/>
      <c r="S2810" s="248"/>
      <c r="T2810" s="249"/>
      <c r="U2810" s="14"/>
      <c r="V2810" s="14"/>
      <c r="W2810" s="14"/>
      <c r="X2810" s="14"/>
      <c r="Y2810" s="14"/>
      <c r="Z2810" s="14"/>
      <c r="AA2810" s="14"/>
      <c r="AB2810" s="14"/>
      <c r="AC2810" s="14"/>
      <c r="AD2810" s="14"/>
      <c r="AE2810" s="14"/>
      <c r="AT2810" s="250" t="s">
        <v>397</v>
      </c>
      <c r="AU2810" s="250" t="s">
        <v>84</v>
      </c>
      <c r="AV2810" s="14" t="s">
        <v>84</v>
      </c>
      <c r="AW2810" s="14" t="s">
        <v>35</v>
      </c>
      <c r="AX2810" s="14" t="s">
        <v>82</v>
      </c>
      <c r="AY2810" s="250" t="s">
        <v>378</v>
      </c>
    </row>
    <row r="2811" s="2" customFormat="1" ht="37.8" customHeight="1">
      <c r="A2811" s="41"/>
      <c r="B2811" s="42"/>
      <c r="C2811" s="211" t="s">
        <v>3272</v>
      </c>
      <c r="D2811" s="211" t="s">
        <v>385</v>
      </c>
      <c r="E2811" s="212" t="s">
        <v>3273</v>
      </c>
      <c r="F2811" s="213" t="s">
        <v>3274</v>
      </c>
      <c r="G2811" s="214" t="s">
        <v>764</v>
      </c>
      <c r="H2811" s="215">
        <v>7</v>
      </c>
      <c r="I2811" s="216"/>
      <c r="J2811" s="217">
        <f>ROUND(I2811*H2811,2)</f>
        <v>0</v>
      </c>
      <c r="K2811" s="213" t="s">
        <v>389</v>
      </c>
      <c r="L2811" s="47"/>
      <c r="M2811" s="218" t="s">
        <v>28</v>
      </c>
      <c r="N2811" s="219" t="s">
        <v>45</v>
      </c>
      <c r="O2811" s="87"/>
      <c r="P2811" s="220">
        <f>O2811*H2811</f>
        <v>0</v>
      </c>
      <c r="Q2811" s="220">
        <v>0</v>
      </c>
      <c r="R2811" s="220">
        <f>Q2811*H2811</f>
        <v>0</v>
      </c>
      <c r="S2811" s="220">
        <v>0</v>
      </c>
      <c r="T2811" s="221">
        <f>S2811*H2811</f>
        <v>0</v>
      </c>
      <c r="U2811" s="41"/>
      <c r="V2811" s="41"/>
      <c r="W2811" s="41"/>
      <c r="X2811" s="41"/>
      <c r="Y2811" s="41"/>
      <c r="Z2811" s="41"/>
      <c r="AA2811" s="41"/>
      <c r="AB2811" s="41"/>
      <c r="AC2811" s="41"/>
      <c r="AD2811" s="41"/>
      <c r="AE2811" s="41"/>
      <c r="AR2811" s="222" t="s">
        <v>598</v>
      </c>
      <c r="AT2811" s="222" t="s">
        <v>385</v>
      </c>
      <c r="AU2811" s="222" t="s">
        <v>84</v>
      </c>
      <c r="AY2811" s="20" t="s">
        <v>378</v>
      </c>
      <c r="BE2811" s="223">
        <f>IF(N2811="základní",J2811,0)</f>
        <v>0</v>
      </c>
      <c r="BF2811" s="223">
        <f>IF(N2811="snížená",J2811,0)</f>
        <v>0</v>
      </c>
      <c r="BG2811" s="223">
        <f>IF(N2811="zákl. přenesená",J2811,0)</f>
        <v>0</v>
      </c>
      <c r="BH2811" s="223">
        <f>IF(N2811="sníž. přenesená",J2811,0)</f>
        <v>0</v>
      </c>
      <c r="BI2811" s="223">
        <f>IF(N2811="nulová",J2811,0)</f>
        <v>0</v>
      </c>
      <c r="BJ2811" s="20" t="s">
        <v>82</v>
      </c>
      <c r="BK2811" s="223">
        <f>ROUND(I2811*H2811,2)</f>
        <v>0</v>
      </c>
      <c r="BL2811" s="20" t="s">
        <v>598</v>
      </c>
      <c r="BM2811" s="222" t="s">
        <v>3275</v>
      </c>
    </row>
    <row r="2812" s="2" customFormat="1">
      <c r="A2812" s="41"/>
      <c r="B2812" s="42"/>
      <c r="C2812" s="43"/>
      <c r="D2812" s="224" t="s">
        <v>394</v>
      </c>
      <c r="E2812" s="43"/>
      <c r="F2812" s="225" t="s">
        <v>3276</v>
      </c>
      <c r="G2812" s="43"/>
      <c r="H2812" s="43"/>
      <c r="I2812" s="226"/>
      <c r="J2812" s="43"/>
      <c r="K2812" s="43"/>
      <c r="L2812" s="47"/>
      <c r="M2812" s="227"/>
      <c r="N2812" s="228"/>
      <c r="O2812" s="87"/>
      <c r="P2812" s="87"/>
      <c r="Q2812" s="87"/>
      <c r="R2812" s="87"/>
      <c r="S2812" s="87"/>
      <c r="T2812" s="88"/>
      <c r="U2812" s="41"/>
      <c r="V2812" s="41"/>
      <c r="W2812" s="41"/>
      <c r="X2812" s="41"/>
      <c r="Y2812" s="41"/>
      <c r="Z2812" s="41"/>
      <c r="AA2812" s="41"/>
      <c r="AB2812" s="41"/>
      <c r="AC2812" s="41"/>
      <c r="AD2812" s="41"/>
      <c r="AE2812" s="41"/>
      <c r="AT2812" s="20" t="s">
        <v>394</v>
      </c>
      <c r="AU2812" s="20" t="s">
        <v>84</v>
      </c>
    </row>
    <row r="2813" s="13" customFormat="1">
      <c r="A2813" s="13"/>
      <c r="B2813" s="229"/>
      <c r="C2813" s="230"/>
      <c r="D2813" s="231" t="s">
        <v>397</v>
      </c>
      <c r="E2813" s="232" t="s">
        <v>28</v>
      </c>
      <c r="F2813" s="233" t="s">
        <v>3271</v>
      </c>
      <c r="G2813" s="230"/>
      <c r="H2813" s="232" t="s">
        <v>28</v>
      </c>
      <c r="I2813" s="234"/>
      <c r="J2813" s="230"/>
      <c r="K2813" s="230"/>
      <c r="L2813" s="235"/>
      <c r="M2813" s="236"/>
      <c r="N2813" s="237"/>
      <c r="O2813" s="237"/>
      <c r="P2813" s="237"/>
      <c r="Q2813" s="237"/>
      <c r="R2813" s="237"/>
      <c r="S2813" s="237"/>
      <c r="T2813" s="238"/>
      <c r="U2813" s="13"/>
      <c r="V2813" s="13"/>
      <c r="W2813" s="13"/>
      <c r="X2813" s="13"/>
      <c r="Y2813" s="13"/>
      <c r="Z2813" s="13"/>
      <c r="AA2813" s="13"/>
      <c r="AB2813" s="13"/>
      <c r="AC2813" s="13"/>
      <c r="AD2813" s="13"/>
      <c r="AE2813" s="13"/>
      <c r="AT2813" s="239" t="s">
        <v>397</v>
      </c>
      <c r="AU2813" s="239" t="s">
        <v>84</v>
      </c>
      <c r="AV2813" s="13" t="s">
        <v>82</v>
      </c>
      <c r="AW2813" s="13" t="s">
        <v>35</v>
      </c>
      <c r="AX2813" s="13" t="s">
        <v>74</v>
      </c>
      <c r="AY2813" s="239" t="s">
        <v>378</v>
      </c>
    </row>
    <row r="2814" s="14" customFormat="1">
      <c r="A2814" s="14"/>
      <c r="B2814" s="240"/>
      <c r="C2814" s="241"/>
      <c r="D2814" s="231" t="s">
        <v>397</v>
      </c>
      <c r="E2814" s="242" t="s">
        <v>28</v>
      </c>
      <c r="F2814" s="243" t="s">
        <v>3277</v>
      </c>
      <c r="G2814" s="241"/>
      <c r="H2814" s="244">
        <v>7</v>
      </c>
      <c r="I2814" s="245"/>
      <c r="J2814" s="241"/>
      <c r="K2814" s="241"/>
      <c r="L2814" s="246"/>
      <c r="M2814" s="247"/>
      <c r="N2814" s="248"/>
      <c r="O2814" s="248"/>
      <c r="P2814" s="248"/>
      <c r="Q2814" s="248"/>
      <c r="R2814" s="248"/>
      <c r="S2814" s="248"/>
      <c r="T2814" s="249"/>
      <c r="U2814" s="14"/>
      <c r="V2814" s="14"/>
      <c r="W2814" s="14"/>
      <c r="X2814" s="14"/>
      <c r="Y2814" s="14"/>
      <c r="Z2814" s="14"/>
      <c r="AA2814" s="14"/>
      <c r="AB2814" s="14"/>
      <c r="AC2814" s="14"/>
      <c r="AD2814" s="14"/>
      <c r="AE2814" s="14"/>
      <c r="AT2814" s="250" t="s">
        <v>397</v>
      </c>
      <c r="AU2814" s="250" t="s">
        <v>84</v>
      </c>
      <c r="AV2814" s="14" t="s">
        <v>84</v>
      </c>
      <c r="AW2814" s="14" t="s">
        <v>35</v>
      </c>
      <c r="AX2814" s="14" t="s">
        <v>82</v>
      </c>
      <c r="AY2814" s="250" t="s">
        <v>378</v>
      </c>
    </row>
    <row r="2815" s="2" customFormat="1" ht="37.8" customHeight="1">
      <c r="A2815" s="41"/>
      <c r="B2815" s="42"/>
      <c r="C2815" s="211" t="s">
        <v>3278</v>
      </c>
      <c r="D2815" s="211" t="s">
        <v>385</v>
      </c>
      <c r="E2815" s="212" t="s">
        <v>3279</v>
      </c>
      <c r="F2815" s="213" t="s">
        <v>3280</v>
      </c>
      <c r="G2815" s="214" t="s">
        <v>764</v>
      </c>
      <c r="H2815" s="215">
        <v>6</v>
      </c>
      <c r="I2815" s="216"/>
      <c r="J2815" s="217">
        <f>ROUND(I2815*H2815,2)</f>
        <v>0</v>
      </c>
      <c r="K2815" s="213" t="s">
        <v>389</v>
      </c>
      <c r="L2815" s="47"/>
      <c r="M2815" s="218" t="s">
        <v>28</v>
      </c>
      <c r="N2815" s="219" t="s">
        <v>45</v>
      </c>
      <c r="O2815" s="87"/>
      <c r="P2815" s="220">
        <f>O2815*H2815</f>
        <v>0</v>
      </c>
      <c r="Q2815" s="220">
        <v>0</v>
      </c>
      <c r="R2815" s="220">
        <f>Q2815*H2815</f>
        <v>0</v>
      </c>
      <c r="S2815" s="220">
        <v>0</v>
      </c>
      <c r="T2815" s="221">
        <f>S2815*H2815</f>
        <v>0</v>
      </c>
      <c r="U2815" s="41"/>
      <c r="V2815" s="41"/>
      <c r="W2815" s="41"/>
      <c r="X2815" s="41"/>
      <c r="Y2815" s="41"/>
      <c r="Z2815" s="41"/>
      <c r="AA2815" s="41"/>
      <c r="AB2815" s="41"/>
      <c r="AC2815" s="41"/>
      <c r="AD2815" s="41"/>
      <c r="AE2815" s="41"/>
      <c r="AR2815" s="222" t="s">
        <v>598</v>
      </c>
      <c r="AT2815" s="222" t="s">
        <v>385</v>
      </c>
      <c r="AU2815" s="222" t="s">
        <v>84</v>
      </c>
      <c r="AY2815" s="20" t="s">
        <v>378</v>
      </c>
      <c r="BE2815" s="223">
        <f>IF(N2815="základní",J2815,0)</f>
        <v>0</v>
      </c>
      <c r="BF2815" s="223">
        <f>IF(N2815="snížená",J2815,0)</f>
        <v>0</v>
      </c>
      <c r="BG2815" s="223">
        <f>IF(N2815="zákl. přenesená",J2815,0)</f>
        <v>0</v>
      </c>
      <c r="BH2815" s="223">
        <f>IF(N2815="sníž. přenesená",J2815,0)</f>
        <v>0</v>
      </c>
      <c r="BI2815" s="223">
        <f>IF(N2815="nulová",J2815,0)</f>
        <v>0</v>
      </c>
      <c r="BJ2815" s="20" t="s">
        <v>82</v>
      </c>
      <c r="BK2815" s="223">
        <f>ROUND(I2815*H2815,2)</f>
        <v>0</v>
      </c>
      <c r="BL2815" s="20" t="s">
        <v>598</v>
      </c>
      <c r="BM2815" s="222" t="s">
        <v>3281</v>
      </c>
    </row>
    <row r="2816" s="2" customFormat="1">
      <c r="A2816" s="41"/>
      <c r="B2816" s="42"/>
      <c r="C2816" s="43"/>
      <c r="D2816" s="224" t="s">
        <v>394</v>
      </c>
      <c r="E2816" s="43"/>
      <c r="F2816" s="225" t="s">
        <v>3282</v>
      </c>
      <c r="G2816" s="43"/>
      <c r="H2816" s="43"/>
      <c r="I2816" s="226"/>
      <c r="J2816" s="43"/>
      <c r="K2816" s="43"/>
      <c r="L2816" s="47"/>
      <c r="M2816" s="227"/>
      <c r="N2816" s="228"/>
      <c r="O2816" s="87"/>
      <c r="P2816" s="87"/>
      <c r="Q2816" s="87"/>
      <c r="R2816" s="87"/>
      <c r="S2816" s="87"/>
      <c r="T2816" s="88"/>
      <c r="U2816" s="41"/>
      <c r="V2816" s="41"/>
      <c r="W2816" s="41"/>
      <c r="X2816" s="41"/>
      <c r="Y2816" s="41"/>
      <c r="Z2816" s="41"/>
      <c r="AA2816" s="41"/>
      <c r="AB2816" s="41"/>
      <c r="AC2816" s="41"/>
      <c r="AD2816" s="41"/>
      <c r="AE2816" s="41"/>
      <c r="AT2816" s="20" t="s">
        <v>394</v>
      </c>
      <c r="AU2816" s="20" t="s">
        <v>84</v>
      </c>
    </row>
    <row r="2817" s="13" customFormat="1">
      <c r="A2817" s="13"/>
      <c r="B2817" s="229"/>
      <c r="C2817" s="230"/>
      <c r="D2817" s="231" t="s">
        <v>397</v>
      </c>
      <c r="E2817" s="232" t="s">
        <v>28</v>
      </c>
      <c r="F2817" s="233" t="s">
        <v>3271</v>
      </c>
      <c r="G2817" s="230"/>
      <c r="H2817" s="232" t="s">
        <v>28</v>
      </c>
      <c r="I2817" s="234"/>
      <c r="J2817" s="230"/>
      <c r="K2817" s="230"/>
      <c r="L2817" s="235"/>
      <c r="M2817" s="236"/>
      <c r="N2817" s="237"/>
      <c r="O2817" s="237"/>
      <c r="P2817" s="237"/>
      <c r="Q2817" s="237"/>
      <c r="R2817" s="237"/>
      <c r="S2817" s="237"/>
      <c r="T2817" s="238"/>
      <c r="U2817" s="13"/>
      <c r="V2817" s="13"/>
      <c r="W2817" s="13"/>
      <c r="X2817" s="13"/>
      <c r="Y2817" s="13"/>
      <c r="Z2817" s="13"/>
      <c r="AA2817" s="13"/>
      <c r="AB2817" s="13"/>
      <c r="AC2817" s="13"/>
      <c r="AD2817" s="13"/>
      <c r="AE2817" s="13"/>
      <c r="AT2817" s="239" t="s">
        <v>397</v>
      </c>
      <c r="AU2817" s="239" t="s">
        <v>84</v>
      </c>
      <c r="AV2817" s="13" t="s">
        <v>82</v>
      </c>
      <c r="AW2817" s="13" t="s">
        <v>35</v>
      </c>
      <c r="AX2817" s="13" t="s">
        <v>74</v>
      </c>
      <c r="AY2817" s="239" t="s">
        <v>378</v>
      </c>
    </row>
    <row r="2818" s="14" customFormat="1">
      <c r="A2818" s="14"/>
      <c r="B2818" s="240"/>
      <c r="C2818" s="241"/>
      <c r="D2818" s="231" t="s">
        <v>397</v>
      </c>
      <c r="E2818" s="242" t="s">
        <v>28</v>
      </c>
      <c r="F2818" s="243" t="s">
        <v>521</v>
      </c>
      <c r="G2818" s="241"/>
      <c r="H2818" s="244">
        <v>6</v>
      </c>
      <c r="I2818" s="245"/>
      <c r="J2818" s="241"/>
      <c r="K2818" s="241"/>
      <c r="L2818" s="246"/>
      <c r="M2818" s="247"/>
      <c r="N2818" s="248"/>
      <c r="O2818" s="248"/>
      <c r="P2818" s="248"/>
      <c r="Q2818" s="248"/>
      <c r="R2818" s="248"/>
      <c r="S2818" s="248"/>
      <c r="T2818" s="249"/>
      <c r="U2818" s="14"/>
      <c r="V2818" s="14"/>
      <c r="W2818" s="14"/>
      <c r="X2818" s="14"/>
      <c r="Y2818" s="14"/>
      <c r="Z2818" s="14"/>
      <c r="AA2818" s="14"/>
      <c r="AB2818" s="14"/>
      <c r="AC2818" s="14"/>
      <c r="AD2818" s="14"/>
      <c r="AE2818" s="14"/>
      <c r="AT2818" s="250" t="s">
        <v>397</v>
      </c>
      <c r="AU2818" s="250" t="s">
        <v>84</v>
      </c>
      <c r="AV2818" s="14" t="s">
        <v>84</v>
      </c>
      <c r="AW2818" s="14" t="s">
        <v>35</v>
      </c>
      <c r="AX2818" s="14" t="s">
        <v>82</v>
      </c>
      <c r="AY2818" s="250" t="s">
        <v>378</v>
      </c>
    </row>
    <row r="2819" s="2" customFormat="1" ht="37.8" customHeight="1">
      <c r="A2819" s="41"/>
      <c r="B2819" s="42"/>
      <c r="C2819" s="273" t="s">
        <v>3283</v>
      </c>
      <c r="D2819" s="273" t="s">
        <v>875</v>
      </c>
      <c r="E2819" s="274" t="s">
        <v>3284</v>
      </c>
      <c r="F2819" s="275" t="s">
        <v>3285</v>
      </c>
      <c r="G2819" s="276" t="s">
        <v>764</v>
      </c>
      <c r="H2819" s="277">
        <v>6</v>
      </c>
      <c r="I2819" s="278"/>
      <c r="J2819" s="279">
        <f>ROUND(I2819*H2819,2)</f>
        <v>0</v>
      </c>
      <c r="K2819" s="275" t="s">
        <v>28</v>
      </c>
      <c r="L2819" s="280"/>
      <c r="M2819" s="281" t="s">
        <v>28</v>
      </c>
      <c r="N2819" s="282" t="s">
        <v>45</v>
      </c>
      <c r="O2819" s="87"/>
      <c r="P2819" s="220">
        <f>O2819*H2819</f>
        <v>0</v>
      </c>
      <c r="Q2819" s="220">
        <v>0.052479999999999999</v>
      </c>
      <c r="R2819" s="220">
        <f>Q2819*H2819</f>
        <v>0.31487999999999999</v>
      </c>
      <c r="S2819" s="220">
        <v>0</v>
      </c>
      <c r="T2819" s="221">
        <f>S2819*H2819</f>
        <v>0</v>
      </c>
      <c r="U2819" s="41"/>
      <c r="V2819" s="41"/>
      <c r="W2819" s="41"/>
      <c r="X2819" s="41"/>
      <c r="Y2819" s="41"/>
      <c r="Z2819" s="41"/>
      <c r="AA2819" s="41"/>
      <c r="AB2819" s="41"/>
      <c r="AC2819" s="41"/>
      <c r="AD2819" s="41"/>
      <c r="AE2819" s="41"/>
      <c r="AR2819" s="222" t="s">
        <v>706</v>
      </c>
      <c r="AT2819" s="222" t="s">
        <v>875</v>
      </c>
      <c r="AU2819" s="222" t="s">
        <v>84</v>
      </c>
      <c r="AY2819" s="20" t="s">
        <v>378</v>
      </c>
      <c r="BE2819" s="223">
        <f>IF(N2819="základní",J2819,0)</f>
        <v>0</v>
      </c>
      <c r="BF2819" s="223">
        <f>IF(N2819="snížená",J2819,0)</f>
        <v>0</v>
      </c>
      <c r="BG2819" s="223">
        <f>IF(N2819="zákl. přenesená",J2819,0)</f>
        <v>0</v>
      </c>
      <c r="BH2819" s="223">
        <f>IF(N2819="sníž. přenesená",J2819,0)</f>
        <v>0</v>
      </c>
      <c r="BI2819" s="223">
        <f>IF(N2819="nulová",J2819,0)</f>
        <v>0</v>
      </c>
      <c r="BJ2819" s="20" t="s">
        <v>82</v>
      </c>
      <c r="BK2819" s="223">
        <f>ROUND(I2819*H2819,2)</f>
        <v>0</v>
      </c>
      <c r="BL2819" s="20" t="s">
        <v>598</v>
      </c>
      <c r="BM2819" s="222" t="s">
        <v>3286</v>
      </c>
    </row>
    <row r="2820" s="13" customFormat="1">
      <c r="A2820" s="13"/>
      <c r="B2820" s="229"/>
      <c r="C2820" s="230"/>
      <c r="D2820" s="231" t="s">
        <v>397</v>
      </c>
      <c r="E2820" s="232" t="s">
        <v>28</v>
      </c>
      <c r="F2820" s="233" t="s">
        <v>3287</v>
      </c>
      <c r="G2820" s="230"/>
      <c r="H2820" s="232" t="s">
        <v>28</v>
      </c>
      <c r="I2820" s="234"/>
      <c r="J2820" s="230"/>
      <c r="K2820" s="230"/>
      <c r="L2820" s="235"/>
      <c r="M2820" s="236"/>
      <c r="N2820" s="237"/>
      <c r="O2820" s="237"/>
      <c r="P2820" s="237"/>
      <c r="Q2820" s="237"/>
      <c r="R2820" s="237"/>
      <c r="S2820" s="237"/>
      <c r="T2820" s="238"/>
      <c r="U2820" s="13"/>
      <c r="V2820" s="13"/>
      <c r="W2820" s="13"/>
      <c r="X2820" s="13"/>
      <c r="Y2820" s="13"/>
      <c r="Z2820" s="13"/>
      <c r="AA2820" s="13"/>
      <c r="AB2820" s="13"/>
      <c r="AC2820" s="13"/>
      <c r="AD2820" s="13"/>
      <c r="AE2820" s="13"/>
      <c r="AT2820" s="239" t="s">
        <v>397</v>
      </c>
      <c r="AU2820" s="239" t="s">
        <v>84</v>
      </c>
      <c r="AV2820" s="13" t="s">
        <v>82</v>
      </c>
      <c r="AW2820" s="13" t="s">
        <v>35</v>
      </c>
      <c r="AX2820" s="13" t="s">
        <v>74</v>
      </c>
      <c r="AY2820" s="239" t="s">
        <v>378</v>
      </c>
    </row>
    <row r="2821" s="14" customFormat="1">
      <c r="A2821" s="14"/>
      <c r="B2821" s="240"/>
      <c r="C2821" s="241"/>
      <c r="D2821" s="231" t="s">
        <v>397</v>
      </c>
      <c r="E2821" s="242" t="s">
        <v>28</v>
      </c>
      <c r="F2821" s="243" t="s">
        <v>521</v>
      </c>
      <c r="G2821" s="241"/>
      <c r="H2821" s="244">
        <v>6</v>
      </c>
      <c r="I2821" s="245"/>
      <c r="J2821" s="241"/>
      <c r="K2821" s="241"/>
      <c r="L2821" s="246"/>
      <c r="M2821" s="247"/>
      <c r="N2821" s="248"/>
      <c r="O2821" s="248"/>
      <c r="P2821" s="248"/>
      <c r="Q2821" s="248"/>
      <c r="R2821" s="248"/>
      <c r="S2821" s="248"/>
      <c r="T2821" s="249"/>
      <c r="U2821" s="14"/>
      <c r="V2821" s="14"/>
      <c r="W2821" s="14"/>
      <c r="X2821" s="14"/>
      <c r="Y2821" s="14"/>
      <c r="Z2821" s="14"/>
      <c r="AA2821" s="14"/>
      <c r="AB2821" s="14"/>
      <c r="AC2821" s="14"/>
      <c r="AD2821" s="14"/>
      <c r="AE2821" s="14"/>
      <c r="AT2821" s="250" t="s">
        <v>397</v>
      </c>
      <c r="AU2821" s="250" t="s">
        <v>84</v>
      </c>
      <c r="AV2821" s="14" t="s">
        <v>84</v>
      </c>
      <c r="AW2821" s="14" t="s">
        <v>35</v>
      </c>
      <c r="AX2821" s="14" t="s">
        <v>82</v>
      </c>
      <c r="AY2821" s="250" t="s">
        <v>378</v>
      </c>
    </row>
    <row r="2822" s="2" customFormat="1" ht="37.8" customHeight="1">
      <c r="A2822" s="41"/>
      <c r="B2822" s="42"/>
      <c r="C2822" s="273" t="s">
        <v>3288</v>
      </c>
      <c r="D2822" s="273" t="s">
        <v>875</v>
      </c>
      <c r="E2822" s="274" t="s">
        <v>3289</v>
      </c>
      <c r="F2822" s="275" t="s">
        <v>3290</v>
      </c>
      <c r="G2822" s="276" t="s">
        <v>764</v>
      </c>
      <c r="H2822" s="277">
        <v>6</v>
      </c>
      <c r="I2822" s="278"/>
      <c r="J2822" s="279">
        <f>ROUND(I2822*H2822,2)</f>
        <v>0</v>
      </c>
      <c r="K2822" s="275" t="s">
        <v>28</v>
      </c>
      <c r="L2822" s="280"/>
      <c r="M2822" s="281" t="s">
        <v>28</v>
      </c>
      <c r="N2822" s="282" t="s">
        <v>45</v>
      </c>
      <c r="O2822" s="87"/>
      <c r="P2822" s="220">
        <f>O2822*H2822</f>
        <v>0</v>
      </c>
      <c r="Q2822" s="220">
        <v>0.021600000000000001</v>
      </c>
      <c r="R2822" s="220">
        <f>Q2822*H2822</f>
        <v>0.12959999999999999</v>
      </c>
      <c r="S2822" s="220">
        <v>0</v>
      </c>
      <c r="T2822" s="221">
        <f>S2822*H2822</f>
        <v>0</v>
      </c>
      <c r="U2822" s="41"/>
      <c r="V2822" s="41"/>
      <c r="W2822" s="41"/>
      <c r="X2822" s="41"/>
      <c r="Y2822" s="41"/>
      <c r="Z2822" s="41"/>
      <c r="AA2822" s="41"/>
      <c r="AB2822" s="41"/>
      <c r="AC2822" s="41"/>
      <c r="AD2822" s="41"/>
      <c r="AE2822" s="41"/>
      <c r="AR2822" s="222" t="s">
        <v>706</v>
      </c>
      <c r="AT2822" s="222" t="s">
        <v>875</v>
      </c>
      <c r="AU2822" s="222" t="s">
        <v>84</v>
      </c>
      <c r="AY2822" s="20" t="s">
        <v>378</v>
      </c>
      <c r="BE2822" s="223">
        <f>IF(N2822="základní",J2822,0)</f>
        <v>0</v>
      </c>
      <c r="BF2822" s="223">
        <f>IF(N2822="snížená",J2822,0)</f>
        <v>0</v>
      </c>
      <c r="BG2822" s="223">
        <f>IF(N2822="zákl. přenesená",J2822,0)</f>
        <v>0</v>
      </c>
      <c r="BH2822" s="223">
        <f>IF(N2822="sníž. přenesená",J2822,0)</f>
        <v>0</v>
      </c>
      <c r="BI2822" s="223">
        <f>IF(N2822="nulová",J2822,0)</f>
        <v>0</v>
      </c>
      <c r="BJ2822" s="20" t="s">
        <v>82</v>
      </c>
      <c r="BK2822" s="223">
        <f>ROUND(I2822*H2822,2)</f>
        <v>0</v>
      </c>
      <c r="BL2822" s="20" t="s">
        <v>598</v>
      </c>
      <c r="BM2822" s="222" t="s">
        <v>3291</v>
      </c>
    </row>
    <row r="2823" s="13" customFormat="1">
      <c r="A2823" s="13"/>
      <c r="B2823" s="229"/>
      <c r="C2823" s="230"/>
      <c r="D2823" s="231" t="s">
        <v>397</v>
      </c>
      <c r="E2823" s="232" t="s">
        <v>28</v>
      </c>
      <c r="F2823" s="233" t="s">
        <v>3292</v>
      </c>
      <c r="G2823" s="230"/>
      <c r="H2823" s="232" t="s">
        <v>28</v>
      </c>
      <c r="I2823" s="234"/>
      <c r="J2823" s="230"/>
      <c r="K2823" s="230"/>
      <c r="L2823" s="235"/>
      <c r="M2823" s="236"/>
      <c r="N2823" s="237"/>
      <c r="O2823" s="237"/>
      <c r="P2823" s="237"/>
      <c r="Q2823" s="237"/>
      <c r="R2823" s="237"/>
      <c r="S2823" s="237"/>
      <c r="T2823" s="238"/>
      <c r="U2823" s="13"/>
      <c r="V2823" s="13"/>
      <c r="W2823" s="13"/>
      <c r="X2823" s="13"/>
      <c r="Y2823" s="13"/>
      <c r="Z2823" s="13"/>
      <c r="AA2823" s="13"/>
      <c r="AB2823" s="13"/>
      <c r="AC2823" s="13"/>
      <c r="AD2823" s="13"/>
      <c r="AE2823" s="13"/>
      <c r="AT2823" s="239" t="s">
        <v>397</v>
      </c>
      <c r="AU2823" s="239" t="s">
        <v>84</v>
      </c>
      <c r="AV2823" s="13" t="s">
        <v>82</v>
      </c>
      <c r="AW2823" s="13" t="s">
        <v>35</v>
      </c>
      <c r="AX2823" s="13" t="s">
        <v>74</v>
      </c>
      <c r="AY2823" s="239" t="s">
        <v>378</v>
      </c>
    </row>
    <row r="2824" s="14" customFormat="1">
      <c r="A2824" s="14"/>
      <c r="B2824" s="240"/>
      <c r="C2824" s="241"/>
      <c r="D2824" s="231" t="s">
        <v>397</v>
      </c>
      <c r="E2824" s="242" t="s">
        <v>28</v>
      </c>
      <c r="F2824" s="243" t="s">
        <v>521</v>
      </c>
      <c r="G2824" s="241"/>
      <c r="H2824" s="244">
        <v>6</v>
      </c>
      <c r="I2824" s="245"/>
      <c r="J2824" s="241"/>
      <c r="K2824" s="241"/>
      <c r="L2824" s="246"/>
      <c r="M2824" s="247"/>
      <c r="N2824" s="248"/>
      <c r="O2824" s="248"/>
      <c r="P2824" s="248"/>
      <c r="Q2824" s="248"/>
      <c r="R2824" s="248"/>
      <c r="S2824" s="248"/>
      <c r="T2824" s="249"/>
      <c r="U2824" s="14"/>
      <c r="V2824" s="14"/>
      <c r="W2824" s="14"/>
      <c r="X2824" s="14"/>
      <c r="Y2824" s="14"/>
      <c r="Z2824" s="14"/>
      <c r="AA2824" s="14"/>
      <c r="AB2824" s="14"/>
      <c r="AC2824" s="14"/>
      <c r="AD2824" s="14"/>
      <c r="AE2824" s="14"/>
      <c r="AT2824" s="250" t="s">
        <v>397</v>
      </c>
      <c r="AU2824" s="250" t="s">
        <v>84</v>
      </c>
      <c r="AV2824" s="14" t="s">
        <v>84</v>
      </c>
      <c r="AW2824" s="14" t="s">
        <v>35</v>
      </c>
      <c r="AX2824" s="14" t="s">
        <v>82</v>
      </c>
      <c r="AY2824" s="250" t="s">
        <v>378</v>
      </c>
    </row>
    <row r="2825" s="2" customFormat="1" ht="37.8" customHeight="1">
      <c r="A2825" s="41"/>
      <c r="B2825" s="42"/>
      <c r="C2825" s="273" t="s">
        <v>3293</v>
      </c>
      <c r="D2825" s="273" t="s">
        <v>875</v>
      </c>
      <c r="E2825" s="274" t="s">
        <v>3294</v>
      </c>
      <c r="F2825" s="275" t="s">
        <v>3295</v>
      </c>
      <c r="G2825" s="276" t="s">
        <v>764</v>
      </c>
      <c r="H2825" s="277">
        <v>5</v>
      </c>
      <c r="I2825" s="278"/>
      <c r="J2825" s="279">
        <f>ROUND(I2825*H2825,2)</f>
        <v>0</v>
      </c>
      <c r="K2825" s="275" t="s">
        <v>28</v>
      </c>
      <c r="L2825" s="280"/>
      <c r="M2825" s="281" t="s">
        <v>28</v>
      </c>
      <c r="N2825" s="282" t="s">
        <v>45</v>
      </c>
      <c r="O2825" s="87"/>
      <c r="P2825" s="220">
        <f>O2825*H2825</f>
        <v>0</v>
      </c>
      <c r="Q2825" s="220">
        <v>0.024299999999999999</v>
      </c>
      <c r="R2825" s="220">
        <f>Q2825*H2825</f>
        <v>0.1215</v>
      </c>
      <c r="S2825" s="220">
        <v>0</v>
      </c>
      <c r="T2825" s="221">
        <f>S2825*H2825</f>
        <v>0</v>
      </c>
      <c r="U2825" s="41"/>
      <c r="V2825" s="41"/>
      <c r="W2825" s="41"/>
      <c r="X2825" s="41"/>
      <c r="Y2825" s="41"/>
      <c r="Z2825" s="41"/>
      <c r="AA2825" s="41"/>
      <c r="AB2825" s="41"/>
      <c r="AC2825" s="41"/>
      <c r="AD2825" s="41"/>
      <c r="AE2825" s="41"/>
      <c r="AR2825" s="222" t="s">
        <v>706</v>
      </c>
      <c r="AT2825" s="222" t="s">
        <v>875</v>
      </c>
      <c r="AU2825" s="222" t="s">
        <v>84</v>
      </c>
      <c r="AY2825" s="20" t="s">
        <v>378</v>
      </c>
      <c r="BE2825" s="223">
        <f>IF(N2825="základní",J2825,0)</f>
        <v>0</v>
      </c>
      <c r="BF2825" s="223">
        <f>IF(N2825="snížená",J2825,0)</f>
        <v>0</v>
      </c>
      <c r="BG2825" s="223">
        <f>IF(N2825="zákl. přenesená",J2825,0)</f>
        <v>0</v>
      </c>
      <c r="BH2825" s="223">
        <f>IF(N2825="sníž. přenesená",J2825,0)</f>
        <v>0</v>
      </c>
      <c r="BI2825" s="223">
        <f>IF(N2825="nulová",J2825,0)</f>
        <v>0</v>
      </c>
      <c r="BJ2825" s="20" t="s">
        <v>82</v>
      </c>
      <c r="BK2825" s="223">
        <f>ROUND(I2825*H2825,2)</f>
        <v>0</v>
      </c>
      <c r="BL2825" s="20" t="s">
        <v>598</v>
      </c>
      <c r="BM2825" s="222" t="s">
        <v>3296</v>
      </c>
    </row>
    <row r="2826" s="13" customFormat="1">
      <c r="A2826" s="13"/>
      <c r="B2826" s="229"/>
      <c r="C2826" s="230"/>
      <c r="D2826" s="231" t="s">
        <v>397</v>
      </c>
      <c r="E2826" s="232" t="s">
        <v>28</v>
      </c>
      <c r="F2826" s="233" t="s">
        <v>3297</v>
      </c>
      <c r="G2826" s="230"/>
      <c r="H2826" s="232" t="s">
        <v>28</v>
      </c>
      <c r="I2826" s="234"/>
      <c r="J2826" s="230"/>
      <c r="K2826" s="230"/>
      <c r="L2826" s="235"/>
      <c r="M2826" s="236"/>
      <c r="N2826" s="237"/>
      <c r="O2826" s="237"/>
      <c r="P2826" s="237"/>
      <c r="Q2826" s="237"/>
      <c r="R2826" s="237"/>
      <c r="S2826" s="237"/>
      <c r="T2826" s="238"/>
      <c r="U2826" s="13"/>
      <c r="V2826" s="13"/>
      <c r="W2826" s="13"/>
      <c r="X2826" s="13"/>
      <c r="Y2826" s="13"/>
      <c r="Z2826" s="13"/>
      <c r="AA2826" s="13"/>
      <c r="AB2826" s="13"/>
      <c r="AC2826" s="13"/>
      <c r="AD2826" s="13"/>
      <c r="AE2826" s="13"/>
      <c r="AT2826" s="239" t="s">
        <v>397</v>
      </c>
      <c r="AU2826" s="239" t="s">
        <v>84</v>
      </c>
      <c r="AV2826" s="13" t="s">
        <v>82</v>
      </c>
      <c r="AW2826" s="13" t="s">
        <v>35</v>
      </c>
      <c r="AX2826" s="13" t="s">
        <v>74</v>
      </c>
      <c r="AY2826" s="239" t="s">
        <v>378</v>
      </c>
    </row>
    <row r="2827" s="14" customFormat="1">
      <c r="A2827" s="14"/>
      <c r="B2827" s="240"/>
      <c r="C2827" s="241"/>
      <c r="D2827" s="231" t="s">
        <v>397</v>
      </c>
      <c r="E2827" s="242" t="s">
        <v>28</v>
      </c>
      <c r="F2827" s="243" t="s">
        <v>499</v>
      </c>
      <c r="G2827" s="241"/>
      <c r="H2827" s="244">
        <v>5</v>
      </c>
      <c r="I2827" s="245"/>
      <c r="J2827" s="241"/>
      <c r="K2827" s="241"/>
      <c r="L2827" s="246"/>
      <c r="M2827" s="247"/>
      <c r="N2827" s="248"/>
      <c r="O2827" s="248"/>
      <c r="P2827" s="248"/>
      <c r="Q2827" s="248"/>
      <c r="R2827" s="248"/>
      <c r="S2827" s="248"/>
      <c r="T2827" s="249"/>
      <c r="U2827" s="14"/>
      <c r="V2827" s="14"/>
      <c r="W2827" s="14"/>
      <c r="X2827" s="14"/>
      <c r="Y2827" s="14"/>
      <c r="Z2827" s="14"/>
      <c r="AA2827" s="14"/>
      <c r="AB2827" s="14"/>
      <c r="AC2827" s="14"/>
      <c r="AD2827" s="14"/>
      <c r="AE2827" s="14"/>
      <c r="AT2827" s="250" t="s">
        <v>397</v>
      </c>
      <c r="AU2827" s="250" t="s">
        <v>84</v>
      </c>
      <c r="AV2827" s="14" t="s">
        <v>84</v>
      </c>
      <c r="AW2827" s="14" t="s">
        <v>35</v>
      </c>
      <c r="AX2827" s="14" t="s">
        <v>82</v>
      </c>
      <c r="AY2827" s="250" t="s">
        <v>378</v>
      </c>
    </row>
    <row r="2828" s="2" customFormat="1" ht="37.8" customHeight="1">
      <c r="A2828" s="41"/>
      <c r="B2828" s="42"/>
      <c r="C2828" s="273" t="s">
        <v>3298</v>
      </c>
      <c r="D2828" s="273" t="s">
        <v>875</v>
      </c>
      <c r="E2828" s="274" t="s">
        <v>3299</v>
      </c>
      <c r="F2828" s="275" t="s">
        <v>3300</v>
      </c>
      <c r="G2828" s="276" t="s">
        <v>764</v>
      </c>
      <c r="H2828" s="277">
        <v>2</v>
      </c>
      <c r="I2828" s="278"/>
      <c r="J2828" s="279">
        <f>ROUND(I2828*H2828,2)</f>
        <v>0</v>
      </c>
      <c r="K2828" s="275" t="s">
        <v>28</v>
      </c>
      <c r="L2828" s="280"/>
      <c r="M2828" s="281" t="s">
        <v>28</v>
      </c>
      <c r="N2828" s="282" t="s">
        <v>45</v>
      </c>
      <c r="O2828" s="87"/>
      <c r="P2828" s="220">
        <f>O2828*H2828</f>
        <v>0</v>
      </c>
      <c r="Q2828" s="220">
        <v>0.029700000000000001</v>
      </c>
      <c r="R2828" s="220">
        <f>Q2828*H2828</f>
        <v>0.059400000000000001</v>
      </c>
      <c r="S2828" s="220">
        <v>0</v>
      </c>
      <c r="T2828" s="221">
        <f>S2828*H2828</f>
        <v>0</v>
      </c>
      <c r="U2828" s="41"/>
      <c r="V2828" s="41"/>
      <c r="W2828" s="41"/>
      <c r="X2828" s="41"/>
      <c r="Y2828" s="41"/>
      <c r="Z2828" s="41"/>
      <c r="AA2828" s="41"/>
      <c r="AB2828" s="41"/>
      <c r="AC2828" s="41"/>
      <c r="AD2828" s="41"/>
      <c r="AE2828" s="41"/>
      <c r="AR2828" s="222" t="s">
        <v>706</v>
      </c>
      <c r="AT2828" s="222" t="s">
        <v>875</v>
      </c>
      <c r="AU2828" s="222" t="s">
        <v>84</v>
      </c>
      <c r="AY2828" s="20" t="s">
        <v>378</v>
      </c>
      <c r="BE2828" s="223">
        <f>IF(N2828="základní",J2828,0)</f>
        <v>0</v>
      </c>
      <c r="BF2828" s="223">
        <f>IF(N2828="snížená",J2828,0)</f>
        <v>0</v>
      </c>
      <c r="BG2828" s="223">
        <f>IF(N2828="zákl. přenesená",J2828,0)</f>
        <v>0</v>
      </c>
      <c r="BH2828" s="223">
        <f>IF(N2828="sníž. přenesená",J2828,0)</f>
        <v>0</v>
      </c>
      <c r="BI2828" s="223">
        <f>IF(N2828="nulová",J2828,0)</f>
        <v>0</v>
      </c>
      <c r="BJ2828" s="20" t="s">
        <v>82</v>
      </c>
      <c r="BK2828" s="223">
        <f>ROUND(I2828*H2828,2)</f>
        <v>0</v>
      </c>
      <c r="BL2828" s="20" t="s">
        <v>598</v>
      </c>
      <c r="BM2828" s="222" t="s">
        <v>3301</v>
      </c>
    </row>
    <row r="2829" s="13" customFormat="1">
      <c r="A2829" s="13"/>
      <c r="B2829" s="229"/>
      <c r="C2829" s="230"/>
      <c r="D2829" s="231" t="s">
        <v>397</v>
      </c>
      <c r="E2829" s="232" t="s">
        <v>28</v>
      </c>
      <c r="F2829" s="233" t="s">
        <v>3302</v>
      </c>
      <c r="G2829" s="230"/>
      <c r="H2829" s="232" t="s">
        <v>28</v>
      </c>
      <c r="I2829" s="234"/>
      <c r="J2829" s="230"/>
      <c r="K2829" s="230"/>
      <c r="L2829" s="235"/>
      <c r="M2829" s="236"/>
      <c r="N2829" s="237"/>
      <c r="O2829" s="237"/>
      <c r="P2829" s="237"/>
      <c r="Q2829" s="237"/>
      <c r="R2829" s="237"/>
      <c r="S2829" s="237"/>
      <c r="T2829" s="238"/>
      <c r="U2829" s="13"/>
      <c r="V2829" s="13"/>
      <c r="W2829" s="13"/>
      <c r="X2829" s="13"/>
      <c r="Y2829" s="13"/>
      <c r="Z2829" s="13"/>
      <c r="AA2829" s="13"/>
      <c r="AB2829" s="13"/>
      <c r="AC2829" s="13"/>
      <c r="AD2829" s="13"/>
      <c r="AE2829" s="13"/>
      <c r="AT2829" s="239" t="s">
        <v>397</v>
      </c>
      <c r="AU2829" s="239" t="s">
        <v>84</v>
      </c>
      <c r="AV2829" s="13" t="s">
        <v>82</v>
      </c>
      <c r="AW2829" s="13" t="s">
        <v>35</v>
      </c>
      <c r="AX2829" s="13" t="s">
        <v>74</v>
      </c>
      <c r="AY2829" s="239" t="s">
        <v>378</v>
      </c>
    </row>
    <row r="2830" s="14" customFormat="1">
      <c r="A2830" s="14"/>
      <c r="B2830" s="240"/>
      <c r="C2830" s="241"/>
      <c r="D2830" s="231" t="s">
        <v>397</v>
      </c>
      <c r="E2830" s="242" t="s">
        <v>28</v>
      </c>
      <c r="F2830" s="243" t="s">
        <v>84</v>
      </c>
      <c r="G2830" s="241"/>
      <c r="H2830" s="244">
        <v>2</v>
      </c>
      <c r="I2830" s="245"/>
      <c r="J2830" s="241"/>
      <c r="K2830" s="241"/>
      <c r="L2830" s="246"/>
      <c r="M2830" s="247"/>
      <c r="N2830" s="248"/>
      <c r="O2830" s="248"/>
      <c r="P2830" s="248"/>
      <c r="Q2830" s="248"/>
      <c r="R2830" s="248"/>
      <c r="S2830" s="248"/>
      <c r="T2830" s="249"/>
      <c r="U2830" s="14"/>
      <c r="V2830" s="14"/>
      <c r="W2830" s="14"/>
      <c r="X2830" s="14"/>
      <c r="Y2830" s="14"/>
      <c r="Z2830" s="14"/>
      <c r="AA2830" s="14"/>
      <c r="AB2830" s="14"/>
      <c r="AC2830" s="14"/>
      <c r="AD2830" s="14"/>
      <c r="AE2830" s="14"/>
      <c r="AT2830" s="250" t="s">
        <v>397</v>
      </c>
      <c r="AU2830" s="250" t="s">
        <v>84</v>
      </c>
      <c r="AV2830" s="14" t="s">
        <v>84</v>
      </c>
      <c r="AW2830" s="14" t="s">
        <v>35</v>
      </c>
      <c r="AX2830" s="14" t="s">
        <v>82</v>
      </c>
      <c r="AY2830" s="250" t="s">
        <v>378</v>
      </c>
    </row>
    <row r="2831" s="2" customFormat="1" ht="24.15" customHeight="1">
      <c r="A2831" s="41"/>
      <c r="B2831" s="42"/>
      <c r="C2831" s="211" t="s">
        <v>3303</v>
      </c>
      <c r="D2831" s="211" t="s">
        <v>385</v>
      </c>
      <c r="E2831" s="212" t="s">
        <v>3304</v>
      </c>
      <c r="F2831" s="213" t="s">
        <v>3305</v>
      </c>
      <c r="G2831" s="214" t="s">
        <v>764</v>
      </c>
      <c r="H2831" s="215">
        <v>19</v>
      </c>
      <c r="I2831" s="216"/>
      <c r="J2831" s="217">
        <f>ROUND(I2831*H2831,2)</f>
        <v>0</v>
      </c>
      <c r="K2831" s="213" t="s">
        <v>389</v>
      </c>
      <c r="L2831" s="47"/>
      <c r="M2831" s="218" t="s">
        <v>28</v>
      </c>
      <c r="N2831" s="219" t="s">
        <v>45</v>
      </c>
      <c r="O2831" s="87"/>
      <c r="P2831" s="220">
        <f>O2831*H2831</f>
        <v>0</v>
      </c>
      <c r="Q2831" s="220">
        <v>0</v>
      </c>
      <c r="R2831" s="220">
        <f>Q2831*H2831</f>
        <v>0</v>
      </c>
      <c r="S2831" s="220">
        <v>0</v>
      </c>
      <c r="T2831" s="221">
        <f>S2831*H2831</f>
        <v>0</v>
      </c>
      <c r="U2831" s="41"/>
      <c r="V2831" s="41"/>
      <c r="W2831" s="41"/>
      <c r="X2831" s="41"/>
      <c r="Y2831" s="41"/>
      <c r="Z2831" s="41"/>
      <c r="AA2831" s="41"/>
      <c r="AB2831" s="41"/>
      <c r="AC2831" s="41"/>
      <c r="AD2831" s="41"/>
      <c r="AE2831" s="41"/>
      <c r="AR2831" s="222" t="s">
        <v>598</v>
      </c>
      <c r="AT2831" s="222" t="s">
        <v>385</v>
      </c>
      <c r="AU2831" s="222" t="s">
        <v>84</v>
      </c>
      <c r="AY2831" s="20" t="s">
        <v>378</v>
      </c>
      <c r="BE2831" s="223">
        <f>IF(N2831="základní",J2831,0)</f>
        <v>0</v>
      </c>
      <c r="BF2831" s="223">
        <f>IF(N2831="snížená",J2831,0)</f>
        <v>0</v>
      </c>
      <c r="BG2831" s="223">
        <f>IF(N2831="zákl. přenesená",J2831,0)</f>
        <v>0</v>
      </c>
      <c r="BH2831" s="223">
        <f>IF(N2831="sníž. přenesená",J2831,0)</f>
        <v>0</v>
      </c>
      <c r="BI2831" s="223">
        <f>IF(N2831="nulová",J2831,0)</f>
        <v>0</v>
      </c>
      <c r="BJ2831" s="20" t="s">
        <v>82</v>
      </c>
      <c r="BK2831" s="223">
        <f>ROUND(I2831*H2831,2)</f>
        <v>0</v>
      </c>
      <c r="BL2831" s="20" t="s">
        <v>598</v>
      </c>
      <c r="BM2831" s="222" t="s">
        <v>3306</v>
      </c>
    </row>
    <row r="2832" s="2" customFormat="1">
      <c r="A2832" s="41"/>
      <c r="B2832" s="42"/>
      <c r="C2832" s="43"/>
      <c r="D2832" s="224" t="s">
        <v>394</v>
      </c>
      <c r="E2832" s="43"/>
      <c r="F2832" s="225" t="s">
        <v>3307</v>
      </c>
      <c r="G2832" s="43"/>
      <c r="H2832" s="43"/>
      <c r="I2832" s="226"/>
      <c r="J2832" s="43"/>
      <c r="K2832" s="43"/>
      <c r="L2832" s="47"/>
      <c r="M2832" s="227"/>
      <c r="N2832" s="228"/>
      <c r="O2832" s="87"/>
      <c r="P2832" s="87"/>
      <c r="Q2832" s="87"/>
      <c r="R2832" s="87"/>
      <c r="S2832" s="87"/>
      <c r="T2832" s="88"/>
      <c r="U2832" s="41"/>
      <c r="V2832" s="41"/>
      <c r="W2832" s="41"/>
      <c r="X2832" s="41"/>
      <c r="Y2832" s="41"/>
      <c r="Z2832" s="41"/>
      <c r="AA2832" s="41"/>
      <c r="AB2832" s="41"/>
      <c r="AC2832" s="41"/>
      <c r="AD2832" s="41"/>
      <c r="AE2832" s="41"/>
      <c r="AT2832" s="20" t="s">
        <v>394</v>
      </c>
      <c r="AU2832" s="20" t="s">
        <v>84</v>
      </c>
    </row>
    <row r="2833" s="14" customFormat="1">
      <c r="A2833" s="14"/>
      <c r="B2833" s="240"/>
      <c r="C2833" s="241"/>
      <c r="D2833" s="231" t="s">
        <v>397</v>
      </c>
      <c r="E2833" s="242" t="s">
        <v>28</v>
      </c>
      <c r="F2833" s="243" t="s">
        <v>149</v>
      </c>
      <c r="G2833" s="241"/>
      <c r="H2833" s="244">
        <v>19</v>
      </c>
      <c r="I2833" s="245"/>
      <c r="J2833" s="241"/>
      <c r="K2833" s="241"/>
      <c r="L2833" s="246"/>
      <c r="M2833" s="247"/>
      <c r="N2833" s="248"/>
      <c r="O2833" s="248"/>
      <c r="P2833" s="248"/>
      <c r="Q2833" s="248"/>
      <c r="R2833" s="248"/>
      <c r="S2833" s="248"/>
      <c r="T2833" s="249"/>
      <c r="U2833" s="14"/>
      <c r="V2833" s="14"/>
      <c r="W2833" s="14"/>
      <c r="X2833" s="14"/>
      <c r="Y2833" s="14"/>
      <c r="Z2833" s="14"/>
      <c r="AA2833" s="14"/>
      <c r="AB2833" s="14"/>
      <c r="AC2833" s="14"/>
      <c r="AD2833" s="14"/>
      <c r="AE2833" s="14"/>
      <c r="AT2833" s="250" t="s">
        <v>397</v>
      </c>
      <c r="AU2833" s="250" t="s">
        <v>84</v>
      </c>
      <c r="AV2833" s="14" t="s">
        <v>84</v>
      </c>
      <c r="AW2833" s="14" t="s">
        <v>35</v>
      </c>
      <c r="AX2833" s="14" t="s">
        <v>82</v>
      </c>
      <c r="AY2833" s="250" t="s">
        <v>378</v>
      </c>
    </row>
    <row r="2834" s="2" customFormat="1" ht="16.5" customHeight="1">
      <c r="A2834" s="41"/>
      <c r="B2834" s="42"/>
      <c r="C2834" s="273" t="s">
        <v>3308</v>
      </c>
      <c r="D2834" s="273" t="s">
        <v>875</v>
      </c>
      <c r="E2834" s="274" t="s">
        <v>3309</v>
      </c>
      <c r="F2834" s="275" t="s">
        <v>3310</v>
      </c>
      <c r="G2834" s="276" t="s">
        <v>764</v>
      </c>
      <c r="H2834" s="277">
        <v>19</v>
      </c>
      <c r="I2834" s="278"/>
      <c r="J2834" s="279">
        <f>ROUND(I2834*H2834,2)</f>
        <v>0</v>
      </c>
      <c r="K2834" s="275" t="s">
        <v>389</v>
      </c>
      <c r="L2834" s="280"/>
      <c r="M2834" s="281" t="s">
        <v>28</v>
      </c>
      <c r="N2834" s="282" t="s">
        <v>45</v>
      </c>
      <c r="O2834" s="87"/>
      <c r="P2834" s="220">
        <f>O2834*H2834</f>
        <v>0</v>
      </c>
      <c r="Q2834" s="220">
        <v>0.0023999999999999998</v>
      </c>
      <c r="R2834" s="220">
        <f>Q2834*H2834</f>
        <v>0.045599999999999995</v>
      </c>
      <c r="S2834" s="220">
        <v>0</v>
      </c>
      <c r="T2834" s="221">
        <f>S2834*H2834</f>
        <v>0</v>
      </c>
      <c r="U2834" s="41"/>
      <c r="V2834" s="41"/>
      <c r="W2834" s="41"/>
      <c r="X2834" s="41"/>
      <c r="Y2834" s="41"/>
      <c r="Z2834" s="41"/>
      <c r="AA2834" s="41"/>
      <c r="AB2834" s="41"/>
      <c r="AC2834" s="41"/>
      <c r="AD2834" s="41"/>
      <c r="AE2834" s="41"/>
      <c r="AR2834" s="222" t="s">
        <v>706</v>
      </c>
      <c r="AT2834" s="222" t="s">
        <v>875</v>
      </c>
      <c r="AU2834" s="222" t="s">
        <v>84</v>
      </c>
      <c r="AY2834" s="20" t="s">
        <v>378</v>
      </c>
      <c r="BE2834" s="223">
        <f>IF(N2834="základní",J2834,0)</f>
        <v>0</v>
      </c>
      <c r="BF2834" s="223">
        <f>IF(N2834="snížená",J2834,0)</f>
        <v>0</v>
      </c>
      <c r="BG2834" s="223">
        <f>IF(N2834="zákl. přenesená",J2834,0)</f>
        <v>0</v>
      </c>
      <c r="BH2834" s="223">
        <f>IF(N2834="sníž. přenesená",J2834,0)</f>
        <v>0</v>
      </c>
      <c r="BI2834" s="223">
        <f>IF(N2834="nulová",J2834,0)</f>
        <v>0</v>
      </c>
      <c r="BJ2834" s="20" t="s">
        <v>82</v>
      </c>
      <c r="BK2834" s="223">
        <f>ROUND(I2834*H2834,2)</f>
        <v>0</v>
      </c>
      <c r="BL2834" s="20" t="s">
        <v>598</v>
      </c>
      <c r="BM2834" s="222" t="s">
        <v>3311</v>
      </c>
    </row>
    <row r="2835" s="14" customFormat="1">
      <c r="A2835" s="14"/>
      <c r="B2835" s="240"/>
      <c r="C2835" s="241"/>
      <c r="D2835" s="231" t="s">
        <v>397</v>
      </c>
      <c r="E2835" s="242" t="s">
        <v>28</v>
      </c>
      <c r="F2835" s="243" t="s">
        <v>149</v>
      </c>
      <c r="G2835" s="241"/>
      <c r="H2835" s="244">
        <v>19</v>
      </c>
      <c r="I2835" s="245"/>
      <c r="J2835" s="241"/>
      <c r="K2835" s="241"/>
      <c r="L2835" s="246"/>
      <c r="M2835" s="247"/>
      <c r="N2835" s="248"/>
      <c r="O2835" s="248"/>
      <c r="P2835" s="248"/>
      <c r="Q2835" s="248"/>
      <c r="R2835" s="248"/>
      <c r="S2835" s="248"/>
      <c r="T2835" s="249"/>
      <c r="U2835" s="14"/>
      <c r="V2835" s="14"/>
      <c r="W2835" s="14"/>
      <c r="X2835" s="14"/>
      <c r="Y2835" s="14"/>
      <c r="Z2835" s="14"/>
      <c r="AA2835" s="14"/>
      <c r="AB2835" s="14"/>
      <c r="AC2835" s="14"/>
      <c r="AD2835" s="14"/>
      <c r="AE2835" s="14"/>
      <c r="AT2835" s="250" t="s">
        <v>397</v>
      </c>
      <c r="AU2835" s="250" t="s">
        <v>84</v>
      </c>
      <c r="AV2835" s="14" t="s">
        <v>84</v>
      </c>
      <c r="AW2835" s="14" t="s">
        <v>35</v>
      </c>
      <c r="AX2835" s="14" t="s">
        <v>82</v>
      </c>
      <c r="AY2835" s="250" t="s">
        <v>378</v>
      </c>
    </row>
    <row r="2836" s="2" customFormat="1" ht="24.15" customHeight="1">
      <c r="A2836" s="41"/>
      <c r="B2836" s="42"/>
      <c r="C2836" s="211" t="s">
        <v>3312</v>
      </c>
      <c r="D2836" s="211" t="s">
        <v>385</v>
      </c>
      <c r="E2836" s="212" t="s">
        <v>3313</v>
      </c>
      <c r="F2836" s="213" t="s">
        <v>3314</v>
      </c>
      <c r="G2836" s="214" t="s">
        <v>764</v>
      </c>
      <c r="H2836" s="215">
        <v>27</v>
      </c>
      <c r="I2836" s="216"/>
      <c r="J2836" s="217">
        <f>ROUND(I2836*H2836,2)</f>
        <v>0</v>
      </c>
      <c r="K2836" s="213" t="s">
        <v>389</v>
      </c>
      <c r="L2836" s="47"/>
      <c r="M2836" s="218" t="s">
        <v>28</v>
      </c>
      <c r="N2836" s="219" t="s">
        <v>45</v>
      </c>
      <c r="O2836" s="87"/>
      <c r="P2836" s="220">
        <f>O2836*H2836</f>
        <v>0</v>
      </c>
      <c r="Q2836" s="220">
        <v>0</v>
      </c>
      <c r="R2836" s="220">
        <f>Q2836*H2836</f>
        <v>0</v>
      </c>
      <c r="S2836" s="220">
        <v>0</v>
      </c>
      <c r="T2836" s="221">
        <f>S2836*H2836</f>
        <v>0</v>
      </c>
      <c r="U2836" s="41"/>
      <c r="V2836" s="41"/>
      <c r="W2836" s="41"/>
      <c r="X2836" s="41"/>
      <c r="Y2836" s="41"/>
      <c r="Z2836" s="41"/>
      <c r="AA2836" s="41"/>
      <c r="AB2836" s="41"/>
      <c r="AC2836" s="41"/>
      <c r="AD2836" s="41"/>
      <c r="AE2836" s="41"/>
      <c r="AR2836" s="222" t="s">
        <v>598</v>
      </c>
      <c r="AT2836" s="222" t="s">
        <v>385</v>
      </c>
      <c r="AU2836" s="222" t="s">
        <v>84</v>
      </c>
      <c r="AY2836" s="20" t="s">
        <v>378</v>
      </c>
      <c r="BE2836" s="223">
        <f>IF(N2836="základní",J2836,0)</f>
        <v>0</v>
      </c>
      <c r="BF2836" s="223">
        <f>IF(N2836="snížená",J2836,0)</f>
        <v>0</v>
      </c>
      <c r="BG2836" s="223">
        <f>IF(N2836="zákl. přenesená",J2836,0)</f>
        <v>0</v>
      </c>
      <c r="BH2836" s="223">
        <f>IF(N2836="sníž. přenesená",J2836,0)</f>
        <v>0</v>
      </c>
      <c r="BI2836" s="223">
        <f>IF(N2836="nulová",J2836,0)</f>
        <v>0</v>
      </c>
      <c r="BJ2836" s="20" t="s">
        <v>82</v>
      </c>
      <c r="BK2836" s="223">
        <f>ROUND(I2836*H2836,2)</f>
        <v>0</v>
      </c>
      <c r="BL2836" s="20" t="s">
        <v>598</v>
      </c>
      <c r="BM2836" s="222" t="s">
        <v>3315</v>
      </c>
    </row>
    <row r="2837" s="2" customFormat="1">
      <c r="A2837" s="41"/>
      <c r="B2837" s="42"/>
      <c r="C2837" s="43"/>
      <c r="D2837" s="224" t="s">
        <v>394</v>
      </c>
      <c r="E2837" s="43"/>
      <c r="F2837" s="225" t="s">
        <v>3316</v>
      </c>
      <c r="G2837" s="43"/>
      <c r="H2837" s="43"/>
      <c r="I2837" s="226"/>
      <c r="J2837" s="43"/>
      <c r="K2837" s="43"/>
      <c r="L2837" s="47"/>
      <c r="M2837" s="227"/>
      <c r="N2837" s="228"/>
      <c r="O2837" s="87"/>
      <c r="P2837" s="87"/>
      <c r="Q2837" s="87"/>
      <c r="R2837" s="87"/>
      <c r="S2837" s="87"/>
      <c r="T2837" s="88"/>
      <c r="U2837" s="41"/>
      <c r="V2837" s="41"/>
      <c r="W2837" s="41"/>
      <c r="X2837" s="41"/>
      <c r="Y2837" s="41"/>
      <c r="Z2837" s="41"/>
      <c r="AA2837" s="41"/>
      <c r="AB2837" s="41"/>
      <c r="AC2837" s="41"/>
      <c r="AD2837" s="41"/>
      <c r="AE2837" s="41"/>
      <c r="AT2837" s="20" t="s">
        <v>394</v>
      </c>
      <c r="AU2837" s="20" t="s">
        <v>84</v>
      </c>
    </row>
    <row r="2838" s="14" customFormat="1">
      <c r="A2838" s="14"/>
      <c r="B2838" s="240"/>
      <c r="C2838" s="241"/>
      <c r="D2838" s="231" t="s">
        <v>397</v>
      </c>
      <c r="E2838" s="242" t="s">
        <v>28</v>
      </c>
      <c r="F2838" s="243" t="s">
        <v>147</v>
      </c>
      <c r="G2838" s="241"/>
      <c r="H2838" s="244">
        <v>27</v>
      </c>
      <c r="I2838" s="245"/>
      <c r="J2838" s="241"/>
      <c r="K2838" s="241"/>
      <c r="L2838" s="246"/>
      <c r="M2838" s="247"/>
      <c r="N2838" s="248"/>
      <c r="O2838" s="248"/>
      <c r="P2838" s="248"/>
      <c r="Q2838" s="248"/>
      <c r="R2838" s="248"/>
      <c r="S2838" s="248"/>
      <c r="T2838" s="249"/>
      <c r="U2838" s="14"/>
      <c r="V2838" s="14"/>
      <c r="W2838" s="14"/>
      <c r="X2838" s="14"/>
      <c r="Y2838" s="14"/>
      <c r="Z2838" s="14"/>
      <c r="AA2838" s="14"/>
      <c r="AB2838" s="14"/>
      <c r="AC2838" s="14"/>
      <c r="AD2838" s="14"/>
      <c r="AE2838" s="14"/>
      <c r="AT2838" s="250" t="s">
        <v>397</v>
      </c>
      <c r="AU2838" s="250" t="s">
        <v>84</v>
      </c>
      <c r="AV2838" s="14" t="s">
        <v>84</v>
      </c>
      <c r="AW2838" s="14" t="s">
        <v>35</v>
      </c>
      <c r="AX2838" s="14" t="s">
        <v>82</v>
      </c>
      <c r="AY2838" s="250" t="s">
        <v>378</v>
      </c>
    </row>
    <row r="2839" s="2" customFormat="1" ht="16.5" customHeight="1">
      <c r="A2839" s="41"/>
      <c r="B2839" s="42"/>
      <c r="C2839" s="273" t="s">
        <v>3317</v>
      </c>
      <c r="D2839" s="273" t="s">
        <v>875</v>
      </c>
      <c r="E2839" s="274" t="s">
        <v>3318</v>
      </c>
      <c r="F2839" s="275" t="s">
        <v>3319</v>
      </c>
      <c r="G2839" s="276" t="s">
        <v>764</v>
      </c>
      <c r="H2839" s="277">
        <v>27</v>
      </c>
      <c r="I2839" s="278"/>
      <c r="J2839" s="279">
        <f>ROUND(I2839*H2839,2)</f>
        <v>0</v>
      </c>
      <c r="K2839" s="275" t="s">
        <v>28</v>
      </c>
      <c r="L2839" s="280"/>
      <c r="M2839" s="281" t="s">
        <v>28</v>
      </c>
      <c r="N2839" s="282" t="s">
        <v>45</v>
      </c>
      <c r="O2839" s="87"/>
      <c r="P2839" s="220">
        <f>O2839*H2839</f>
        <v>0</v>
      </c>
      <c r="Q2839" s="220">
        <v>0.0022000000000000001</v>
      </c>
      <c r="R2839" s="220">
        <f>Q2839*H2839</f>
        <v>0.059400000000000001</v>
      </c>
      <c r="S2839" s="220">
        <v>0</v>
      </c>
      <c r="T2839" s="221">
        <f>S2839*H2839</f>
        <v>0</v>
      </c>
      <c r="U2839" s="41"/>
      <c r="V2839" s="41"/>
      <c r="W2839" s="41"/>
      <c r="X2839" s="41"/>
      <c r="Y2839" s="41"/>
      <c r="Z2839" s="41"/>
      <c r="AA2839" s="41"/>
      <c r="AB2839" s="41"/>
      <c r="AC2839" s="41"/>
      <c r="AD2839" s="41"/>
      <c r="AE2839" s="41"/>
      <c r="AR2839" s="222" t="s">
        <v>706</v>
      </c>
      <c r="AT2839" s="222" t="s">
        <v>875</v>
      </c>
      <c r="AU2839" s="222" t="s">
        <v>84</v>
      </c>
      <c r="AY2839" s="20" t="s">
        <v>378</v>
      </c>
      <c r="BE2839" s="223">
        <f>IF(N2839="základní",J2839,0)</f>
        <v>0</v>
      </c>
      <c r="BF2839" s="223">
        <f>IF(N2839="snížená",J2839,0)</f>
        <v>0</v>
      </c>
      <c r="BG2839" s="223">
        <f>IF(N2839="zákl. přenesená",J2839,0)</f>
        <v>0</v>
      </c>
      <c r="BH2839" s="223">
        <f>IF(N2839="sníž. přenesená",J2839,0)</f>
        <v>0</v>
      </c>
      <c r="BI2839" s="223">
        <f>IF(N2839="nulová",J2839,0)</f>
        <v>0</v>
      </c>
      <c r="BJ2839" s="20" t="s">
        <v>82</v>
      </c>
      <c r="BK2839" s="223">
        <f>ROUND(I2839*H2839,2)</f>
        <v>0</v>
      </c>
      <c r="BL2839" s="20" t="s">
        <v>598</v>
      </c>
      <c r="BM2839" s="222" t="s">
        <v>3320</v>
      </c>
    </row>
    <row r="2840" s="14" customFormat="1">
      <c r="A2840" s="14"/>
      <c r="B2840" s="240"/>
      <c r="C2840" s="241"/>
      <c r="D2840" s="231" t="s">
        <v>397</v>
      </c>
      <c r="E2840" s="242" t="s">
        <v>28</v>
      </c>
      <c r="F2840" s="243" t="s">
        <v>147</v>
      </c>
      <c r="G2840" s="241"/>
      <c r="H2840" s="244">
        <v>27</v>
      </c>
      <c r="I2840" s="245"/>
      <c r="J2840" s="241"/>
      <c r="K2840" s="241"/>
      <c r="L2840" s="246"/>
      <c r="M2840" s="247"/>
      <c r="N2840" s="248"/>
      <c r="O2840" s="248"/>
      <c r="P2840" s="248"/>
      <c r="Q2840" s="248"/>
      <c r="R2840" s="248"/>
      <c r="S2840" s="248"/>
      <c r="T2840" s="249"/>
      <c r="U2840" s="14"/>
      <c r="V2840" s="14"/>
      <c r="W2840" s="14"/>
      <c r="X2840" s="14"/>
      <c r="Y2840" s="14"/>
      <c r="Z2840" s="14"/>
      <c r="AA2840" s="14"/>
      <c r="AB2840" s="14"/>
      <c r="AC2840" s="14"/>
      <c r="AD2840" s="14"/>
      <c r="AE2840" s="14"/>
      <c r="AT2840" s="250" t="s">
        <v>397</v>
      </c>
      <c r="AU2840" s="250" t="s">
        <v>84</v>
      </c>
      <c r="AV2840" s="14" t="s">
        <v>84</v>
      </c>
      <c r="AW2840" s="14" t="s">
        <v>35</v>
      </c>
      <c r="AX2840" s="14" t="s">
        <v>82</v>
      </c>
      <c r="AY2840" s="250" t="s">
        <v>378</v>
      </c>
    </row>
    <row r="2841" s="2" customFormat="1" ht="24.15" customHeight="1">
      <c r="A2841" s="41"/>
      <c r="B2841" s="42"/>
      <c r="C2841" s="211" t="s">
        <v>3321</v>
      </c>
      <c r="D2841" s="211" t="s">
        <v>385</v>
      </c>
      <c r="E2841" s="212" t="s">
        <v>3322</v>
      </c>
      <c r="F2841" s="213" t="s">
        <v>3323</v>
      </c>
      <c r="G2841" s="214" t="s">
        <v>764</v>
      </c>
      <c r="H2841" s="215">
        <v>19</v>
      </c>
      <c r="I2841" s="216"/>
      <c r="J2841" s="217">
        <f>ROUND(I2841*H2841,2)</f>
        <v>0</v>
      </c>
      <c r="K2841" s="213" t="s">
        <v>389</v>
      </c>
      <c r="L2841" s="47"/>
      <c r="M2841" s="218" t="s">
        <v>28</v>
      </c>
      <c r="N2841" s="219" t="s">
        <v>45</v>
      </c>
      <c r="O2841" s="87"/>
      <c r="P2841" s="220">
        <f>O2841*H2841</f>
        <v>0</v>
      </c>
      <c r="Q2841" s="220">
        <v>0</v>
      </c>
      <c r="R2841" s="220">
        <f>Q2841*H2841</f>
        <v>0</v>
      </c>
      <c r="S2841" s="220">
        <v>0</v>
      </c>
      <c r="T2841" s="221">
        <f>S2841*H2841</f>
        <v>0</v>
      </c>
      <c r="U2841" s="41"/>
      <c r="V2841" s="41"/>
      <c r="W2841" s="41"/>
      <c r="X2841" s="41"/>
      <c r="Y2841" s="41"/>
      <c r="Z2841" s="41"/>
      <c r="AA2841" s="41"/>
      <c r="AB2841" s="41"/>
      <c r="AC2841" s="41"/>
      <c r="AD2841" s="41"/>
      <c r="AE2841" s="41"/>
      <c r="AR2841" s="222" t="s">
        <v>598</v>
      </c>
      <c r="AT2841" s="222" t="s">
        <v>385</v>
      </c>
      <c r="AU2841" s="222" t="s">
        <v>84</v>
      </c>
      <c r="AY2841" s="20" t="s">
        <v>378</v>
      </c>
      <c r="BE2841" s="223">
        <f>IF(N2841="základní",J2841,0)</f>
        <v>0</v>
      </c>
      <c r="BF2841" s="223">
        <f>IF(N2841="snížená",J2841,0)</f>
        <v>0</v>
      </c>
      <c r="BG2841" s="223">
        <f>IF(N2841="zákl. přenesená",J2841,0)</f>
        <v>0</v>
      </c>
      <c r="BH2841" s="223">
        <f>IF(N2841="sníž. přenesená",J2841,0)</f>
        <v>0</v>
      </c>
      <c r="BI2841" s="223">
        <f>IF(N2841="nulová",J2841,0)</f>
        <v>0</v>
      </c>
      <c r="BJ2841" s="20" t="s">
        <v>82</v>
      </c>
      <c r="BK2841" s="223">
        <f>ROUND(I2841*H2841,2)</f>
        <v>0</v>
      </c>
      <c r="BL2841" s="20" t="s">
        <v>598</v>
      </c>
      <c r="BM2841" s="222" t="s">
        <v>3324</v>
      </c>
    </row>
    <row r="2842" s="2" customFormat="1">
      <c r="A2842" s="41"/>
      <c r="B2842" s="42"/>
      <c r="C2842" s="43"/>
      <c r="D2842" s="224" t="s">
        <v>394</v>
      </c>
      <c r="E2842" s="43"/>
      <c r="F2842" s="225" t="s">
        <v>3325</v>
      </c>
      <c r="G2842" s="43"/>
      <c r="H2842" s="43"/>
      <c r="I2842" s="226"/>
      <c r="J2842" s="43"/>
      <c r="K2842" s="43"/>
      <c r="L2842" s="47"/>
      <c r="M2842" s="227"/>
      <c r="N2842" s="228"/>
      <c r="O2842" s="87"/>
      <c r="P2842" s="87"/>
      <c r="Q2842" s="87"/>
      <c r="R2842" s="87"/>
      <c r="S2842" s="87"/>
      <c r="T2842" s="88"/>
      <c r="U2842" s="41"/>
      <c r="V2842" s="41"/>
      <c r="W2842" s="41"/>
      <c r="X2842" s="41"/>
      <c r="Y2842" s="41"/>
      <c r="Z2842" s="41"/>
      <c r="AA2842" s="41"/>
      <c r="AB2842" s="41"/>
      <c r="AC2842" s="41"/>
      <c r="AD2842" s="41"/>
      <c r="AE2842" s="41"/>
      <c r="AT2842" s="20" t="s">
        <v>394</v>
      </c>
      <c r="AU2842" s="20" t="s">
        <v>84</v>
      </c>
    </row>
    <row r="2843" s="14" customFormat="1">
      <c r="A2843" s="14"/>
      <c r="B2843" s="240"/>
      <c r="C2843" s="241"/>
      <c r="D2843" s="231" t="s">
        <v>397</v>
      </c>
      <c r="E2843" s="242" t="s">
        <v>28</v>
      </c>
      <c r="F2843" s="243" t="s">
        <v>149</v>
      </c>
      <c r="G2843" s="241"/>
      <c r="H2843" s="244">
        <v>19</v>
      </c>
      <c r="I2843" s="245"/>
      <c r="J2843" s="241"/>
      <c r="K2843" s="241"/>
      <c r="L2843" s="246"/>
      <c r="M2843" s="247"/>
      <c r="N2843" s="248"/>
      <c r="O2843" s="248"/>
      <c r="P2843" s="248"/>
      <c r="Q2843" s="248"/>
      <c r="R2843" s="248"/>
      <c r="S2843" s="248"/>
      <c r="T2843" s="249"/>
      <c r="U2843" s="14"/>
      <c r="V2843" s="14"/>
      <c r="W2843" s="14"/>
      <c r="X2843" s="14"/>
      <c r="Y2843" s="14"/>
      <c r="Z2843" s="14"/>
      <c r="AA2843" s="14"/>
      <c r="AB2843" s="14"/>
      <c r="AC2843" s="14"/>
      <c r="AD2843" s="14"/>
      <c r="AE2843" s="14"/>
      <c r="AT2843" s="250" t="s">
        <v>397</v>
      </c>
      <c r="AU2843" s="250" t="s">
        <v>84</v>
      </c>
      <c r="AV2843" s="14" t="s">
        <v>84</v>
      </c>
      <c r="AW2843" s="14" t="s">
        <v>35</v>
      </c>
      <c r="AX2843" s="14" t="s">
        <v>82</v>
      </c>
      <c r="AY2843" s="250" t="s">
        <v>378</v>
      </c>
    </row>
    <row r="2844" s="2" customFormat="1" ht="16.5" customHeight="1">
      <c r="A2844" s="41"/>
      <c r="B2844" s="42"/>
      <c r="C2844" s="273" t="s">
        <v>3326</v>
      </c>
      <c r="D2844" s="273" t="s">
        <v>875</v>
      </c>
      <c r="E2844" s="274" t="s">
        <v>3327</v>
      </c>
      <c r="F2844" s="275" t="s">
        <v>3328</v>
      </c>
      <c r="G2844" s="276" t="s">
        <v>764</v>
      </c>
      <c r="H2844" s="277">
        <v>19</v>
      </c>
      <c r="I2844" s="278"/>
      <c r="J2844" s="279">
        <f>ROUND(I2844*H2844,2)</f>
        <v>0</v>
      </c>
      <c r="K2844" s="275" t="s">
        <v>28</v>
      </c>
      <c r="L2844" s="280"/>
      <c r="M2844" s="281" t="s">
        <v>28</v>
      </c>
      <c r="N2844" s="282" t="s">
        <v>45</v>
      </c>
      <c r="O2844" s="87"/>
      <c r="P2844" s="220">
        <f>O2844*H2844</f>
        <v>0</v>
      </c>
      <c r="Q2844" s="220">
        <v>0.0022000000000000001</v>
      </c>
      <c r="R2844" s="220">
        <f>Q2844*H2844</f>
        <v>0.041800000000000004</v>
      </c>
      <c r="S2844" s="220">
        <v>0</v>
      </c>
      <c r="T2844" s="221">
        <f>S2844*H2844</f>
        <v>0</v>
      </c>
      <c r="U2844" s="41"/>
      <c r="V2844" s="41"/>
      <c r="W2844" s="41"/>
      <c r="X2844" s="41"/>
      <c r="Y2844" s="41"/>
      <c r="Z2844" s="41"/>
      <c r="AA2844" s="41"/>
      <c r="AB2844" s="41"/>
      <c r="AC2844" s="41"/>
      <c r="AD2844" s="41"/>
      <c r="AE2844" s="41"/>
      <c r="AR2844" s="222" t="s">
        <v>706</v>
      </c>
      <c r="AT2844" s="222" t="s">
        <v>875</v>
      </c>
      <c r="AU2844" s="222" t="s">
        <v>84</v>
      </c>
      <c r="AY2844" s="20" t="s">
        <v>378</v>
      </c>
      <c r="BE2844" s="223">
        <f>IF(N2844="základní",J2844,0)</f>
        <v>0</v>
      </c>
      <c r="BF2844" s="223">
        <f>IF(N2844="snížená",J2844,0)</f>
        <v>0</v>
      </c>
      <c r="BG2844" s="223">
        <f>IF(N2844="zákl. přenesená",J2844,0)</f>
        <v>0</v>
      </c>
      <c r="BH2844" s="223">
        <f>IF(N2844="sníž. přenesená",J2844,0)</f>
        <v>0</v>
      </c>
      <c r="BI2844" s="223">
        <f>IF(N2844="nulová",J2844,0)</f>
        <v>0</v>
      </c>
      <c r="BJ2844" s="20" t="s">
        <v>82</v>
      </c>
      <c r="BK2844" s="223">
        <f>ROUND(I2844*H2844,2)</f>
        <v>0</v>
      </c>
      <c r="BL2844" s="20" t="s">
        <v>598</v>
      </c>
      <c r="BM2844" s="222" t="s">
        <v>3329</v>
      </c>
    </row>
    <row r="2845" s="14" customFormat="1">
      <c r="A2845" s="14"/>
      <c r="B2845" s="240"/>
      <c r="C2845" s="241"/>
      <c r="D2845" s="231" t="s">
        <v>397</v>
      </c>
      <c r="E2845" s="242" t="s">
        <v>28</v>
      </c>
      <c r="F2845" s="243" t="s">
        <v>149</v>
      </c>
      <c r="G2845" s="241"/>
      <c r="H2845" s="244">
        <v>19</v>
      </c>
      <c r="I2845" s="245"/>
      <c r="J2845" s="241"/>
      <c r="K2845" s="241"/>
      <c r="L2845" s="246"/>
      <c r="M2845" s="247"/>
      <c r="N2845" s="248"/>
      <c r="O2845" s="248"/>
      <c r="P2845" s="248"/>
      <c r="Q2845" s="248"/>
      <c r="R2845" s="248"/>
      <c r="S2845" s="248"/>
      <c r="T2845" s="249"/>
      <c r="U2845" s="14"/>
      <c r="V2845" s="14"/>
      <c r="W2845" s="14"/>
      <c r="X2845" s="14"/>
      <c r="Y2845" s="14"/>
      <c r="Z2845" s="14"/>
      <c r="AA2845" s="14"/>
      <c r="AB2845" s="14"/>
      <c r="AC2845" s="14"/>
      <c r="AD2845" s="14"/>
      <c r="AE2845" s="14"/>
      <c r="AT2845" s="250" t="s">
        <v>397</v>
      </c>
      <c r="AU2845" s="250" t="s">
        <v>84</v>
      </c>
      <c r="AV2845" s="14" t="s">
        <v>84</v>
      </c>
      <c r="AW2845" s="14" t="s">
        <v>35</v>
      </c>
      <c r="AX2845" s="14" t="s">
        <v>82</v>
      </c>
      <c r="AY2845" s="250" t="s">
        <v>378</v>
      </c>
    </row>
    <row r="2846" s="2" customFormat="1" ht="24.15" customHeight="1">
      <c r="A2846" s="41"/>
      <c r="B2846" s="42"/>
      <c r="C2846" s="211" t="s">
        <v>3330</v>
      </c>
      <c r="D2846" s="211" t="s">
        <v>385</v>
      </c>
      <c r="E2846" s="212" t="s">
        <v>3331</v>
      </c>
      <c r="F2846" s="213" t="s">
        <v>3332</v>
      </c>
      <c r="G2846" s="214" t="s">
        <v>764</v>
      </c>
      <c r="H2846" s="215">
        <v>27</v>
      </c>
      <c r="I2846" s="216"/>
      <c r="J2846" s="217">
        <f>ROUND(I2846*H2846,2)</f>
        <v>0</v>
      </c>
      <c r="K2846" s="213" t="s">
        <v>389</v>
      </c>
      <c r="L2846" s="47"/>
      <c r="M2846" s="218" t="s">
        <v>28</v>
      </c>
      <c r="N2846" s="219" t="s">
        <v>45</v>
      </c>
      <c r="O2846" s="87"/>
      <c r="P2846" s="220">
        <f>O2846*H2846</f>
        <v>0</v>
      </c>
      <c r="Q2846" s="220">
        <v>0</v>
      </c>
      <c r="R2846" s="220">
        <f>Q2846*H2846</f>
        <v>0</v>
      </c>
      <c r="S2846" s="220">
        <v>0</v>
      </c>
      <c r="T2846" s="221">
        <f>S2846*H2846</f>
        <v>0</v>
      </c>
      <c r="U2846" s="41"/>
      <c r="V2846" s="41"/>
      <c r="W2846" s="41"/>
      <c r="X2846" s="41"/>
      <c r="Y2846" s="41"/>
      <c r="Z2846" s="41"/>
      <c r="AA2846" s="41"/>
      <c r="AB2846" s="41"/>
      <c r="AC2846" s="41"/>
      <c r="AD2846" s="41"/>
      <c r="AE2846" s="41"/>
      <c r="AR2846" s="222" t="s">
        <v>598</v>
      </c>
      <c r="AT2846" s="222" t="s">
        <v>385</v>
      </c>
      <c r="AU2846" s="222" t="s">
        <v>84</v>
      </c>
      <c r="AY2846" s="20" t="s">
        <v>378</v>
      </c>
      <c r="BE2846" s="223">
        <f>IF(N2846="základní",J2846,0)</f>
        <v>0</v>
      </c>
      <c r="BF2846" s="223">
        <f>IF(N2846="snížená",J2846,0)</f>
        <v>0</v>
      </c>
      <c r="BG2846" s="223">
        <f>IF(N2846="zákl. přenesená",J2846,0)</f>
        <v>0</v>
      </c>
      <c r="BH2846" s="223">
        <f>IF(N2846="sníž. přenesená",J2846,0)</f>
        <v>0</v>
      </c>
      <c r="BI2846" s="223">
        <f>IF(N2846="nulová",J2846,0)</f>
        <v>0</v>
      </c>
      <c r="BJ2846" s="20" t="s">
        <v>82</v>
      </c>
      <c r="BK2846" s="223">
        <f>ROUND(I2846*H2846,2)</f>
        <v>0</v>
      </c>
      <c r="BL2846" s="20" t="s">
        <v>598</v>
      </c>
      <c r="BM2846" s="222" t="s">
        <v>3333</v>
      </c>
    </row>
    <row r="2847" s="2" customFormat="1">
      <c r="A2847" s="41"/>
      <c r="B2847" s="42"/>
      <c r="C2847" s="43"/>
      <c r="D2847" s="224" t="s">
        <v>394</v>
      </c>
      <c r="E2847" s="43"/>
      <c r="F2847" s="225" t="s">
        <v>3334</v>
      </c>
      <c r="G2847" s="43"/>
      <c r="H2847" s="43"/>
      <c r="I2847" s="226"/>
      <c r="J2847" s="43"/>
      <c r="K2847" s="43"/>
      <c r="L2847" s="47"/>
      <c r="M2847" s="227"/>
      <c r="N2847" s="228"/>
      <c r="O2847" s="87"/>
      <c r="P2847" s="87"/>
      <c r="Q2847" s="87"/>
      <c r="R2847" s="87"/>
      <c r="S2847" s="87"/>
      <c r="T2847" s="88"/>
      <c r="U2847" s="41"/>
      <c r="V2847" s="41"/>
      <c r="W2847" s="41"/>
      <c r="X2847" s="41"/>
      <c r="Y2847" s="41"/>
      <c r="Z2847" s="41"/>
      <c r="AA2847" s="41"/>
      <c r="AB2847" s="41"/>
      <c r="AC2847" s="41"/>
      <c r="AD2847" s="41"/>
      <c r="AE2847" s="41"/>
      <c r="AT2847" s="20" t="s">
        <v>394</v>
      </c>
      <c r="AU2847" s="20" t="s">
        <v>84</v>
      </c>
    </row>
    <row r="2848" s="13" customFormat="1">
      <c r="A2848" s="13"/>
      <c r="B2848" s="229"/>
      <c r="C2848" s="230"/>
      <c r="D2848" s="231" t="s">
        <v>397</v>
      </c>
      <c r="E2848" s="232" t="s">
        <v>28</v>
      </c>
      <c r="F2848" s="233" t="s">
        <v>3243</v>
      </c>
      <c r="G2848" s="230"/>
      <c r="H2848" s="232" t="s">
        <v>28</v>
      </c>
      <c r="I2848" s="234"/>
      <c r="J2848" s="230"/>
      <c r="K2848" s="230"/>
      <c r="L2848" s="235"/>
      <c r="M2848" s="236"/>
      <c r="N2848" s="237"/>
      <c r="O2848" s="237"/>
      <c r="P2848" s="237"/>
      <c r="Q2848" s="237"/>
      <c r="R2848" s="237"/>
      <c r="S2848" s="237"/>
      <c r="T2848" s="238"/>
      <c r="U2848" s="13"/>
      <c r="V2848" s="13"/>
      <c r="W2848" s="13"/>
      <c r="X2848" s="13"/>
      <c r="Y2848" s="13"/>
      <c r="Z2848" s="13"/>
      <c r="AA2848" s="13"/>
      <c r="AB2848" s="13"/>
      <c r="AC2848" s="13"/>
      <c r="AD2848" s="13"/>
      <c r="AE2848" s="13"/>
      <c r="AT2848" s="239" t="s">
        <v>397</v>
      </c>
      <c r="AU2848" s="239" t="s">
        <v>84</v>
      </c>
      <c r="AV2848" s="13" t="s">
        <v>82</v>
      </c>
      <c r="AW2848" s="13" t="s">
        <v>35</v>
      </c>
      <c r="AX2848" s="13" t="s">
        <v>74</v>
      </c>
      <c r="AY2848" s="239" t="s">
        <v>378</v>
      </c>
    </row>
    <row r="2849" s="14" customFormat="1">
      <c r="A2849" s="14"/>
      <c r="B2849" s="240"/>
      <c r="C2849" s="241"/>
      <c r="D2849" s="231" t="s">
        <v>397</v>
      </c>
      <c r="E2849" s="242" t="s">
        <v>28</v>
      </c>
      <c r="F2849" s="243" t="s">
        <v>3335</v>
      </c>
      <c r="G2849" s="241"/>
      <c r="H2849" s="244">
        <v>27</v>
      </c>
      <c r="I2849" s="245"/>
      <c r="J2849" s="241"/>
      <c r="K2849" s="241"/>
      <c r="L2849" s="246"/>
      <c r="M2849" s="247"/>
      <c r="N2849" s="248"/>
      <c r="O2849" s="248"/>
      <c r="P2849" s="248"/>
      <c r="Q2849" s="248"/>
      <c r="R2849" s="248"/>
      <c r="S2849" s="248"/>
      <c r="T2849" s="249"/>
      <c r="U2849" s="14"/>
      <c r="V2849" s="14"/>
      <c r="W2849" s="14"/>
      <c r="X2849" s="14"/>
      <c r="Y2849" s="14"/>
      <c r="Z2849" s="14"/>
      <c r="AA2849" s="14"/>
      <c r="AB2849" s="14"/>
      <c r="AC2849" s="14"/>
      <c r="AD2849" s="14"/>
      <c r="AE2849" s="14"/>
      <c r="AT2849" s="250" t="s">
        <v>397</v>
      </c>
      <c r="AU2849" s="250" t="s">
        <v>84</v>
      </c>
      <c r="AV2849" s="14" t="s">
        <v>84</v>
      </c>
      <c r="AW2849" s="14" t="s">
        <v>35</v>
      </c>
      <c r="AX2849" s="14" t="s">
        <v>74</v>
      </c>
      <c r="AY2849" s="250" t="s">
        <v>378</v>
      </c>
    </row>
    <row r="2850" s="15" customFormat="1">
      <c r="A2850" s="15"/>
      <c r="B2850" s="251"/>
      <c r="C2850" s="252"/>
      <c r="D2850" s="231" t="s">
        <v>397</v>
      </c>
      <c r="E2850" s="253" t="s">
        <v>147</v>
      </c>
      <c r="F2850" s="254" t="s">
        <v>416</v>
      </c>
      <c r="G2850" s="252"/>
      <c r="H2850" s="255">
        <v>27</v>
      </c>
      <c r="I2850" s="256"/>
      <c r="J2850" s="252"/>
      <c r="K2850" s="252"/>
      <c r="L2850" s="257"/>
      <c r="M2850" s="258"/>
      <c r="N2850" s="259"/>
      <c r="O2850" s="259"/>
      <c r="P2850" s="259"/>
      <c r="Q2850" s="259"/>
      <c r="R2850" s="259"/>
      <c r="S2850" s="259"/>
      <c r="T2850" s="260"/>
      <c r="U2850" s="15"/>
      <c r="V2850" s="15"/>
      <c r="W2850" s="15"/>
      <c r="X2850" s="15"/>
      <c r="Y2850" s="15"/>
      <c r="Z2850" s="15"/>
      <c r="AA2850" s="15"/>
      <c r="AB2850" s="15"/>
      <c r="AC2850" s="15"/>
      <c r="AD2850" s="15"/>
      <c r="AE2850" s="15"/>
      <c r="AT2850" s="261" t="s">
        <v>397</v>
      </c>
      <c r="AU2850" s="261" t="s">
        <v>84</v>
      </c>
      <c r="AV2850" s="15" t="s">
        <v>390</v>
      </c>
      <c r="AW2850" s="15" t="s">
        <v>35</v>
      </c>
      <c r="AX2850" s="15" t="s">
        <v>82</v>
      </c>
      <c r="AY2850" s="261" t="s">
        <v>378</v>
      </c>
    </row>
    <row r="2851" s="2" customFormat="1" ht="16.5" customHeight="1">
      <c r="A2851" s="41"/>
      <c r="B2851" s="42"/>
      <c r="C2851" s="273" t="s">
        <v>3336</v>
      </c>
      <c r="D2851" s="273" t="s">
        <v>875</v>
      </c>
      <c r="E2851" s="274" t="s">
        <v>3337</v>
      </c>
      <c r="F2851" s="275" t="s">
        <v>3338</v>
      </c>
      <c r="G2851" s="276" t="s">
        <v>764</v>
      </c>
      <c r="H2851" s="277">
        <v>27</v>
      </c>
      <c r="I2851" s="278"/>
      <c r="J2851" s="279">
        <f>ROUND(I2851*H2851,2)</f>
        <v>0</v>
      </c>
      <c r="K2851" s="275" t="s">
        <v>28</v>
      </c>
      <c r="L2851" s="280"/>
      <c r="M2851" s="281" t="s">
        <v>28</v>
      </c>
      <c r="N2851" s="282" t="s">
        <v>45</v>
      </c>
      <c r="O2851" s="87"/>
      <c r="P2851" s="220">
        <f>O2851*H2851</f>
        <v>0</v>
      </c>
      <c r="Q2851" s="220">
        <v>0.00014999999999999999</v>
      </c>
      <c r="R2851" s="220">
        <f>Q2851*H2851</f>
        <v>0.0040499999999999998</v>
      </c>
      <c r="S2851" s="220">
        <v>0</v>
      </c>
      <c r="T2851" s="221">
        <f>S2851*H2851</f>
        <v>0</v>
      </c>
      <c r="U2851" s="41"/>
      <c r="V2851" s="41"/>
      <c r="W2851" s="41"/>
      <c r="X2851" s="41"/>
      <c r="Y2851" s="41"/>
      <c r="Z2851" s="41"/>
      <c r="AA2851" s="41"/>
      <c r="AB2851" s="41"/>
      <c r="AC2851" s="41"/>
      <c r="AD2851" s="41"/>
      <c r="AE2851" s="41"/>
      <c r="AR2851" s="222" t="s">
        <v>706</v>
      </c>
      <c r="AT2851" s="222" t="s">
        <v>875</v>
      </c>
      <c r="AU2851" s="222" t="s">
        <v>84</v>
      </c>
      <c r="AY2851" s="20" t="s">
        <v>378</v>
      </c>
      <c r="BE2851" s="223">
        <f>IF(N2851="základní",J2851,0)</f>
        <v>0</v>
      </c>
      <c r="BF2851" s="223">
        <f>IF(N2851="snížená",J2851,0)</f>
        <v>0</v>
      </c>
      <c r="BG2851" s="223">
        <f>IF(N2851="zákl. přenesená",J2851,0)</f>
        <v>0</v>
      </c>
      <c r="BH2851" s="223">
        <f>IF(N2851="sníž. přenesená",J2851,0)</f>
        <v>0</v>
      </c>
      <c r="BI2851" s="223">
        <f>IF(N2851="nulová",J2851,0)</f>
        <v>0</v>
      </c>
      <c r="BJ2851" s="20" t="s">
        <v>82</v>
      </c>
      <c r="BK2851" s="223">
        <f>ROUND(I2851*H2851,2)</f>
        <v>0</v>
      </c>
      <c r="BL2851" s="20" t="s">
        <v>598</v>
      </c>
      <c r="BM2851" s="222" t="s">
        <v>3339</v>
      </c>
    </row>
    <row r="2852" s="14" customFormat="1">
      <c r="A2852" s="14"/>
      <c r="B2852" s="240"/>
      <c r="C2852" s="241"/>
      <c r="D2852" s="231" t="s">
        <v>397</v>
      </c>
      <c r="E2852" s="242" t="s">
        <v>28</v>
      </c>
      <c r="F2852" s="243" t="s">
        <v>147</v>
      </c>
      <c r="G2852" s="241"/>
      <c r="H2852" s="244">
        <v>27</v>
      </c>
      <c r="I2852" s="245"/>
      <c r="J2852" s="241"/>
      <c r="K2852" s="241"/>
      <c r="L2852" s="246"/>
      <c r="M2852" s="247"/>
      <c r="N2852" s="248"/>
      <c r="O2852" s="248"/>
      <c r="P2852" s="248"/>
      <c r="Q2852" s="248"/>
      <c r="R2852" s="248"/>
      <c r="S2852" s="248"/>
      <c r="T2852" s="249"/>
      <c r="U2852" s="14"/>
      <c r="V2852" s="14"/>
      <c r="W2852" s="14"/>
      <c r="X2852" s="14"/>
      <c r="Y2852" s="14"/>
      <c r="Z2852" s="14"/>
      <c r="AA2852" s="14"/>
      <c r="AB2852" s="14"/>
      <c r="AC2852" s="14"/>
      <c r="AD2852" s="14"/>
      <c r="AE2852" s="14"/>
      <c r="AT2852" s="250" t="s">
        <v>397</v>
      </c>
      <c r="AU2852" s="250" t="s">
        <v>84</v>
      </c>
      <c r="AV2852" s="14" t="s">
        <v>84</v>
      </c>
      <c r="AW2852" s="14" t="s">
        <v>35</v>
      </c>
      <c r="AX2852" s="14" t="s">
        <v>82</v>
      </c>
      <c r="AY2852" s="250" t="s">
        <v>378</v>
      </c>
    </row>
    <row r="2853" s="2" customFormat="1" ht="24.15" customHeight="1">
      <c r="A2853" s="41"/>
      <c r="B2853" s="42"/>
      <c r="C2853" s="211" t="s">
        <v>3340</v>
      </c>
      <c r="D2853" s="211" t="s">
        <v>385</v>
      </c>
      <c r="E2853" s="212" t="s">
        <v>3341</v>
      </c>
      <c r="F2853" s="213" t="s">
        <v>3342</v>
      </c>
      <c r="G2853" s="214" t="s">
        <v>764</v>
      </c>
      <c r="H2853" s="215">
        <v>19</v>
      </c>
      <c r="I2853" s="216"/>
      <c r="J2853" s="217">
        <f>ROUND(I2853*H2853,2)</f>
        <v>0</v>
      </c>
      <c r="K2853" s="213" t="s">
        <v>389</v>
      </c>
      <c r="L2853" s="47"/>
      <c r="M2853" s="218" t="s">
        <v>28</v>
      </c>
      <c r="N2853" s="219" t="s">
        <v>45</v>
      </c>
      <c r="O2853" s="87"/>
      <c r="P2853" s="220">
        <f>O2853*H2853</f>
        <v>0</v>
      </c>
      <c r="Q2853" s="220">
        <v>0</v>
      </c>
      <c r="R2853" s="220">
        <f>Q2853*H2853</f>
        <v>0</v>
      </c>
      <c r="S2853" s="220">
        <v>0</v>
      </c>
      <c r="T2853" s="221">
        <f>S2853*H2853</f>
        <v>0</v>
      </c>
      <c r="U2853" s="41"/>
      <c r="V2853" s="41"/>
      <c r="W2853" s="41"/>
      <c r="X2853" s="41"/>
      <c r="Y2853" s="41"/>
      <c r="Z2853" s="41"/>
      <c r="AA2853" s="41"/>
      <c r="AB2853" s="41"/>
      <c r="AC2853" s="41"/>
      <c r="AD2853" s="41"/>
      <c r="AE2853" s="41"/>
      <c r="AR2853" s="222" t="s">
        <v>598</v>
      </c>
      <c r="AT2853" s="222" t="s">
        <v>385</v>
      </c>
      <c r="AU2853" s="222" t="s">
        <v>84</v>
      </c>
      <c r="AY2853" s="20" t="s">
        <v>378</v>
      </c>
      <c r="BE2853" s="223">
        <f>IF(N2853="základní",J2853,0)</f>
        <v>0</v>
      </c>
      <c r="BF2853" s="223">
        <f>IF(N2853="snížená",J2853,0)</f>
        <v>0</v>
      </c>
      <c r="BG2853" s="223">
        <f>IF(N2853="zákl. přenesená",J2853,0)</f>
        <v>0</v>
      </c>
      <c r="BH2853" s="223">
        <f>IF(N2853="sníž. přenesená",J2853,0)</f>
        <v>0</v>
      </c>
      <c r="BI2853" s="223">
        <f>IF(N2853="nulová",J2853,0)</f>
        <v>0</v>
      </c>
      <c r="BJ2853" s="20" t="s">
        <v>82</v>
      </c>
      <c r="BK2853" s="223">
        <f>ROUND(I2853*H2853,2)</f>
        <v>0</v>
      </c>
      <c r="BL2853" s="20" t="s">
        <v>598</v>
      </c>
      <c r="BM2853" s="222" t="s">
        <v>3343</v>
      </c>
    </row>
    <row r="2854" s="2" customFormat="1">
      <c r="A2854" s="41"/>
      <c r="B2854" s="42"/>
      <c r="C2854" s="43"/>
      <c r="D2854" s="224" t="s">
        <v>394</v>
      </c>
      <c r="E2854" s="43"/>
      <c r="F2854" s="225" t="s">
        <v>3344</v>
      </c>
      <c r="G2854" s="43"/>
      <c r="H2854" s="43"/>
      <c r="I2854" s="226"/>
      <c r="J2854" s="43"/>
      <c r="K2854" s="43"/>
      <c r="L2854" s="47"/>
      <c r="M2854" s="227"/>
      <c r="N2854" s="228"/>
      <c r="O2854" s="87"/>
      <c r="P2854" s="87"/>
      <c r="Q2854" s="87"/>
      <c r="R2854" s="87"/>
      <c r="S2854" s="87"/>
      <c r="T2854" s="88"/>
      <c r="U2854" s="41"/>
      <c r="V2854" s="41"/>
      <c r="W2854" s="41"/>
      <c r="X2854" s="41"/>
      <c r="Y2854" s="41"/>
      <c r="Z2854" s="41"/>
      <c r="AA2854" s="41"/>
      <c r="AB2854" s="41"/>
      <c r="AC2854" s="41"/>
      <c r="AD2854" s="41"/>
      <c r="AE2854" s="41"/>
      <c r="AT2854" s="20" t="s">
        <v>394</v>
      </c>
      <c r="AU2854" s="20" t="s">
        <v>84</v>
      </c>
    </row>
    <row r="2855" s="13" customFormat="1">
      <c r="A2855" s="13"/>
      <c r="B2855" s="229"/>
      <c r="C2855" s="230"/>
      <c r="D2855" s="231" t="s">
        <v>397</v>
      </c>
      <c r="E2855" s="232" t="s">
        <v>28</v>
      </c>
      <c r="F2855" s="233" t="s">
        <v>3271</v>
      </c>
      <c r="G2855" s="230"/>
      <c r="H2855" s="232" t="s">
        <v>28</v>
      </c>
      <c r="I2855" s="234"/>
      <c r="J2855" s="230"/>
      <c r="K2855" s="230"/>
      <c r="L2855" s="235"/>
      <c r="M2855" s="236"/>
      <c r="N2855" s="237"/>
      <c r="O2855" s="237"/>
      <c r="P2855" s="237"/>
      <c r="Q2855" s="237"/>
      <c r="R2855" s="237"/>
      <c r="S2855" s="237"/>
      <c r="T2855" s="238"/>
      <c r="U2855" s="13"/>
      <c r="V2855" s="13"/>
      <c r="W2855" s="13"/>
      <c r="X2855" s="13"/>
      <c r="Y2855" s="13"/>
      <c r="Z2855" s="13"/>
      <c r="AA2855" s="13"/>
      <c r="AB2855" s="13"/>
      <c r="AC2855" s="13"/>
      <c r="AD2855" s="13"/>
      <c r="AE2855" s="13"/>
      <c r="AT2855" s="239" t="s">
        <v>397</v>
      </c>
      <c r="AU2855" s="239" t="s">
        <v>84</v>
      </c>
      <c r="AV2855" s="13" t="s">
        <v>82</v>
      </c>
      <c r="AW2855" s="13" t="s">
        <v>35</v>
      </c>
      <c r="AX2855" s="13" t="s">
        <v>74</v>
      </c>
      <c r="AY2855" s="239" t="s">
        <v>378</v>
      </c>
    </row>
    <row r="2856" s="14" customFormat="1">
      <c r="A2856" s="14"/>
      <c r="B2856" s="240"/>
      <c r="C2856" s="241"/>
      <c r="D2856" s="231" t="s">
        <v>397</v>
      </c>
      <c r="E2856" s="242" t="s">
        <v>28</v>
      </c>
      <c r="F2856" s="243" t="s">
        <v>3345</v>
      </c>
      <c r="G2856" s="241"/>
      <c r="H2856" s="244">
        <v>19</v>
      </c>
      <c r="I2856" s="245"/>
      <c r="J2856" s="241"/>
      <c r="K2856" s="241"/>
      <c r="L2856" s="246"/>
      <c r="M2856" s="247"/>
      <c r="N2856" s="248"/>
      <c r="O2856" s="248"/>
      <c r="P2856" s="248"/>
      <c r="Q2856" s="248"/>
      <c r="R2856" s="248"/>
      <c r="S2856" s="248"/>
      <c r="T2856" s="249"/>
      <c r="U2856" s="14"/>
      <c r="V2856" s="14"/>
      <c r="W2856" s="14"/>
      <c r="X2856" s="14"/>
      <c r="Y2856" s="14"/>
      <c r="Z2856" s="14"/>
      <c r="AA2856" s="14"/>
      <c r="AB2856" s="14"/>
      <c r="AC2856" s="14"/>
      <c r="AD2856" s="14"/>
      <c r="AE2856" s="14"/>
      <c r="AT2856" s="250" t="s">
        <v>397</v>
      </c>
      <c r="AU2856" s="250" t="s">
        <v>84</v>
      </c>
      <c r="AV2856" s="14" t="s">
        <v>84</v>
      </c>
      <c r="AW2856" s="14" t="s">
        <v>35</v>
      </c>
      <c r="AX2856" s="14" t="s">
        <v>74</v>
      </c>
      <c r="AY2856" s="250" t="s">
        <v>378</v>
      </c>
    </row>
    <row r="2857" s="15" customFormat="1">
      <c r="A2857" s="15"/>
      <c r="B2857" s="251"/>
      <c r="C2857" s="252"/>
      <c r="D2857" s="231" t="s">
        <v>397</v>
      </c>
      <c r="E2857" s="253" t="s">
        <v>149</v>
      </c>
      <c r="F2857" s="254" t="s">
        <v>416</v>
      </c>
      <c r="G2857" s="252"/>
      <c r="H2857" s="255">
        <v>19</v>
      </c>
      <c r="I2857" s="256"/>
      <c r="J2857" s="252"/>
      <c r="K2857" s="252"/>
      <c r="L2857" s="257"/>
      <c r="M2857" s="258"/>
      <c r="N2857" s="259"/>
      <c r="O2857" s="259"/>
      <c r="P2857" s="259"/>
      <c r="Q2857" s="259"/>
      <c r="R2857" s="259"/>
      <c r="S2857" s="259"/>
      <c r="T2857" s="260"/>
      <c r="U2857" s="15"/>
      <c r="V2857" s="15"/>
      <c r="W2857" s="15"/>
      <c r="X2857" s="15"/>
      <c r="Y2857" s="15"/>
      <c r="Z2857" s="15"/>
      <c r="AA2857" s="15"/>
      <c r="AB2857" s="15"/>
      <c r="AC2857" s="15"/>
      <c r="AD2857" s="15"/>
      <c r="AE2857" s="15"/>
      <c r="AT2857" s="261" t="s">
        <v>397</v>
      </c>
      <c r="AU2857" s="261" t="s">
        <v>84</v>
      </c>
      <c r="AV2857" s="15" t="s">
        <v>390</v>
      </c>
      <c r="AW2857" s="15" t="s">
        <v>35</v>
      </c>
      <c r="AX2857" s="15" t="s">
        <v>82</v>
      </c>
      <c r="AY2857" s="261" t="s">
        <v>378</v>
      </c>
    </row>
    <row r="2858" s="2" customFormat="1" ht="16.5" customHeight="1">
      <c r="A2858" s="41"/>
      <c r="B2858" s="42"/>
      <c r="C2858" s="273" t="s">
        <v>3346</v>
      </c>
      <c r="D2858" s="273" t="s">
        <v>875</v>
      </c>
      <c r="E2858" s="274" t="s">
        <v>3347</v>
      </c>
      <c r="F2858" s="275" t="s">
        <v>3348</v>
      </c>
      <c r="G2858" s="276" t="s">
        <v>764</v>
      </c>
      <c r="H2858" s="277">
        <v>19</v>
      </c>
      <c r="I2858" s="278"/>
      <c r="J2858" s="279">
        <f>ROUND(I2858*H2858,2)</f>
        <v>0</v>
      </c>
      <c r="K2858" s="275" t="s">
        <v>28</v>
      </c>
      <c r="L2858" s="280"/>
      <c r="M2858" s="281" t="s">
        <v>28</v>
      </c>
      <c r="N2858" s="282" t="s">
        <v>45</v>
      </c>
      <c r="O2858" s="87"/>
      <c r="P2858" s="220">
        <f>O2858*H2858</f>
        <v>0</v>
      </c>
      <c r="Q2858" s="220">
        <v>0.00014999999999999999</v>
      </c>
      <c r="R2858" s="220">
        <f>Q2858*H2858</f>
        <v>0.0028499999999999997</v>
      </c>
      <c r="S2858" s="220">
        <v>0</v>
      </c>
      <c r="T2858" s="221">
        <f>S2858*H2858</f>
        <v>0</v>
      </c>
      <c r="U2858" s="41"/>
      <c r="V2858" s="41"/>
      <c r="W2858" s="41"/>
      <c r="X2858" s="41"/>
      <c r="Y2858" s="41"/>
      <c r="Z2858" s="41"/>
      <c r="AA2858" s="41"/>
      <c r="AB2858" s="41"/>
      <c r="AC2858" s="41"/>
      <c r="AD2858" s="41"/>
      <c r="AE2858" s="41"/>
      <c r="AR2858" s="222" t="s">
        <v>706</v>
      </c>
      <c r="AT2858" s="222" t="s">
        <v>875</v>
      </c>
      <c r="AU2858" s="222" t="s">
        <v>84</v>
      </c>
      <c r="AY2858" s="20" t="s">
        <v>378</v>
      </c>
      <c r="BE2858" s="223">
        <f>IF(N2858="základní",J2858,0)</f>
        <v>0</v>
      </c>
      <c r="BF2858" s="223">
        <f>IF(N2858="snížená",J2858,0)</f>
        <v>0</v>
      </c>
      <c r="BG2858" s="223">
        <f>IF(N2858="zákl. přenesená",J2858,0)</f>
        <v>0</v>
      </c>
      <c r="BH2858" s="223">
        <f>IF(N2858="sníž. přenesená",J2858,0)</f>
        <v>0</v>
      </c>
      <c r="BI2858" s="223">
        <f>IF(N2858="nulová",J2858,0)</f>
        <v>0</v>
      </c>
      <c r="BJ2858" s="20" t="s">
        <v>82</v>
      </c>
      <c r="BK2858" s="223">
        <f>ROUND(I2858*H2858,2)</f>
        <v>0</v>
      </c>
      <c r="BL2858" s="20" t="s">
        <v>598</v>
      </c>
      <c r="BM2858" s="222" t="s">
        <v>3349</v>
      </c>
    </row>
    <row r="2859" s="14" customFormat="1">
      <c r="A2859" s="14"/>
      <c r="B2859" s="240"/>
      <c r="C2859" s="241"/>
      <c r="D2859" s="231" t="s">
        <v>397</v>
      </c>
      <c r="E2859" s="242" t="s">
        <v>28</v>
      </c>
      <c r="F2859" s="243" t="s">
        <v>149</v>
      </c>
      <c r="G2859" s="241"/>
      <c r="H2859" s="244">
        <v>19</v>
      </c>
      <c r="I2859" s="245"/>
      <c r="J2859" s="241"/>
      <c r="K2859" s="241"/>
      <c r="L2859" s="246"/>
      <c r="M2859" s="247"/>
      <c r="N2859" s="248"/>
      <c r="O2859" s="248"/>
      <c r="P2859" s="248"/>
      <c r="Q2859" s="248"/>
      <c r="R2859" s="248"/>
      <c r="S2859" s="248"/>
      <c r="T2859" s="249"/>
      <c r="U2859" s="14"/>
      <c r="V2859" s="14"/>
      <c r="W2859" s="14"/>
      <c r="X2859" s="14"/>
      <c r="Y2859" s="14"/>
      <c r="Z2859" s="14"/>
      <c r="AA2859" s="14"/>
      <c r="AB2859" s="14"/>
      <c r="AC2859" s="14"/>
      <c r="AD2859" s="14"/>
      <c r="AE2859" s="14"/>
      <c r="AT2859" s="250" t="s">
        <v>397</v>
      </c>
      <c r="AU2859" s="250" t="s">
        <v>84</v>
      </c>
      <c r="AV2859" s="14" t="s">
        <v>84</v>
      </c>
      <c r="AW2859" s="14" t="s">
        <v>35</v>
      </c>
      <c r="AX2859" s="14" t="s">
        <v>82</v>
      </c>
      <c r="AY2859" s="250" t="s">
        <v>378</v>
      </c>
    </row>
    <row r="2860" s="2" customFormat="1" ht="37.8" customHeight="1">
      <c r="A2860" s="41"/>
      <c r="B2860" s="42"/>
      <c r="C2860" s="211" t="s">
        <v>3350</v>
      </c>
      <c r="D2860" s="211" t="s">
        <v>385</v>
      </c>
      <c r="E2860" s="212" t="s">
        <v>3351</v>
      </c>
      <c r="F2860" s="213" t="s">
        <v>3352</v>
      </c>
      <c r="G2860" s="214" t="s">
        <v>764</v>
      </c>
      <c r="H2860" s="215">
        <v>21</v>
      </c>
      <c r="I2860" s="216"/>
      <c r="J2860" s="217">
        <f>ROUND(I2860*H2860,2)</f>
        <v>0</v>
      </c>
      <c r="K2860" s="213" t="s">
        <v>389</v>
      </c>
      <c r="L2860" s="47"/>
      <c r="M2860" s="218" t="s">
        <v>28</v>
      </c>
      <c r="N2860" s="219" t="s">
        <v>45</v>
      </c>
      <c r="O2860" s="87"/>
      <c r="P2860" s="220">
        <f>O2860*H2860</f>
        <v>0</v>
      </c>
      <c r="Q2860" s="220">
        <v>0.00044999999999999999</v>
      </c>
      <c r="R2860" s="220">
        <f>Q2860*H2860</f>
        <v>0.0094500000000000001</v>
      </c>
      <c r="S2860" s="220">
        <v>0</v>
      </c>
      <c r="T2860" s="221">
        <f>S2860*H2860</f>
        <v>0</v>
      </c>
      <c r="U2860" s="41"/>
      <c r="V2860" s="41"/>
      <c r="W2860" s="41"/>
      <c r="X2860" s="41"/>
      <c r="Y2860" s="41"/>
      <c r="Z2860" s="41"/>
      <c r="AA2860" s="41"/>
      <c r="AB2860" s="41"/>
      <c r="AC2860" s="41"/>
      <c r="AD2860" s="41"/>
      <c r="AE2860" s="41"/>
      <c r="AR2860" s="222" t="s">
        <v>598</v>
      </c>
      <c r="AT2860" s="222" t="s">
        <v>385</v>
      </c>
      <c r="AU2860" s="222" t="s">
        <v>84</v>
      </c>
      <c r="AY2860" s="20" t="s">
        <v>378</v>
      </c>
      <c r="BE2860" s="223">
        <f>IF(N2860="základní",J2860,0)</f>
        <v>0</v>
      </c>
      <c r="BF2860" s="223">
        <f>IF(N2860="snížená",J2860,0)</f>
        <v>0</v>
      </c>
      <c r="BG2860" s="223">
        <f>IF(N2860="zákl. přenesená",J2860,0)</f>
        <v>0</v>
      </c>
      <c r="BH2860" s="223">
        <f>IF(N2860="sníž. přenesená",J2860,0)</f>
        <v>0</v>
      </c>
      <c r="BI2860" s="223">
        <f>IF(N2860="nulová",J2860,0)</f>
        <v>0</v>
      </c>
      <c r="BJ2860" s="20" t="s">
        <v>82</v>
      </c>
      <c r="BK2860" s="223">
        <f>ROUND(I2860*H2860,2)</f>
        <v>0</v>
      </c>
      <c r="BL2860" s="20" t="s">
        <v>598</v>
      </c>
      <c r="BM2860" s="222" t="s">
        <v>3353</v>
      </c>
    </row>
    <row r="2861" s="2" customFormat="1">
      <c r="A2861" s="41"/>
      <c r="B2861" s="42"/>
      <c r="C2861" s="43"/>
      <c r="D2861" s="224" t="s">
        <v>394</v>
      </c>
      <c r="E2861" s="43"/>
      <c r="F2861" s="225" t="s">
        <v>3354</v>
      </c>
      <c r="G2861" s="43"/>
      <c r="H2861" s="43"/>
      <c r="I2861" s="226"/>
      <c r="J2861" s="43"/>
      <c r="K2861" s="43"/>
      <c r="L2861" s="47"/>
      <c r="M2861" s="227"/>
      <c r="N2861" s="228"/>
      <c r="O2861" s="87"/>
      <c r="P2861" s="87"/>
      <c r="Q2861" s="87"/>
      <c r="R2861" s="87"/>
      <c r="S2861" s="87"/>
      <c r="T2861" s="88"/>
      <c r="U2861" s="41"/>
      <c r="V2861" s="41"/>
      <c r="W2861" s="41"/>
      <c r="X2861" s="41"/>
      <c r="Y2861" s="41"/>
      <c r="Z2861" s="41"/>
      <c r="AA2861" s="41"/>
      <c r="AB2861" s="41"/>
      <c r="AC2861" s="41"/>
      <c r="AD2861" s="41"/>
      <c r="AE2861" s="41"/>
      <c r="AT2861" s="20" t="s">
        <v>394</v>
      </c>
      <c r="AU2861" s="20" t="s">
        <v>84</v>
      </c>
    </row>
    <row r="2862" s="13" customFormat="1">
      <c r="A2862" s="13"/>
      <c r="B2862" s="229"/>
      <c r="C2862" s="230"/>
      <c r="D2862" s="231" t="s">
        <v>397</v>
      </c>
      <c r="E2862" s="232" t="s">
        <v>28</v>
      </c>
      <c r="F2862" s="233" t="s">
        <v>3243</v>
      </c>
      <c r="G2862" s="230"/>
      <c r="H2862" s="232" t="s">
        <v>28</v>
      </c>
      <c r="I2862" s="234"/>
      <c r="J2862" s="230"/>
      <c r="K2862" s="230"/>
      <c r="L2862" s="235"/>
      <c r="M2862" s="236"/>
      <c r="N2862" s="237"/>
      <c r="O2862" s="237"/>
      <c r="P2862" s="237"/>
      <c r="Q2862" s="237"/>
      <c r="R2862" s="237"/>
      <c r="S2862" s="237"/>
      <c r="T2862" s="238"/>
      <c r="U2862" s="13"/>
      <c r="V2862" s="13"/>
      <c r="W2862" s="13"/>
      <c r="X2862" s="13"/>
      <c r="Y2862" s="13"/>
      <c r="Z2862" s="13"/>
      <c r="AA2862" s="13"/>
      <c r="AB2862" s="13"/>
      <c r="AC2862" s="13"/>
      <c r="AD2862" s="13"/>
      <c r="AE2862" s="13"/>
      <c r="AT2862" s="239" t="s">
        <v>397</v>
      </c>
      <c r="AU2862" s="239" t="s">
        <v>84</v>
      </c>
      <c r="AV2862" s="13" t="s">
        <v>82</v>
      </c>
      <c r="AW2862" s="13" t="s">
        <v>35</v>
      </c>
      <c r="AX2862" s="13" t="s">
        <v>74</v>
      </c>
      <c r="AY2862" s="239" t="s">
        <v>378</v>
      </c>
    </row>
    <row r="2863" s="14" customFormat="1">
      <c r="A2863" s="14"/>
      <c r="B2863" s="240"/>
      <c r="C2863" s="241"/>
      <c r="D2863" s="231" t="s">
        <v>397</v>
      </c>
      <c r="E2863" s="242" t="s">
        <v>28</v>
      </c>
      <c r="F2863" s="243" t="s">
        <v>3355</v>
      </c>
      <c r="G2863" s="241"/>
      <c r="H2863" s="244">
        <v>21</v>
      </c>
      <c r="I2863" s="245"/>
      <c r="J2863" s="241"/>
      <c r="K2863" s="241"/>
      <c r="L2863" s="246"/>
      <c r="M2863" s="247"/>
      <c r="N2863" s="248"/>
      <c r="O2863" s="248"/>
      <c r="P2863" s="248"/>
      <c r="Q2863" s="248"/>
      <c r="R2863" s="248"/>
      <c r="S2863" s="248"/>
      <c r="T2863" s="249"/>
      <c r="U2863" s="14"/>
      <c r="V2863" s="14"/>
      <c r="W2863" s="14"/>
      <c r="X2863" s="14"/>
      <c r="Y2863" s="14"/>
      <c r="Z2863" s="14"/>
      <c r="AA2863" s="14"/>
      <c r="AB2863" s="14"/>
      <c r="AC2863" s="14"/>
      <c r="AD2863" s="14"/>
      <c r="AE2863" s="14"/>
      <c r="AT2863" s="250" t="s">
        <v>397</v>
      </c>
      <c r="AU2863" s="250" t="s">
        <v>84</v>
      </c>
      <c r="AV2863" s="14" t="s">
        <v>84</v>
      </c>
      <c r="AW2863" s="14" t="s">
        <v>35</v>
      </c>
      <c r="AX2863" s="14" t="s">
        <v>74</v>
      </c>
      <c r="AY2863" s="250" t="s">
        <v>378</v>
      </c>
    </row>
    <row r="2864" s="15" customFormat="1">
      <c r="A2864" s="15"/>
      <c r="B2864" s="251"/>
      <c r="C2864" s="252"/>
      <c r="D2864" s="231" t="s">
        <v>397</v>
      </c>
      <c r="E2864" s="253" t="s">
        <v>151</v>
      </c>
      <c r="F2864" s="254" t="s">
        <v>416</v>
      </c>
      <c r="G2864" s="252"/>
      <c r="H2864" s="255">
        <v>21</v>
      </c>
      <c r="I2864" s="256"/>
      <c r="J2864" s="252"/>
      <c r="K2864" s="252"/>
      <c r="L2864" s="257"/>
      <c r="M2864" s="258"/>
      <c r="N2864" s="259"/>
      <c r="O2864" s="259"/>
      <c r="P2864" s="259"/>
      <c r="Q2864" s="259"/>
      <c r="R2864" s="259"/>
      <c r="S2864" s="259"/>
      <c r="T2864" s="260"/>
      <c r="U2864" s="15"/>
      <c r="V2864" s="15"/>
      <c r="W2864" s="15"/>
      <c r="X2864" s="15"/>
      <c r="Y2864" s="15"/>
      <c r="Z2864" s="15"/>
      <c r="AA2864" s="15"/>
      <c r="AB2864" s="15"/>
      <c r="AC2864" s="15"/>
      <c r="AD2864" s="15"/>
      <c r="AE2864" s="15"/>
      <c r="AT2864" s="261" t="s">
        <v>397</v>
      </c>
      <c r="AU2864" s="261" t="s">
        <v>84</v>
      </c>
      <c r="AV2864" s="15" t="s">
        <v>390</v>
      </c>
      <c r="AW2864" s="15" t="s">
        <v>35</v>
      </c>
      <c r="AX2864" s="15" t="s">
        <v>82</v>
      </c>
      <c r="AY2864" s="261" t="s">
        <v>378</v>
      </c>
    </row>
    <row r="2865" s="2" customFormat="1" ht="37.8" customHeight="1">
      <c r="A2865" s="41"/>
      <c r="B2865" s="42"/>
      <c r="C2865" s="211" t="s">
        <v>3356</v>
      </c>
      <c r="D2865" s="211" t="s">
        <v>385</v>
      </c>
      <c r="E2865" s="212" t="s">
        <v>3357</v>
      </c>
      <c r="F2865" s="213" t="s">
        <v>3358</v>
      </c>
      <c r="G2865" s="214" t="s">
        <v>764</v>
      </c>
      <c r="H2865" s="215">
        <v>6</v>
      </c>
      <c r="I2865" s="216"/>
      <c r="J2865" s="217">
        <f>ROUND(I2865*H2865,2)</f>
        <v>0</v>
      </c>
      <c r="K2865" s="213" t="s">
        <v>389</v>
      </c>
      <c r="L2865" s="47"/>
      <c r="M2865" s="218" t="s">
        <v>28</v>
      </c>
      <c r="N2865" s="219" t="s">
        <v>45</v>
      </c>
      <c r="O2865" s="87"/>
      <c r="P2865" s="220">
        <f>O2865*H2865</f>
        <v>0</v>
      </c>
      <c r="Q2865" s="220">
        <v>0.00046000000000000001</v>
      </c>
      <c r="R2865" s="220">
        <f>Q2865*H2865</f>
        <v>0.0027600000000000003</v>
      </c>
      <c r="S2865" s="220">
        <v>0</v>
      </c>
      <c r="T2865" s="221">
        <f>S2865*H2865</f>
        <v>0</v>
      </c>
      <c r="U2865" s="41"/>
      <c r="V2865" s="41"/>
      <c r="W2865" s="41"/>
      <c r="X2865" s="41"/>
      <c r="Y2865" s="41"/>
      <c r="Z2865" s="41"/>
      <c r="AA2865" s="41"/>
      <c r="AB2865" s="41"/>
      <c r="AC2865" s="41"/>
      <c r="AD2865" s="41"/>
      <c r="AE2865" s="41"/>
      <c r="AR2865" s="222" t="s">
        <v>598</v>
      </c>
      <c r="AT2865" s="222" t="s">
        <v>385</v>
      </c>
      <c r="AU2865" s="222" t="s">
        <v>84</v>
      </c>
      <c r="AY2865" s="20" t="s">
        <v>378</v>
      </c>
      <c r="BE2865" s="223">
        <f>IF(N2865="základní",J2865,0)</f>
        <v>0</v>
      </c>
      <c r="BF2865" s="223">
        <f>IF(N2865="snížená",J2865,0)</f>
        <v>0</v>
      </c>
      <c r="BG2865" s="223">
        <f>IF(N2865="zákl. přenesená",J2865,0)</f>
        <v>0</v>
      </c>
      <c r="BH2865" s="223">
        <f>IF(N2865="sníž. přenesená",J2865,0)</f>
        <v>0</v>
      </c>
      <c r="BI2865" s="223">
        <f>IF(N2865="nulová",J2865,0)</f>
        <v>0</v>
      </c>
      <c r="BJ2865" s="20" t="s">
        <v>82</v>
      </c>
      <c r="BK2865" s="223">
        <f>ROUND(I2865*H2865,2)</f>
        <v>0</v>
      </c>
      <c r="BL2865" s="20" t="s">
        <v>598</v>
      </c>
      <c r="BM2865" s="222" t="s">
        <v>3359</v>
      </c>
    </row>
    <row r="2866" s="2" customFormat="1">
      <c r="A2866" s="41"/>
      <c r="B2866" s="42"/>
      <c r="C2866" s="43"/>
      <c r="D2866" s="224" t="s">
        <v>394</v>
      </c>
      <c r="E2866" s="43"/>
      <c r="F2866" s="225" t="s">
        <v>3360</v>
      </c>
      <c r="G2866" s="43"/>
      <c r="H2866" s="43"/>
      <c r="I2866" s="226"/>
      <c r="J2866" s="43"/>
      <c r="K2866" s="43"/>
      <c r="L2866" s="47"/>
      <c r="M2866" s="227"/>
      <c r="N2866" s="228"/>
      <c r="O2866" s="87"/>
      <c r="P2866" s="87"/>
      <c r="Q2866" s="87"/>
      <c r="R2866" s="87"/>
      <c r="S2866" s="87"/>
      <c r="T2866" s="88"/>
      <c r="U2866" s="41"/>
      <c r="V2866" s="41"/>
      <c r="W2866" s="41"/>
      <c r="X2866" s="41"/>
      <c r="Y2866" s="41"/>
      <c r="Z2866" s="41"/>
      <c r="AA2866" s="41"/>
      <c r="AB2866" s="41"/>
      <c r="AC2866" s="41"/>
      <c r="AD2866" s="41"/>
      <c r="AE2866" s="41"/>
      <c r="AT2866" s="20" t="s">
        <v>394</v>
      </c>
      <c r="AU2866" s="20" t="s">
        <v>84</v>
      </c>
    </row>
    <row r="2867" s="13" customFormat="1">
      <c r="A2867" s="13"/>
      <c r="B2867" s="229"/>
      <c r="C2867" s="230"/>
      <c r="D2867" s="231" t="s">
        <v>397</v>
      </c>
      <c r="E2867" s="232" t="s">
        <v>28</v>
      </c>
      <c r="F2867" s="233" t="s">
        <v>3243</v>
      </c>
      <c r="G2867" s="230"/>
      <c r="H2867" s="232" t="s">
        <v>28</v>
      </c>
      <c r="I2867" s="234"/>
      <c r="J2867" s="230"/>
      <c r="K2867" s="230"/>
      <c r="L2867" s="235"/>
      <c r="M2867" s="236"/>
      <c r="N2867" s="237"/>
      <c r="O2867" s="237"/>
      <c r="P2867" s="237"/>
      <c r="Q2867" s="237"/>
      <c r="R2867" s="237"/>
      <c r="S2867" s="237"/>
      <c r="T2867" s="238"/>
      <c r="U2867" s="13"/>
      <c r="V2867" s="13"/>
      <c r="W2867" s="13"/>
      <c r="X2867" s="13"/>
      <c r="Y2867" s="13"/>
      <c r="Z2867" s="13"/>
      <c r="AA2867" s="13"/>
      <c r="AB2867" s="13"/>
      <c r="AC2867" s="13"/>
      <c r="AD2867" s="13"/>
      <c r="AE2867" s="13"/>
      <c r="AT2867" s="239" t="s">
        <v>397</v>
      </c>
      <c r="AU2867" s="239" t="s">
        <v>84</v>
      </c>
      <c r="AV2867" s="13" t="s">
        <v>82</v>
      </c>
      <c r="AW2867" s="13" t="s">
        <v>35</v>
      </c>
      <c r="AX2867" s="13" t="s">
        <v>74</v>
      </c>
      <c r="AY2867" s="239" t="s">
        <v>378</v>
      </c>
    </row>
    <row r="2868" s="14" customFormat="1">
      <c r="A2868" s="14"/>
      <c r="B2868" s="240"/>
      <c r="C2868" s="241"/>
      <c r="D2868" s="231" t="s">
        <v>397</v>
      </c>
      <c r="E2868" s="242" t="s">
        <v>28</v>
      </c>
      <c r="F2868" s="243" t="s">
        <v>521</v>
      </c>
      <c r="G2868" s="241"/>
      <c r="H2868" s="244">
        <v>6</v>
      </c>
      <c r="I2868" s="245"/>
      <c r="J2868" s="241"/>
      <c r="K2868" s="241"/>
      <c r="L2868" s="246"/>
      <c r="M2868" s="247"/>
      <c r="N2868" s="248"/>
      <c r="O2868" s="248"/>
      <c r="P2868" s="248"/>
      <c r="Q2868" s="248"/>
      <c r="R2868" s="248"/>
      <c r="S2868" s="248"/>
      <c r="T2868" s="249"/>
      <c r="U2868" s="14"/>
      <c r="V2868" s="14"/>
      <c r="W2868" s="14"/>
      <c r="X2868" s="14"/>
      <c r="Y2868" s="14"/>
      <c r="Z2868" s="14"/>
      <c r="AA2868" s="14"/>
      <c r="AB2868" s="14"/>
      <c r="AC2868" s="14"/>
      <c r="AD2868" s="14"/>
      <c r="AE2868" s="14"/>
      <c r="AT2868" s="250" t="s">
        <v>397</v>
      </c>
      <c r="AU2868" s="250" t="s">
        <v>84</v>
      </c>
      <c r="AV2868" s="14" t="s">
        <v>84</v>
      </c>
      <c r="AW2868" s="14" t="s">
        <v>35</v>
      </c>
      <c r="AX2868" s="14" t="s">
        <v>74</v>
      </c>
      <c r="AY2868" s="250" t="s">
        <v>378</v>
      </c>
    </row>
    <row r="2869" s="15" customFormat="1">
      <c r="A2869" s="15"/>
      <c r="B2869" s="251"/>
      <c r="C2869" s="252"/>
      <c r="D2869" s="231" t="s">
        <v>397</v>
      </c>
      <c r="E2869" s="253" t="s">
        <v>3361</v>
      </c>
      <c r="F2869" s="254" t="s">
        <v>416</v>
      </c>
      <c r="G2869" s="252"/>
      <c r="H2869" s="255">
        <v>6</v>
      </c>
      <c r="I2869" s="256"/>
      <c r="J2869" s="252"/>
      <c r="K2869" s="252"/>
      <c r="L2869" s="257"/>
      <c r="M2869" s="258"/>
      <c r="N2869" s="259"/>
      <c r="O2869" s="259"/>
      <c r="P2869" s="259"/>
      <c r="Q2869" s="259"/>
      <c r="R2869" s="259"/>
      <c r="S2869" s="259"/>
      <c r="T2869" s="260"/>
      <c r="U2869" s="15"/>
      <c r="V2869" s="15"/>
      <c r="W2869" s="15"/>
      <c r="X2869" s="15"/>
      <c r="Y2869" s="15"/>
      <c r="Z2869" s="15"/>
      <c r="AA2869" s="15"/>
      <c r="AB2869" s="15"/>
      <c r="AC2869" s="15"/>
      <c r="AD2869" s="15"/>
      <c r="AE2869" s="15"/>
      <c r="AT2869" s="261" t="s">
        <v>397</v>
      </c>
      <c r="AU2869" s="261" t="s">
        <v>84</v>
      </c>
      <c r="AV2869" s="15" t="s">
        <v>390</v>
      </c>
      <c r="AW2869" s="15" t="s">
        <v>35</v>
      </c>
      <c r="AX2869" s="15" t="s">
        <v>82</v>
      </c>
      <c r="AY2869" s="261" t="s">
        <v>378</v>
      </c>
    </row>
    <row r="2870" s="2" customFormat="1" ht="37.8" customHeight="1">
      <c r="A2870" s="41"/>
      <c r="B2870" s="42"/>
      <c r="C2870" s="273" t="s">
        <v>3362</v>
      </c>
      <c r="D2870" s="273" t="s">
        <v>875</v>
      </c>
      <c r="E2870" s="274" t="s">
        <v>3363</v>
      </c>
      <c r="F2870" s="275" t="s">
        <v>3364</v>
      </c>
      <c r="G2870" s="276" t="s">
        <v>764</v>
      </c>
      <c r="H2870" s="277">
        <v>21</v>
      </c>
      <c r="I2870" s="278"/>
      <c r="J2870" s="279">
        <f>ROUND(I2870*H2870,2)</f>
        <v>0</v>
      </c>
      <c r="K2870" s="275" t="s">
        <v>389</v>
      </c>
      <c r="L2870" s="280"/>
      <c r="M2870" s="281" t="s">
        <v>28</v>
      </c>
      <c r="N2870" s="282" t="s">
        <v>45</v>
      </c>
      <c r="O2870" s="87"/>
      <c r="P2870" s="220">
        <f>O2870*H2870</f>
        <v>0</v>
      </c>
      <c r="Q2870" s="220">
        <v>0.016</v>
      </c>
      <c r="R2870" s="220">
        <f>Q2870*H2870</f>
        <v>0.33600000000000002</v>
      </c>
      <c r="S2870" s="220">
        <v>0</v>
      </c>
      <c r="T2870" s="221">
        <f>S2870*H2870</f>
        <v>0</v>
      </c>
      <c r="U2870" s="41"/>
      <c r="V2870" s="41"/>
      <c r="W2870" s="41"/>
      <c r="X2870" s="41"/>
      <c r="Y2870" s="41"/>
      <c r="Z2870" s="41"/>
      <c r="AA2870" s="41"/>
      <c r="AB2870" s="41"/>
      <c r="AC2870" s="41"/>
      <c r="AD2870" s="41"/>
      <c r="AE2870" s="41"/>
      <c r="AR2870" s="222" t="s">
        <v>706</v>
      </c>
      <c r="AT2870" s="222" t="s">
        <v>875</v>
      </c>
      <c r="AU2870" s="222" t="s">
        <v>84</v>
      </c>
      <c r="AY2870" s="20" t="s">
        <v>378</v>
      </c>
      <c r="BE2870" s="223">
        <f>IF(N2870="základní",J2870,0)</f>
        <v>0</v>
      </c>
      <c r="BF2870" s="223">
        <f>IF(N2870="snížená",J2870,0)</f>
        <v>0</v>
      </c>
      <c r="BG2870" s="223">
        <f>IF(N2870="zákl. přenesená",J2870,0)</f>
        <v>0</v>
      </c>
      <c r="BH2870" s="223">
        <f>IF(N2870="sníž. přenesená",J2870,0)</f>
        <v>0</v>
      </c>
      <c r="BI2870" s="223">
        <f>IF(N2870="nulová",J2870,0)</f>
        <v>0</v>
      </c>
      <c r="BJ2870" s="20" t="s">
        <v>82</v>
      </c>
      <c r="BK2870" s="223">
        <f>ROUND(I2870*H2870,2)</f>
        <v>0</v>
      </c>
      <c r="BL2870" s="20" t="s">
        <v>598</v>
      </c>
      <c r="BM2870" s="222" t="s">
        <v>3365</v>
      </c>
    </row>
    <row r="2871" s="14" customFormat="1">
      <c r="A2871" s="14"/>
      <c r="B2871" s="240"/>
      <c r="C2871" s="241"/>
      <c r="D2871" s="231" t="s">
        <v>397</v>
      </c>
      <c r="E2871" s="242" t="s">
        <v>28</v>
      </c>
      <c r="F2871" s="243" t="s">
        <v>151</v>
      </c>
      <c r="G2871" s="241"/>
      <c r="H2871" s="244">
        <v>21</v>
      </c>
      <c r="I2871" s="245"/>
      <c r="J2871" s="241"/>
      <c r="K2871" s="241"/>
      <c r="L2871" s="246"/>
      <c r="M2871" s="247"/>
      <c r="N2871" s="248"/>
      <c r="O2871" s="248"/>
      <c r="P2871" s="248"/>
      <c r="Q2871" s="248"/>
      <c r="R2871" s="248"/>
      <c r="S2871" s="248"/>
      <c r="T2871" s="249"/>
      <c r="U2871" s="14"/>
      <c r="V2871" s="14"/>
      <c r="W2871" s="14"/>
      <c r="X2871" s="14"/>
      <c r="Y2871" s="14"/>
      <c r="Z2871" s="14"/>
      <c r="AA2871" s="14"/>
      <c r="AB2871" s="14"/>
      <c r="AC2871" s="14"/>
      <c r="AD2871" s="14"/>
      <c r="AE2871" s="14"/>
      <c r="AT2871" s="250" t="s">
        <v>397</v>
      </c>
      <c r="AU2871" s="250" t="s">
        <v>84</v>
      </c>
      <c r="AV2871" s="14" t="s">
        <v>84</v>
      </c>
      <c r="AW2871" s="14" t="s">
        <v>35</v>
      </c>
      <c r="AX2871" s="14" t="s">
        <v>82</v>
      </c>
      <c r="AY2871" s="250" t="s">
        <v>378</v>
      </c>
    </row>
    <row r="2872" s="2" customFormat="1" ht="37.8" customHeight="1">
      <c r="A2872" s="41"/>
      <c r="B2872" s="42"/>
      <c r="C2872" s="273" t="s">
        <v>3366</v>
      </c>
      <c r="D2872" s="273" t="s">
        <v>875</v>
      </c>
      <c r="E2872" s="274" t="s">
        <v>3367</v>
      </c>
      <c r="F2872" s="275" t="s">
        <v>3368</v>
      </c>
      <c r="G2872" s="276" t="s">
        <v>764</v>
      </c>
      <c r="H2872" s="277">
        <v>6</v>
      </c>
      <c r="I2872" s="278"/>
      <c r="J2872" s="279">
        <f>ROUND(I2872*H2872,2)</f>
        <v>0</v>
      </c>
      <c r="K2872" s="275" t="s">
        <v>389</v>
      </c>
      <c r="L2872" s="280"/>
      <c r="M2872" s="281" t="s">
        <v>28</v>
      </c>
      <c r="N2872" s="282" t="s">
        <v>45</v>
      </c>
      <c r="O2872" s="87"/>
      <c r="P2872" s="220">
        <f>O2872*H2872</f>
        <v>0</v>
      </c>
      <c r="Q2872" s="220">
        <v>0.025999999999999999</v>
      </c>
      <c r="R2872" s="220">
        <f>Q2872*H2872</f>
        <v>0.156</v>
      </c>
      <c r="S2872" s="220">
        <v>0</v>
      </c>
      <c r="T2872" s="221">
        <f>S2872*H2872</f>
        <v>0</v>
      </c>
      <c r="U2872" s="41"/>
      <c r="V2872" s="41"/>
      <c r="W2872" s="41"/>
      <c r="X2872" s="41"/>
      <c r="Y2872" s="41"/>
      <c r="Z2872" s="41"/>
      <c r="AA2872" s="41"/>
      <c r="AB2872" s="41"/>
      <c r="AC2872" s="41"/>
      <c r="AD2872" s="41"/>
      <c r="AE2872" s="41"/>
      <c r="AR2872" s="222" t="s">
        <v>706</v>
      </c>
      <c r="AT2872" s="222" t="s">
        <v>875</v>
      </c>
      <c r="AU2872" s="222" t="s">
        <v>84</v>
      </c>
      <c r="AY2872" s="20" t="s">
        <v>378</v>
      </c>
      <c r="BE2872" s="223">
        <f>IF(N2872="základní",J2872,0)</f>
        <v>0</v>
      </c>
      <c r="BF2872" s="223">
        <f>IF(N2872="snížená",J2872,0)</f>
        <v>0</v>
      </c>
      <c r="BG2872" s="223">
        <f>IF(N2872="zákl. přenesená",J2872,0)</f>
        <v>0</v>
      </c>
      <c r="BH2872" s="223">
        <f>IF(N2872="sníž. přenesená",J2872,0)</f>
        <v>0</v>
      </c>
      <c r="BI2872" s="223">
        <f>IF(N2872="nulová",J2872,0)</f>
        <v>0</v>
      </c>
      <c r="BJ2872" s="20" t="s">
        <v>82</v>
      </c>
      <c r="BK2872" s="223">
        <f>ROUND(I2872*H2872,2)</f>
        <v>0</v>
      </c>
      <c r="BL2872" s="20" t="s">
        <v>598</v>
      </c>
      <c r="BM2872" s="222" t="s">
        <v>3369</v>
      </c>
    </row>
    <row r="2873" s="13" customFormat="1">
      <c r="A2873" s="13"/>
      <c r="B2873" s="229"/>
      <c r="C2873" s="230"/>
      <c r="D2873" s="231" t="s">
        <v>397</v>
      </c>
      <c r="E2873" s="232" t="s">
        <v>28</v>
      </c>
      <c r="F2873" s="233" t="s">
        <v>3243</v>
      </c>
      <c r="G2873" s="230"/>
      <c r="H2873" s="232" t="s">
        <v>28</v>
      </c>
      <c r="I2873" s="234"/>
      <c r="J2873" s="230"/>
      <c r="K2873" s="230"/>
      <c r="L2873" s="235"/>
      <c r="M2873" s="236"/>
      <c r="N2873" s="237"/>
      <c r="O2873" s="237"/>
      <c r="P2873" s="237"/>
      <c r="Q2873" s="237"/>
      <c r="R2873" s="237"/>
      <c r="S2873" s="237"/>
      <c r="T2873" s="238"/>
      <c r="U2873" s="13"/>
      <c r="V2873" s="13"/>
      <c r="W2873" s="13"/>
      <c r="X2873" s="13"/>
      <c r="Y2873" s="13"/>
      <c r="Z2873" s="13"/>
      <c r="AA2873" s="13"/>
      <c r="AB2873" s="13"/>
      <c r="AC2873" s="13"/>
      <c r="AD2873" s="13"/>
      <c r="AE2873" s="13"/>
      <c r="AT2873" s="239" t="s">
        <v>397</v>
      </c>
      <c r="AU2873" s="239" t="s">
        <v>84</v>
      </c>
      <c r="AV2873" s="13" t="s">
        <v>82</v>
      </c>
      <c r="AW2873" s="13" t="s">
        <v>35</v>
      </c>
      <c r="AX2873" s="13" t="s">
        <v>74</v>
      </c>
      <c r="AY2873" s="239" t="s">
        <v>378</v>
      </c>
    </row>
    <row r="2874" s="14" customFormat="1">
      <c r="A2874" s="14"/>
      <c r="B2874" s="240"/>
      <c r="C2874" s="241"/>
      <c r="D2874" s="231" t="s">
        <v>397</v>
      </c>
      <c r="E2874" s="242" t="s">
        <v>28</v>
      </c>
      <c r="F2874" s="243" t="s">
        <v>521</v>
      </c>
      <c r="G2874" s="241"/>
      <c r="H2874" s="244">
        <v>6</v>
      </c>
      <c r="I2874" s="245"/>
      <c r="J2874" s="241"/>
      <c r="K2874" s="241"/>
      <c r="L2874" s="246"/>
      <c r="M2874" s="247"/>
      <c r="N2874" s="248"/>
      <c r="O2874" s="248"/>
      <c r="P2874" s="248"/>
      <c r="Q2874" s="248"/>
      <c r="R2874" s="248"/>
      <c r="S2874" s="248"/>
      <c r="T2874" s="249"/>
      <c r="U2874" s="14"/>
      <c r="V2874" s="14"/>
      <c r="W2874" s="14"/>
      <c r="X2874" s="14"/>
      <c r="Y2874" s="14"/>
      <c r="Z2874" s="14"/>
      <c r="AA2874" s="14"/>
      <c r="AB2874" s="14"/>
      <c r="AC2874" s="14"/>
      <c r="AD2874" s="14"/>
      <c r="AE2874" s="14"/>
      <c r="AT2874" s="250" t="s">
        <v>397</v>
      </c>
      <c r="AU2874" s="250" t="s">
        <v>84</v>
      </c>
      <c r="AV2874" s="14" t="s">
        <v>84</v>
      </c>
      <c r="AW2874" s="14" t="s">
        <v>35</v>
      </c>
      <c r="AX2874" s="14" t="s">
        <v>74</v>
      </c>
      <c r="AY2874" s="250" t="s">
        <v>378</v>
      </c>
    </row>
    <row r="2875" s="15" customFormat="1">
      <c r="A2875" s="15"/>
      <c r="B2875" s="251"/>
      <c r="C2875" s="252"/>
      <c r="D2875" s="231" t="s">
        <v>397</v>
      </c>
      <c r="E2875" s="253" t="s">
        <v>28</v>
      </c>
      <c r="F2875" s="254" t="s">
        <v>416</v>
      </c>
      <c r="G2875" s="252"/>
      <c r="H2875" s="255">
        <v>6</v>
      </c>
      <c r="I2875" s="256"/>
      <c r="J2875" s="252"/>
      <c r="K2875" s="252"/>
      <c r="L2875" s="257"/>
      <c r="M2875" s="258"/>
      <c r="N2875" s="259"/>
      <c r="O2875" s="259"/>
      <c r="P2875" s="259"/>
      <c r="Q2875" s="259"/>
      <c r="R2875" s="259"/>
      <c r="S2875" s="259"/>
      <c r="T2875" s="260"/>
      <c r="U2875" s="15"/>
      <c r="V2875" s="15"/>
      <c r="W2875" s="15"/>
      <c r="X2875" s="15"/>
      <c r="Y2875" s="15"/>
      <c r="Z2875" s="15"/>
      <c r="AA2875" s="15"/>
      <c r="AB2875" s="15"/>
      <c r="AC2875" s="15"/>
      <c r="AD2875" s="15"/>
      <c r="AE2875" s="15"/>
      <c r="AT2875" s="261" t="s">
        <v>397</v>
      </c>
      <c r="AU2875" s="261" t="s">
        <v>84</v>
      </c>
      <c r="AV2875" s="15" t="s">
        <v>390</v>
      </c>
      <c r="AW2875" s="15" t="s">
        <v>35</v>
      </c>
      <c r="AX2875" s="15" t="s">
        <v>82</v>
      </c>
      <c r="AY2875" s="261" t="s">
        <v>378</v>
      </c>
    </row>
    <row r="2876" s="2" customFormat="1" ht="37.8" customHeight="1">
      <c r="A2876" s="41"/>
      <c r="B2876" s="42"/>
      <c r="C2876" s="211" t="s">
        <v>3370</v>
      </c>
      <c r="D2876" s="211" t="s">
        <v>385</v>
      </c>
      <c r="E2876" s="212" t="s">
        <v>3371</v>
      </c>
      <c r="F2876" s="213" t="s">
        <v>3372</v>
      </c>
      <c r="G2876" s="214" t="s">
        <v>764</v>
      </c>
      <c r="H2876" s="215">
        <v>13</v>
      </c>
      <c r="I2876" s="216"/>
      <c r="J2876" s="217">
        <f>ROUND(I2876*H2876,2)</f>
        <v>0</v>
      </c>
      <c r="K2876" s="213" t="s">
        <v>389</v>
      </c>
      <c r="L2876" s="47"/>
      <c r="M2876" s="218" t="s">
        <v>28</v>
      </c>
      <c r="N2876" s="219" t="s">
        <v>45</v>
      </c>
      <c r="O2876" s="87"/>
      <c r="P2876" s="220">
        <f>O2876*H2876</f>
        <v>0</v>
      </c>
      <c r="Q2876" s="220">
        <v>0.00040000000000000002</v>
      </c>
      <c r="R2876" s="220">
        <f>Q2876*H2876</f>
        <v>0.0052000000000000006</v>
      </c>
      <c r="S2876" s="220">
        <v>0</v>
      </c>
      <c r="T2876" s="221">
        <f>S2876*H2876</f>
        <v>0</v>
      </c>
      <c r="U2876" s="41"/>
      <c r="V2876" s="41"/>
      <c r="W2876" s="41"/>
      <c r="X2876" s="41"/>
      <c r="Y2876" s="41"/>
      <c r="Z2876" s="41"/>
      <c r="AA2876" s="41"/>
      <c r="AB2876" s="41"/>
      <c r="AC2876" s="41"/>
      <c r="AD2876" s="41"/>
      <c r="AE2876" s="41"/>
      <c r="AR2876" s="222" t="s">
        <v>598</v>
      </c>
      <c r="AT2876" s="222" t="s">
        <v>385</v>
      </c>
      <c r="AU2876" s="222" t="s">
        <v>84</v>
      </c>
      <c r="AY2876" s="20" t="s">
        <v>378</v>
      </c>
      <c r="BE2876" s="223">
        <f>IF(N2876="základní",J2876,0)</f>
        <v>0</v>
      </c>
      <c r="BF2876" s="223">
        <f>IF(N2876="snížená",J2876,0)</f>
        <v>0</v>
      </c>
      <c r="BG2876" s="223">
        <f>IF(N2876="zákl. přenesená",J2876,0)</f>
        <v>0</v>
      </c>
      <c r="BH2876" s="223">
        <f>IF(N2876="sníž. přenesená",J2876,0)</f>
        <v>0</v>
      </c>
      <c r="BI2876" s="223">
        <f>IF(N2876="nulová",J2876,0)</f>
        <v>0</v>
      </c>
      <c r="BJ2876" s="20" t="s">
        <v>82</v>
      </c>
      <c r="BK2876" s="223">
        <f>ROUND(I2876*H2876,2)</f>
        <v>0</v>
      </c>
      <c r="BL2876" s="20" t="s">
        <v>598</v>
      </c>
      <c r="BM2876" s="222" t="s">
        <v>3373</v>
      </c>
    </row>
    <row r="2877" s="2" customFormat="1">
      <c r="A2877" s="41"/>
      <c r="B2877" s="42"/>
      <c r="C2877" s="43"/>
      <c r="D2877" s="224" t="s">
        <v>394</v>
      </c>
      <c r="E2877" s="43"/>
      <c r="F2877" s="225" t="s">
        <v>3374</v>
      </c>
      <c r="G2877" s="43"/>
      <c r="H2877" s="43"/>
      <c r="I2877" s="226"/>
      <c r="J2877" s="43"/>
      <c r="K2877" s="43"/>
      <c r="L2877" s="47"/>
      <c r="M2877" s="227"/>
      <c r="N2877" s="228"/>
      <c r="O2877" s="87"/>
      <c r="P2877" s="87"/>
      <c r="Q2877" s="87"/>
      <c r="R2877" s="87"/>
      <c r="S2877" s="87"/>
      <c r="T2877" s="88"/>
      <c r="U2877" s="41"/>
      <c r="V2877" s="41"/>
      <c r="W2877" s="41"/>
      <c r="X2877" s="41"/>
      <c r="Y2877" s="41"/>
      <c r="Z2877" s="41"/>
      <c r="AA2877" s="41"/>
      <c r="AB2877" s="41"/>
      <c r="AC2877" s="41"/>
      <c r="AD2877" s="41"/>
      <c r="AE2877" s="41"/>
      <c r="AT2877" s="20" t="s">
        <v>394</v>
      </c>
      <c r="AU2877" s="20" t="s">
        <v>84</v>
      </c>
    </row>
    <row r="2878" s="13" customFormat="1">
      <c r="A2878" s="13"/>
      <c r="B2878" s="229"/>
      <c r="C2878" s="230"/>
      <c r="D2878" s="231" t="s">
        <v>397</v>
      </c>
      <c r="E2878" s="232" t="s">
        <v>28</v>
      </c>
      <c r="F2878" s="233" t="s">
        <v>3271</v>
      </c>
      <c r="G2878" s="230"/>
      <c r="H2878" s="232" t="s">
        <v>28</v>
      </c>
      <c r="I2878" s="234"/>
      <c r="J2878" s="230"/>
      <c r="K2878" s="230"/>
      <c r="L2878" s="235"/>
      <c r="M2878" s="236"/>
      <c r="N2878" s="237"/>
      <c r="O2878" s="237"/>
      <c r="P2878" s="237"/>
      <c r="Q2878" s="237"/>
      <c r="R2878" s="237"/>
      <c r="S2878" s="237"/>
      <c r="T2878" s="238"/>
      <c r="U2878" s="13"/>
      <c r="V2878" s="13"/>
      <c r="W2878" s="13"/>
      <c r="X2878" s="13"/>
      <c r="Y2878" s="13"/>
      <c r="Z2878" s="13"/>
      <c r="AA2878" s="13"/>
      <c r="AB2878" s="13"/>
      <c r="AC2878" s="13"/>
      <c r="AD2878" s="13"/>
      <c r="AE2878" s="13"/>
      <c r="AT2878" s="239" t="s">
        <v>397</v>
      </c>
      <c r="AU2878" s="239" t="s">
        <v>84</v>
      </c>
      <c r="AV2878" s="13" t="s">
        <v>82</v>
      </c>
      <c r="AW2878" s="13" t="s">
        <v>35</v>
      </c>
      <c r="AX2878" s="13" t="s">
        <v>74</v>
      </c>
      <c r="AY2878" s="239" t="s">
        <v>378</v>
      </c>
    </row>
    <row r="2879" s="14" customFormat="1">
      <c r="A2879" s="14"/>
      <c r="B2879" s="240"/>
      <c r="C2879" s="241"/>
      <c r="D2879" s="231" t="s">
        <v>397</v>
      </c>
      <c r="E2879" s="242" t="s">
        <v>28</v>
      </c>
      <c r="F2879" s="243" t="s">
        <v>381</v>
      </c>
      <c r="G2879" s="241"/>
      <c r="H2879" s="244">
        <v>13</v>
      </c>
      <c r="I2879" s="245"/>
      <c r="J2879" s="241"/>
      <c r="K2879" s="241"/>
      <c r="L2879" s="246"/>
      <c r="M2879" s="247"/>
      <c r="N2879" s="248"/>
      <c r="O2879" s="248"/>
      <c r="P2879" s="248"/>
      <c r="Q2879" s="248"/>
      <c r="R2879" s="248"/>
      <c r="S2879" s="248"/>
      <c r="T2879" s="249"/>
      <c r="U2879" s="14"/>
      <c r="V2879" s="14"/>
      <c r="W2879" s="14"/>
      <c r="X2879" s="14"/>
      <c r="Y2879" s="14"/>
      <c r="Z2879" s="14"/>
      <c r="AA2879" s="14"/>
      <c r="AB2879" s="14"/>
      <c r="AC2879" s="14"/>
      <c r="AD2879" s="14"/>
      <c r="AE2879" s="14"/>
      <c r="AT2879" s="250" t="s">
        <v>397</v>
      </c>
      <c r="AU2879" s="250" t="s">
        <v>84</v>
      </c>
      <c r="AV2879" s="14" t="s">
        <v>84</v>
      </c>
      <c r="AW2879" s="14" t="s">
        <v>35</v>
      </c>
      <c r="AX2879" s="14" t="s">
        <v>82</v>
      </c>
      <c r="AY2879" s="250" t="s">
        <v>378</v>
      </c>
    </row>
    <row r="2880" s="2" customFormat="1" ht="37.8" customHeight="1">
      <c r="A2880" s="41"/>
      <c r="B2880" s="42"/>
      <c r="C2880" s="273" t="s">
        <v>342</v>
      </c>
      <c r="D2880" s="273" t="s">
        <v>875</v>
      </c>
      <c r="E2880" s="274" t="s">
        <v>3375</v>
      </c>
      <c r="F2880" s="275" t="s">
        <v>3376</v>
      </c>
      <c r="G2880" s="276" t="s">
        <v>764</v>
      </c>
      <c r="H2880" s="277">
        <v>13</v>
      </c>
      <c r="I2880" s="278"/>
      <c r="J2880" s="279">
        <f>ROUND(I2880*H2880,2)</f>
        <v>0</v>
      </c>
      <c r="K2880" s="275" t="s">
        <v>389</v>
      </c>
      <c r="L2880" s="280"/>
      <c r="M2880" s="281" t="s">
        <v>28</v>
      </c>
      <c r="N2880" s="282" t="s">
        <v>45</v>
      </c>
      <c r="O2880" s="87"/>
      <c r="P2880" s="220">
        <f>O2880*H2880</f>
        <v>0</v>
      </c>
      <c r="Q2880" s="220">
        <v>0.016</v>
      </c>
      <c r="R2880" s="220">
        <f>Q2880*H2880</f>
        <v>0.20800000000000002</v>
      </c>
      <c r="S2880" s="220">
        <v>0</v>
      </c>
      <c r="T2880" s="221">
        <f>S2880*H2880</f>
        <v>0</v>
      </c>
      <c r="U2880" s="41"/>
      <c r="V2880" s="41"/>
      <c r="W2880" s="41"/>
      <c r="X2880" s="41"/>
      <c r="Y2880" s="41"/>
      <c r="Z2880" s="41"/>
      <c r="AA2880" s="41"/>
      <c r="AB2880" s="41"/>
      <c r="AC2880" s="41"/>
      <c r="AD2880" s="41"/>
      <c r="AE2880" s="41"/>
      <c r="AR2880" s="222" t="s">
        <v>706</v>
      </c>
      <c r="AT2880" s="222" t="s">
        <v>875</v>
      </c>
      <c r="AU2880" s="222" t="s">
        <v>84</v>
      </c>
      <c r="AY2880" s="20" t="s">
        <v>378</v>
      </c>
      <c r="BE2880" s="223">
        <f>IF(N2880="základní",J2880,0)</f>
        <v>0</v>
      </c>
      <c r="BF2880" s="223">
        <f>IF(N2880="snížená",J2880,0)</f>
        <v>0</v>
      </c>
      <c r="BG2880" s="223">
        <f>IF(N2880="zákl. přenesená",J2880,0)</f>
        <v>0</v>
      </c>
      <c r="BH2880" s="223">
        <f>IF(N2880="sníž. přenesená",J2880,0)</f>
        <v>0</v>
      </c>
      <c r="BI2880" s="223">
        <f>IF(N2880="nulová",J2880,0)</f>
        <v>0</v>
      </c>
      <c r="BJ2880" s="20" t="s">
        <v>82</v>
      </c>
      <c r="BK2880" s="223">
        <f>ROUND(I2880*H2880,2)</f>
        <v>0</v>
      </c>
      <c r="BL2880" s="20" t="s">
        <v>598</v>
      </c>
      <c r="BM2880" s="222" t="s">
        <v>3377</v>
      </c>
    </row>
    <row r="2881" s="13" customFormat="1">
      <c r="A2881" s="13"/>
      <c r="B2881" s="229"/>
      <c r="C2881" s="230"/>
      <c r="D2881" s="231" t="s">
        <v>397</v>
      </c>
      <c r="E2881" s="232" t="s">
        <v>28</v>
      </c>
      <c r="F2881" s="233" t="s">
        <v>3271</v>
      </c>
      <c r="G2881" s="230"/>
      <c r="H2881" s="232" t="s">
        <v>28</v>
      </c>
      <c r="I2881" s="234"/>
      <c r="J2881" s="230"/>
      <c r="K2881" s="230"/>
      <c r="L2881" s="235"/>
      <c r="M2881" s="236"/>
      <c r="N2881" s="237"/>
      <c r="O2881" s="237"/>
      <c r="P2881" s="237"/>
      <c r="Q2881" s="237"/>
      <c r="R2881" s="237"/>
      <c r="S2881" s="237"/>
      <c r="T2881" s="238"/>
      <c r="U2881" s="13"/>
      <c r="V2881" s="13"/>
      <c r="W2881" s="13"/>
      <c r="X2881" s="13"/>
      <c r="Y2881" s="13"/>
      <c r="Z2881" s="13"/>
      <c r="AA2881" s="13"/>
      <c r="AB2881" s="13"/>
      <c r="AC2881" s="13"/>
      <c r="AD2881" s="13"/>
      <c r="AE2881" s="13"/>
      <c r="AT2881" s="239" t="s">
        <v>397</v>
      </c>
      <c r="AU2881" s="239" t="s">
        <v>84</v>
      </c>
      <c r="AV2881" s="13" t="s">
        <v>82</v>
      </c>
      <c r="AW2881" s="13" t="s">
        <v>35</v>
      </c>
      <c r="AX2881" s="13" t="s">
        <v>74</v>
      </c>
      <c r="AY2881" s="239" t="s">
        <v>378</v>
      </c>
    </row>
    <row r="2882" s="14" customFormat="1">
      <c r="A2882" s="14"/>
      <c r="B2882" s="240"/>
      <c r="C2882" s="241"/>
      <c r="D2882" s="231" t="s">
        <v>397</v>
      </c>
      <c r="E2882" s="242" t="s">
        <v>28</v>
      </c>
      <c r="F2882" s="243" t="s">
        <v>381</v>
      </c>
      <c r="G2882" s="241"/>
      <c r="H2882" s="244">
        <v>13</v>
      </c>
      <c r="I2882" s="245"/>
      <c r="J2882" s="241"/>
      <c r="K2882" s="241"/>
      <c r="L2882" s="246"/>
      <c r="M2882" s="247"/>
      <c r="N2882" s="248"/>
      <c r="O2882" s="248"/>
      <c r="P2882" s="248"/>
      <c r="Q2882" s="248"/>
      <c r="R2882" s="248"/>
      <c r="S2882" s="248"/>
      <c r="T2882" s="249"/>
      <c r="U2882" s="14"/>
      <c r="V2882" s="14"/>
      <c r="W2882" s="14"/>
      <c r="X2882" s="14"/>
      <c r="Y2882" s="14"/>
      <c r="Z2882" s="14"/>
      <c r="AA2882" s="14"/>
      <c r="AB2882" s="14"/>
      <c r="AC2882" s="14"/>
      <c r="AD2882" s="14"/>
      <c r="AE2882" s="14"/>
      <c r="AT2882" s="250" t="s">
        <v>397</v>
      </c>
      <c r="AU2882" s="250" t="s">
        <v>84</v>
      </c>
      <c r="AV2882" s="14" t="s">
        <v>84</v>
      </c>
      <c r="AW2882" s="14" t="s">
        <v>35</v>
      </c>
      <c r="AX2882" s="14" t="s">
        <v>82</v>
      </c>
      <c r="AY2882" s="250" t="s">
        <v>378</v>
      </c>
    </row>
    <row r="2883" s="2" customFormat="1" ht="37.8" customHeight="1">
      <c r="A2883" s="41"/>
      <c r="B2883" s="42"/>
      <c r="C2883" s="211" t="s">
        <v>3378</v>
      </c>
      <c r="D2883" s="211" t="s">
        <v>385</v>
      </c>
      <c r="E2883" s="212" t="s">
        <v>3379</v>
      </c>
      <c r="F2883" s="213" t="s">
        <v>3380</v>
      </c>
      <c r="G2883" s="214" t="s">
        <v>764</v>
      </c>
      <c r="H2883" s="215">
        <v>6</v>
      </c>
      <c r="I2883" s="216"/>
      <c r="J2883" s="217">
        <f>ROUND(I2883*H2883,2)</f>
        <v>0</v>
      </c>
      <c r="K2883" s="213" t="s">
        <v>389</v>
      </c>
      <c r="L2883" s="47"/>
      <c r="M2883" s="218" t="s">
        <v>28</v>
      </c>
      <c r="N2883" s="219" t="s">
        <v>45</v>
      </c>
      <c r="O2883" s="87"/>
      <c r="P2883" s="220">
        <f>O2883*H2883</f>
        <v>0</v>
      </c>
      <c r="Q2883" s="220">
        <v>0.00040999999999999999</v>
      </c>
      <c r="R2883" s="220">
        <f>Q2883*H2883</f>
        <v>0.0024599999999999999</v>
      </c>
      <c r="S2883" s="220">
        <v>0</v>
      </c>
      <c r="T2883" s="221">
        <f>S2883*H2883</f>
        <v>0</v>
      </c>
      <c r="U2883" s="41"/>
      <c r="V2883" s="41"/>
      <c r="W2883" s="41"/>
      <c r="X2883" s="41"/>
      <c r="Y2883" s="41"/>
      <c r="Z2883" s="41"/>
      <c r="AA2883" s="41"/>
      <c r="AB2883" s="41"/>
      <c r="AC2883" s="41"/>
      <c r="AD2883" s="41"/>
      <c r="AE2883" s="41"/>
      <c r="AR2883" s="222" t="s">
        <v>598</v>
      </c>
      <c r="AT2883" s="222" t="s">
        <v>385</v>
      </c>
      <c r="AU2883" s="222" t="s">
        <v>84</v>
      </c>
      <c r="AY2883" s="20" t="s">
        <v>378</v>
      </c>
      <c r="BE2883" s="223">
        <f>IF(N2883="základní",J2883,0)</f>
        <v>0</v>
      </c>
      <c r="BF2883" s="223">
        <f>IF(N2883="snížená",J2883,0)</f>
        <v>0</v>
      </c>
      <c r="BG2883" s="223">
        <f>IF(N2883="zákl. přenesená",J2883,0)</f>
        <v>0</v>
      </c>
      <c r="BH2883" s="223">
        <f>IF(N2883="sníž. přenesená",J2883,0)</f>
        <v>0</v>
      </c>
      <c r="BI2883" s="223">
        <f>IF(N2883="nulová",J2883,0)</f>
        <v>0</v>
      </c>
      <c r="BJ2883" s="20" t="s">
        <v>82</v>
      </c>
      <c r="BK2883" s="223">
        <f>ROUND(I2883*H2883,2)</f>
        <v>0</v>
      </c>
      <c r="BL2883" s="20" t="s">
        <v>598</v>
      </c>
      <c r="BM2883" s="222" t="s">
        <v>3381</v>
      </c>
    </row>
    <row r="2884" s="2" customFormat="1">
      <c r="A2884" s="41"/>
      <c r="B2884" s="42"/>
      <c r="C2884" s="43"/>
      <c r="D2884" s="224" t="s">
        <v>394</v>
      </c>
      <c r="E2884" s="43"/>
      <c r="F2884" s="225" t="s">
        <v>3382</v>
      </c>
      <c r="G2884" s="43"/>
      <c r="H2884" s="43"/>
      <c r="I2884" s="226"/>
      <c r="J2884" s="43"/>
      <c r="K2884" s="43"/>
      <c r="L2884" s="47"/>
      <c r="M2884" s="227"/>
      <c r="N2884" s="228"/>
      <c r="O2884" s="87"/>
      <c r="P2884" s="87"/>
      <c r="Q2884" s="87"/>
      <c r="R2884" s="87"/>
      <c r="S2884" s="87"/>
      <c r="T2884" s="88"/>
      <c r="U2884" s="41"/>
      <c r="V2884" s="41"/>
      <c r="W2884" s="41"/>
      <c r="X2884" s="41"/>
      <c r="Y2884" s="41"/>
      <c r="Z2884" s="41"/>
      <c r="AA2884" s="41"/>
      <c r="AB2884" s="41"/>
      <c r="AC2884" s="41"/>
      <c r="AD2884" s="41"/>
      <c r="AE2884" s="41"/>
      <c r="AT2884" s="20" t="s">
        <v>394</v>
      </c>
      <c r="AU2884" s="20" t="s">
        <v>84</v>
      </c>
    </row>
    <row r="2885" s="13" customFormat="1">
      <c r="A2885" s="13"/>
      <c r="B2885" s="229"/>
      <c r="C2885" s="230"/>
      <c r="D2885" s="231" t="s">
        <v>397</v>
      </c>
      <c r="E2885" s="232" t="s">
        <v>28</v>
      </c>
      <c r="F2885" s="233" t="s">
        <v>3271</v>
      </c>
      <c r="G2885" s="230"/>
      <c r="H2885" s="232" t="s">
        <v>28</v>
      </c>
      <c r="I2885" s="234"/>
      <c r="J2885" s="230"/>
      <c r="K2885" s="230"/>
      <c r="L2885" s="235"/>
      <c r="M2885" s="236"/>
      <c r="N2885" s="237"/>
      <c r="O2885" s="237"/>
      <c r="P2885" s="237"/>
      <c r="Q2885" s="237"/>
      <c r="R2885" s="237"/>
      <c r="S2885" s="237"/>
      <c r="T2885" s="238"/>
      <c r="U2885" s="13"/>
      <c r="V2885" s="13"/>
      <c r="W2885" s="13"/>
      <c r="X2885" s="13"/>
      <c r="Y2885" s="13"/>
      <c r="Z2885" s="13"/>
      <c r="AA2885" s="13"/>
      <c r="AB2885" s="13"/>
      <c r="AC2885" s="13"/>
      <c r="AD2885" s="13"/>
      <c r="AE2885" s="13"/>
      <c r="AT2885" s="239" t="s">
        <v>397</v>
      </c>
      <c r="AU2885" s="239" t="s">
        <v>84</v>
      </c>
      <c r="AV2885" s="13" t="s">
        <v>82</v>
      </c>
      <c r="AW2885" s="13" t="s">
        <v>35</v>
      </c>
      <c r="AX2885" s="13" t="s">
        <v>74</v>
      </c>
      <c r="AY2885" s="239" t="s">
        <v>378</v>
      </c>
    </row>
    <row r="2886" s="14" customFormat="1">
      <c r="A2886" s="14"/>
      <c r="B2886" s="240"/>
      <c r="C2886" s="241"/>
      <c r="D2886" s="231" t="s">
        <v>397</v>
      </c>
      <c r="E2886" s="242" t="s">
        <v>28</v>
      </c>
      <c r="F2886" s="243" t="s">
        <v>521</v>
      </c>
      <c r="G2886" s="241"/>
      <c r="H2886" s="244">
        <v>6</v>
      </c>
      <c r="I2886" s="245"/>
      <c r="J2886" s="241"/>
      <c r="K2886" s="241"/>
      <c r="L2886" s="246"/>
      <c r="M2886" s="247"/>
      <c r="N2886" s="248"/>
      <c r="O2886" s="248"/>
      <c r="P2886" s="248"/>
      <c r="Q2886" s="248"/>
      <c r="R2886" s="248"/>
      <c r="S2886" s="248"/>
      <c r="T2886" s="249"/>
      <c r="U2886" s="14"/>
      <c r="V2886" s="14"/>
      <c r="W2886" s="14"/>
      <c r="X2886" s="14"/>
      <c r="Y2886" s="14"/>
      <c r="Z2886" s="14"/>
      <c r="AA2886" s="14"/>
      <c r="AB2886" s="14"/>
      <c r="AC2886" s="14"/>
      <c r="AD2886" s="14"/>
      <c r="AE2886" s="14"/>
      <c r="AT2886" s="250" t="s">
        <v>397</v>
      </c>
      <c r="AU2886" s="250" t="s">
        <v>84</v>
      </c>
      <c r="AV2886" s="14" t="s">
        <v>84</v>
      </c>
      <c r="AW2886" s="14" t="s">
        <v>35</v>
      </c>
      <c r="AX2886" s="14" t="s">
        <v>82</v>
      </c>
      <c r="AY2886" s="250" t="s">
        <v>378</v>
      </c>
    </row>
    <row r="2887" s="2" customFormat="1" ht="37.8" customHeight="1">
      <c r="A2887" s="41"/>
      <c r="B2887" s="42"/>
      <c r="C2887" s="273" t="s">
        <v>3383</v>
      </c>
      <c r="D2887" s="273" t="s">
        <v>875</v>
      </c>
      <c r="E2887" s="274" t="s">
        <v>3384</v>
      </c>
      <c r="F2887" s="275" t="s">
        <v>3385</v>
      </c>
      <c r="G2887" s="276" t="s">
        <v>764</v>
      </c>
      <c r="H2887" s="277">
        <v>6</v>
      </c>
      <c r="I2887" s="278"/>
      <c r="J2887" s="279">
        <f>ROUND(I2887*H2887,2)</f>
        <v>0</v>
      </c>
      <c r="K2887" s="275" t="s">
        <v>389</v>
      </c>
      <c r="L2887" s="280"/>
      <c r="M2887" s="281" t="s">
        <v>28</v>
      </c>
      <c r="N2887" s="282" t="s">
        <v>45</v>
      </c>
      <c r="O2887" s="87"/>
      <c r="P2887" s="220">
        <f>O2887*H2887</f>
        <v>0</v>
      </c>
      <c r="Q2887" s="220">
        <v>0.017999999999999999</v>
      </c>
      <c r="R2887" s="220">
        <f>Q2887*H2887</f>
        <v>0.10799999999999999</v>
      </c>
      <c r="S2887" s="220">
        <v>0</v>
      </c>
      <c r="T2887" s="221">
        <f>S2887*H2887</f>
        <v>0</v>
      </c>
      <c r="U2887" s="41"/>
      <c r="V2887" s="41"/>
      <c r="W2887" s="41"/>
      <c r="X2887" s="41"/>
      <c r="Y2887" s="41"/>
      <c r="Z2887" s="41"/>
      <c r="AA2887" s="41"/>
      <c r="AB2887" s="41"/>
      <c r="AC2887" s="41"/>
      <c r="AD2887" s="41"/>
      <c r="AE2887" s="41"/>
      <c r="AR2887" s="222" t="s">
        <v>706</v>
      </c>
      <c r="AT2887" s="222" t="s">
        <v>875</v>
      </c>
      <c r="AU2887" s="222" t="s">
        <v>84</v>
      </c>
      <c r="AY2887" s="20" t="s">
        <v>378</v>
      </c>
      <c r="BE2887" s="223">
        <f>IF(N2887="základní",J2887,0)</f>
        <v>0</v>
      </c>
      <c r="BF2887" s="223">
        <f>IF(N2887="snížená",J2887,0)</f>
        <v>0</v>
      </c>
      <c r="BG2887" s="223">
        <f>IF(N2887="zákl. přenesená",J2887,0)</f>
        <v>0</v>
      </c>
      <c r="BH2887" s="223">
        <f>IF(N2887="sníž. přenesená",J2887,0)</f>
        <v>0</v>
      </c>
      <c r="BI2887" s="223">
        <f>IF(N2887="nulová",J2887,0)</f>
        <v>0</v>
      </c>
      <c r="BJ2887" s="20" t="s">
        <v>82</v>
      </c>
      <c r="BK2887" s="223">
        <f>ROUND(I2887*H2887,2)</f>
        <v>0</v>
      </c>
      <c r="BL2887" s="20" t="s">
        <v>598</v>
      </c>
      <c r="BM2887" s="222" t="s">
        <v>3386</v>
      </c>
    </row>
    <row r="2888" s="13" customFormat="1">
      <c r="A2888" s="13"/>
      <c r="B2888" s="229"/>
      <c r="C2888" s="230"/>
      <c r="D2888" s="231" t="s">
        <v>397</v>
      </c>
      <c r="E2888" s="232" t="s">
        <v>28</v>
      </c>
      <c r="F2888" s="233" t="s">
        <v>3271</v>
      </c>
      <c r="G2888" s="230"/>
      <c r="H2888" s="232" t="s">
        <v>28</v>
      </c>
      <c r="I2888" s="234"/>
      <c r="J2888" s="230"/>
      <c r="K2888" s="230"/>
      <c r="L2888" s="235"/>
      <c r="M2888" s="236"/>
      <c r="N2888" s="237"/>
      <c r="O2888" s="237"/>
      <c r="P2888" s="237"/>
      <c r="Q2888" s="237"/>
      <c r="R2888" s="237"/>
      <c r="S2888" s="237"/>
      <c r="T2888" s="238"/>
      <c r="U2888" s="13"/>
      <c r="V2888" s="13"/>
      <c r="W2888" s="13"/>
      <c r="X2888" s="13"/>
      <c r="Y2888" s="13"/>
      <c r="Z2888" s="13"/>
      <c r="AA2888" s="13"/>
      <c r="AB2888" s="13"/>
      <c r="AC2888" s="13"/>
      <c r="AD2888" s="13"/>
      <c r="AE2888" s="13"/>
      <c r="AT2888" s="239" t="s">
        <v>397</v>
      </c>
      <c r="AU2888" s="239" t="s">
        <v>84</v>
      </c>
      <c r="AV2888" s="13" t="s">
        <v>82</v>
      </c>
      <c r="AW2888" s="13" t="s">
        <v>35</v>
      </c>
      <c r="AX2888" s="13" t="s">
        <v>74</v>
      </c>
      <c r="AY2888" s="239" t="s">
        <v>378</v>
      </c>
    </row>
    <row r="2889" s="14" customFormat="1">
      <c r="A2889" s="14"/>
      <c r="B2889" s="240"/>
      <c r="C2889" s="241"/>
      <c r="D2889" s="231" t="s">
        <v>397</v>
      </c>
      <c r="E2889" s="242" t="s">
        <v>28</v>
      </c>
      <c r="F2889" s="243" t="s">
        <v>521</v>
      </c>
      <c r="G2889" s="241"/>
      <c r="H2889" s="244">
        <v>6</v>
      </c>
      <c r="I2889" s="245"/>
      <c r="J2889" s="241"/>
      <c r="K2889" s="241"/>
      <c r="L2889" s="246"/>
      <c r="M2889" s="247"/>
      <c r="N2889" s="248"/>
      <c r="O2889" s="248"/>
      <c r="P2889" s="248"/>
      <c r="Q2889" s="248"/>
      <c r="R2889" s="248"/>
      <c r="S2889" s="248"/>
      <c r="T2889" s="249"/>
      <c r="U2889" s="14"/>
      <c r="V2889" s="14"/>
      <c r="W2889" s="14"/>
      <c r="X2889" s="14"/>
      <c r="Y2889" s="14"/>
      <c r="Z2889" s="14"/>
      <c r="AA2889" s="14"/>
      <c r="AB2889" s="14"/>
      <c r="AC2889" s="14"/>
      <c r="AD2889" s="14"/>
      <c r="AE2889" s="14"/>
      <c r="AT2889" s="250" t="s">
        <v>397</v>
      </c>
      <c r="AU2889" s="250" t="s">
        <v>84</v>
      </c>
      <c r="AV2889" s="14" t="s">
        <v>84</v>
      </c>
      <c r="AW2889" s="14" t="s">
        <v>35</v>
      </c>
      <c r="AX2889" s="14" t="s">
        <v>82</v>
      </c>
      <c r="AY2889" s="250" t="s">
        <v>378</v>
      </c>
    </row>
    <row r="2890" s="2" customFormat="1" ht="24.15" customHeight="1">
      <c r="A2890" s="41"/>
      <c r="B2890" s="42"/>
      <c r="C2890" s="211" t="s">
        <v>3387</v>
      </c>
      <c r="D2890" s="211" t="s">
        <v>385</v>
      </c>
      <c r="E2890" s="212" t="s">
        <v>3388</v>
      </c>
      <c r="F2890" s="213" t="s">
        <v>3389</v>
      </c>
      <c r="G2890" s="214" t="s">
        <v>764</v>
      </c>
      <c r="H2890" s="215">
        <v>1</v>
      </c>
      <c r="I2890" s="216"/>
      <c r="J2890" s="217">
        <f>ROUND(I2890*H2890,2)</f>
        <v>0</v>
      </c>
      <c r="K2890" s="213" t="s">
        <v>389</v>
      </c>
      <c r="L2890" s="47"/>
      <c r="M2890" s="218" t="s">
        <v>28</v>
      </c>
      <c r="N2890" s="219" t="s">
        <v>45</v>
      </c>
      <c r="O2890" s="87"/>
      <c r="P2890" s="220">
        <f>O2890*H2890</f>
        <v>0</v>
      </c>
      <c r="Q2890" s="220">
        <v>0</v>
      </c>
      <c r="R2890" s="220">
        <f>Q2890*H2890</f>
        <v>0</v>
      </c>
      <c r="S2890" s="220">
        <v>0.024</v>
      </c>
      <c r="T2890" s="221">
        <f>S2890*H2890</f>
        <v>0.024</v>
      </c>
      <c r="U2890" s="41"/>
      <c r="V2890" s="41"/>
      <c r="W2890" s="41"/>
      <c r="X2890" s="41"/>
      <c r="Y2890" s="41"/>
      <c r="Z2890" s="41"/>
      <c r="AA2890" s="41"/>
      <c r="AB2890" s="41"/>
      <c r="AC2890" s="41"/>
      <c r="AD2890" s="41"/>
      <c r="AE2890" s="41"/>
      <c r="AR2890" s="222" t="s">
        <v>598</v>
      </c>
      <c r="AT2890" s="222" t="s">
        <v>385</v>
      </c>
      <c r="AU2890" s="222" t="s">
        <v>84</v>
      </c>
      <c r="AY2890" s="20" t="s">
        <v>378</v>
      </c>
      <c r="BE2890" s="223">
        <f>IF(N2890="základní",J2890,0)</f>
        <v>0</v>
      </c>
      <c r="BF2890" s="223">
        <f>IF(N2890="snížená",J2890,0)</f>
        <v>0</v>
      </c>
      <c r="BG2890" s="223">
        <f>IF(N2890="zákl. přenesená",J2890,0)</f>
        <v>0</v>
      </c>
      <c r="BH2890" s="223">
        <f>IF(N2890="sníž. přenesená",J2890,0)</f>
        <v>0</v>
      </c>
      <c r="BI2890" s="223">
        <f>IF(N2890="nulová",J2890,0)</f>
        <v>0</v>
      </c>
      <c r="BJ2890" s="20" t="s">
        <v>82</v>
      </c>
      <c r="BK2890" s="223">
        <f>ROUND(I2890*H2890,2)</f>
        <v>0</v>
      </c>
      <c r="BL2890" s="20" t="s">
        <v>598</v>
      </c>
      <c r="BM2890" s="222" t="s">
        <v>3390</v>
      </c>
    </row>
    <row r="2891" s="2" customFormat="1">
      <c r="A2891" s="41"/>
      <c r="B2891" s="42"/>
      <c r="C2891" s="43"/>
      <c r="D2891" s="224" t="s">
        <v>394</v>
      </c>
      <c r="E2891" s="43"/>
      <c r="F2891" s="225" t="s">
        <v>3391</v>
      </c>
      <c r="G2891" s="43"/>
      <c r="H2891" s="43"/>
      <c r="I2891" s="226"/>
      <c r="J2891" s="43"/>
      <c r="K2891" s="43"/>
      <c r="L2891" s="47"/>
      <c r="M2891" s="227"/>
      <c r="N2891" s="228"/>
      <c r="O2891" s="87"/>
      <c r="P2891" s="87"/>
      <c r="Q2891" s="87"/>
      <c r="R2891" s="87"/>
      <c r="S2891" s="87"/>
      <c r="T2891" s="88"/>
      <c r="U2891" s="41"/>
      <c r="V2891" s="41"/>
      <c r="W2891" s="41"/>
      <c r="X2891" s="41"/>
      <c r="Y2891" s="41"/>
      <c r="Z2891" s="41"/>
      <c r="AA2891" s="41"/>
      <c r="AB2891" s="41"/>
      <c r="AC2891" s="41"/>
      <c r="AD2891" s="41"/>
      <c r="AE2891" s="41"/>
      <c r="AT2891" s="20" t="s">
        <v>394</v>
      </c>
      <c r="AU2891" s="20" t="s">
        <v>84</v>
      </c>
    </row>
    <row r="2892" s="13" customFormat="1">
      <c r="A2892" s="13"/>
      <c r="B2892" s="229"/>
      <c r="C2892" s="230"/>
      <c r="D2892" s="231" t="s">
        <v>397</v>
      </c>
      <c r="E2892" s="232" t="s">
        <v>28</v>
      </c>
      <c r="F2892" s="233" t="s">
        <v>797</v>
      </c>
      <c r="G2892" s="230"/>
      <c r="H2892" s="232" t="s">
        <v>28</v>
      </c>
      <c r="I2892" s="234"/>
      <c r="J2892" s="230"/>
      <c r="K2892" s="230"/>
      <c r="L2892" s="235"/>
      <c r="M2892" s="236"/>
      <c r="N2892" s="237"/>
      <c r="O2892" s="237"/>
      <c r="P2892" s="237"/>
      <c r="Q2892" s="237"/>
      <c r="R2892" s="237"/>
      <c r="S2892" s="237"/>
      <c r="T2892" s="238"/>
      <c r="U2892" s="13"/>
      <c r="V2892" s="13"/>
      <c r="W2892" s="13"/>
      <c r="X2892" s="13"/>
      <c r="Y2892" s="13"/>
      <c r="Z2892" s="13"/>
      <c r="AA2892" s="13"/>
      <c r="AB2892" s="13"/>
      <c r="AC2892" s="13"/>
      <c r="AD2892" s="13"/>
      <c r="AE2892" s="13"/>
      <c r="AT2892" s="239" t="s">
        <v>397</v>
      </c>
      <c r="AU2892" s="239" t="s">
        <v>84</v>
      </c>
      <c r="AV2892" s="13" t="s">
        <v>82</v>
      </c>
      <c r="AW2892" s="13" t="s">
        <v>35</v>
      </c>
      <c r="AX2892" s="13" t="s">
        <v>74</v>
      </c>
      <c r="AY2892" s="239" t="s">
        <v>378</v>
      </c>
    </row>
    <row r="2893" s="14" customFormat="1">
      <c r="A2893" s="14"/>
      <c r="B2893" s="240"/>
      <c r="C2893" s="241"/>
      <c r="D2893" s="231" t="s">
        <v>397</v>
      </c>
      <c r="E2893" s="242" t="s">
        <v>28</v>
      </c>
      <c r="F2893" s="243" t="s">
        <v>82</v>
      </c>
      <c r="G2893" s="241"/>
      <c r="H2893" s="244">
        <v>1</v>
      </c>
      <c r="I2893" s="245"/>
      <c r="J2893" s="241"/>
      <c r="K2893" s="241"/>
      <c r="L2893" s="246"/>
      <c r="M2893" s="247"/>
      <c r="N2893" s="248"/>
      <c r="O2893" s="248"/>
      <c r="P2893" s="248"/>
      <c r="Q2893" s="248"/>
      <c r="R2893" s="248"/>
      <c r="S2893" s="248"/>
      <c r="T2893" s="249"/>
      <c r="U2893" s="14"/>
      <c r="V2893" s="14"/>
      <c r="W2893" s="14"/>
      <c r="X2893" s="14"/>
      <c r="Y2893" s="14"/>
      <c r="Z2893" s="14"/>
      <c r="AA2893" s="14"/>
      <c r="AB2893" s="14"/>
      <c r="AC2893" s="14"/>
      <c r="AD2893" s="14"/>
      <c r="AE2893" s="14"/>
      <c r="AT2893" s="250" t="s">
        <v>397</v>
      </c>
      <c r="AU2893" s="250" t="s">
        <v>84</v>
      </c>
      <c r="AV2893" s="14" t="s">
        <v>84</v>
      </c>
      <c r="AW2893" s="14" t="s">
        <v>35</v>
      </c>
      <c r="AX2893" s="14" t="s">
        <v>82</v>
      </c>
      <c r="AY2893" s="250" t="s">
        <v>378</v>
      </c>
    </row>
    <row r="2894" s="2" customFormat="1" ht="33" customHeight="1">
      <c r="A2894" s="41"/>
      <c r="B2894" s="42"/>
      <c r="C2894" s="211" t="s">
        <v>3392</v>
      </c>
      <c r="D2894" s="211" t="s">
        <v>385</v>
      </c>
      <c r="E2894" s="212" t="s">
        <v>3393</v>
      </c>
      <c r="F2894" s="213" t="s">
        <v>3394</v>
      </c>
      <c r="G2894" s="214" t="s">
        <v>972</v>
      </c>
      <c r="H2894" s="215">
        <v>3</v>
      </c>
      <c r="I2894" s="216"/>
      <c r="J2894" s="217">
        <f>ROUND(I2894*H2894,2)</f>
        <v>0</v>
      </c>
      <c r="K2894" s="213" t="s">
        <v>389</v>
      </c>
      <c r="L2894" s="47"/>
      <c r="M2894" s="218" t="s">
        <v>28</v>
      </c>
      <c r="N2894" s="219" t="s">
        <v>45</v>
      </c>
      <c r="O2894" s="87"/>
      <c r="P2894" s="220">
        <f>O2894*H2894</f>
        <v>0</v>
      </c>
      <c r="Q2894" s="220">
        <v>0</v>
      </c>
      <c r="R2894" s="220">
        <f>Q2894*H2894</f>
        <v>0</v>
      </c>
      <c r="S2894" s="220">
        <v>0</v>
      </c>
      <c r="T2894" s="221">
        <f>S2894*H2894</f>
        <v>0</v>
      </c>
      <c r="U2894" s="41"/>
      <c r="V2894" s="41"/>
      <c r="W2894" s="41"/>
      <c r="X2894" s="41"/>
      <c r="Y2894" s="41"/>
      <c r="Z2894" s="41"/>
      <c r="AA2894" s="41"/>
      <c r="AB2894" s="41"/>
      <c r="AC2894" s="41"/>
      <c r="AD2894" s="41"/>
      <c r="AE2894" s="41"/>
      <c r="AR2894" s="222" t="s">
        <v>598</v>
      </c>
      <c r="AT2894" s="222" t="s">
        <v>385</v>
      </c>
      <c r="AU2894" s="222" t="s">
        <v>84</v>
      </c>
      <c r="AY2894" s="20" t="s">
        <v>378</v>
      </c>
      <c r="BE2894" s="223">
        <f>IF(N2894="základní",J2894,0)</f>
        <v>0</v>
      </c>
      <c r="BF2894" s="223">
        <f>IF(N2894="snížená",J2894,0)</f>
        <v>0</v>
      </c>
      <c r="BG2894" s="223">
        <f>IF(N2894="zákl. přenesená",J2894,0)</f>
        <v>0</v>
      </c>
      <c r="BH2894" s="223">
        <f>IF(N2894="sníž. přenesená",J2894,0)</f>
        <v>0</v>
      </c>
      <c r="BI2894" s="223">
        <f>IF(N2894="nulová",J2894,0)</f>
        <v>0</v>
      </c>
      <c r="BJ2894" s="20" t="s">
        <v>82</v>
      </c>
      <c r="BK2894" s="223">
        <f>ROUND(I2894*H2894,2)</f>
        <v>0</v>
      </c>
      <c r="BL2894" s="20" t="s">
        <v>598</v>
      </c>
      <c r="BM2894" s="222" t="s">
        <v>3395</v>
      </c>
    </row>
    <row r="2895" s="2" customFormat="1">
      <c r="A2895" s="41"/>
      <c r="B2895" s="42"/>
      <c r="C2895" s="43"/>
      <c r="D2895" s="224" t="s">
        <v>394</v>
      </c>
      <c r="E2895" s="43"/>
      <c r="F2895" s="225" t="s">
        <v>3396</v>
      </c>
      <c r="G2895" s="43"/>
      <c r="H2895" s="43"/>
      <c r="I2895" s="226"/>
      <c r="J2895" s="43"/>
      <c r="K2895" s="43"/>
      <c r="L2895" s="47"/>
      <c r="M2895" s="227"/>
      <c r="N2895" s="228"/>
      <c r="O2895" s="87"/>
      <c r="P2895" s="87"/>
      <c r="Q2895" s="87"/>
      <c r="R2895" s="87"/>
      <c r="S2895" s="87"/>
      <c r="T2895" s="88"/>
      <c r="U2895" s="41"/>
      <c r="V2895" s="41"/>
      <c r="W2895" s="41"/>
      <c r="X2895" s="41"/>
      <c r="Y2895" s="41"/>
      <c r="Z2895" s="41"/>
      <c r="AA2895" s="41"/>
      <c r="AB2895" s="41"/>
      <c r="AC2895" s="41"/>
      <c r="AD2895" s="41"/>
      <c r="AE2895" s="41"/>
      <c r="AT2895" s="20" t="s">
        <v>394</v>
      </c>
      <c r="AU2895" s="20" t="s">
        <v>84</v>
      </c>
    </row>
    <row r="2896" s="13" customFormat="1">
      <c r="A2896" s="13"/>
      <c r="B2896" s="229"/>
      <c r="C2896" s="230"/>
      <c r="D2896" s="231" t="s">
        <v>397</v>
      </c>
      <c r="E2896" s="232" t="s">
        <v>28</v>
      </c>
      <c r="F2896" s="233" t="s">
        <v>3397</v>
      </c>
      <c r="G2896" s="230"/>
      <c r="H2896" s="232" t="s">
        <v>28</v>
      </c>
      <c r="I2896" s="234"/>
      <c r="J2896" s="230"/>
      <c r="K2896" s="230"/>
      <c r="L2896" s="235"/>
      <c r="M2896" s="236"/>
      <c r="N2896" s="237"/>
      <c r="O2896" s="237"/>
      <c r="P2896" s="237"/>
      <c r="Q2896" s="237"/>
      <c r="R2896" s="237"/>
      <c r="S2896" s="237"/>
      <c r="T2896" s="238"/>
      <c r="U2896" s="13"/>
      <c r="V2896" s="13"/>
      <c r="W2896" s="13"/>
      <c r="X2896" s="13"/>
      <c r="Y2896" s="13"/>
      <c r="Z2896" s="13"/>
      <c r="AA2896" s="13"/>
      <c r="AB2896" s="13"/>
      <c r="AC2896" s="13"/>
      <c r="AD2896" s="13"/>
      <c r="AE2896" s="13"/>
      <c r="AT2896" s="239" t="s">
        <v>397</v>
      </c>
      <c r="AU2896" s="239" t="s">
        <v>84</v>
      </c>
      <c r="AV2896" s="13" t="s">
        <v>82</v>
      </c>
      <c r="AW2896" s="13" t="s">
        <v>35</v>
      </c>
      <c r="AX2896" s="13" t="s">
        <v>74</v>
      </c>
      <c r="AY2896" s="239" t="s">
        <v>378</v>
      </c>
    </row>
    <row r="2897" s="14" customFormat="1">
      <c r="A2897" s="14"/>
      <c r="B2897" s="240"/>
      <c r="C2897" s="241"/>
      <c r="D2897" s="231" t="s">
        <v>397</v>
      </c>
      <c r="E2897" s="242" t="s">
        <v>28</v>
      </c>
      <c r="F2897" s="243" t="s">
        <v>1749</v>
      </c>
      <c r="G2897" s="241"/>
      <c r="H2897" s="244">
        <v>3</v>
      </c>
      <c r="I2897" s="245"/>
      <c r="J2897" s="241"/>
      <c r="K2897" s="241"/>
      <c r="L2897" s="246"/>
      <c r="M2897" s="247"/>
      <c r="N2897" s="248"/>
      <c r="O2897" s="248"/>
      <c r="P2897" s="248"/>
      <c r="Q2897" s="248"/>
      <c r="R2897" s="248"/>
      <c r="S2897" s="248"/>
      <c r="T2897" s="249"/>
      <c r="U2897" s="14"/>
      <c r="V2897" s="14"/>
      <c r="W2897" s="14"/>
      <c r="X2897" s="14"/>
      <c r="Y2897" s="14"/>
      <c r="Z2897" s="14"/>
      <c r="AA2897" s="14"/>
      <c r="AB2897" s="14"/>
      <c r="AC2897" s="14"/>
      <c r="AD2897" s="14"/>
      <c r="AE2897" s="14"/>
      <c r="AT2897" s="250" t="s">
        <v>397</v>
      </c>
      <c r="AU2897" s="250" t="s">
        <v>84</v>
      </c>
      <c r="AV2897" s="14" t="s">
        <v>84</v>
      </c>
      <c r="AW2897" s="14" t="s">
        <v>35</v>
      </c>
      <c r="AX2897" s="14" t="s">
        <v>74</v>
      </c>
      <c r="AY2897" s="250" t="s">
        <v>378</v>
      </c>
    </row>
    <row r="2898" s="15" customFormat="1">
      <c r="A2898" s="15"/>
      <c r="B2898" s="251"/>
      <c r="C2898" s="252"/>
      <c r="D2898" s="231" t="s">
        <v>397</v>
      </c>
      <c r="E2898" s="253" t="s">
        <v>28</v>
      </c>
      <c r="F2898" s="254" t="s">
        <v>416</v>
      </c>
      <c r="G2898" s="252"/>
      <c r="H2898" s="255">
        <v>3</v>
      </c>
      <c r="I2898" s="256"/>
      <c r="J2898" s="252"/>
      <c r="K2898" s="252"/>
      <c r="L2898" s="257"/>
      <c r="M2898" s="258"/>
      <c r="N2898" s="259"/>
      <c r="O2898" s="259"/>
      <c r="P2898" s="259"/>
      <c r="Q2898" s="259"/>
      <c r="R2898" s="259"/>
      <c r="S2898" s="259"/>
      <c r="T2898" s="260"/>
      <c r="U2898" s="15"/>
      <c r="V2898" s="15"/>
      <c r="W2898" s="15"/>
      <c r="X2898" s="15"/>
      <c r="Y2898" s="15"/>
      <c r="Z2898" s="15"/>
      <c r="AA2898" s="15"/>
      <c r="AB2898" s="15"/>
      <c r="AC2898" s="15"/>
      <c r="AD2898" s="15"/>
      <c r="AE2898" s="15"/>
      <c r="AT2898" s="261" t="s">
        <v>397</v>
      </c>
      <c r="AU2898" s="261" t="s">
        <v>84</v>
      </c>
      <c r="AV2898" s="15" t="s">
        <v>390</v>
      </c>
      <c r="AW2898" s="15" t="s">
        <v>35</v>
      </c>
      <c r="AX2898" s="15" t="s">
        <v>82</v>
      </c>
      <c r="AY2898" s="261" t="s">
        <v>378</v>
      </c>
    </row>
    <row r="2899" s="2" customFormat="1" ht="16.5" customHeight="1">
      <c r="A2899" s="41"/>
      <c r="B2899" s="42"/>
      <c r="C2899" s="273" t="s">
        <v>3398</v>
      </c>
      <c r="D2899" s="273" t="s">
        <v>875</v>
      </c>
      <c r="E2899" s="274" t="s">
        <v>3399</v>
      </c>
      <c r="F2899" s="275" t="s">
        <v>3400</v>
      </c>
      <c r="G2899" s="276" t="s">
        <v>972</v>
      </c>
      <c r="H2899" s="277">
        <v>3.2999999999999998</v>
      </c>
      <c r="I2899" s="278"/>
      <c r="J2899" s="279">
        <f>ROUND(I2899*H2899,2)</f>
        <v>0</v>
      </c>
      <c r="K2899" s="275" t="s">
        <v>389</v>
      </c>
      <c r="L2899" s="280"/>
      <c r="M2899" s="281" t="s">
        <v>28</v>
      </c>
      <c r="N2899" s="282" t="s">
        <v>45</v>
      </c>
      <c r="O2899" s="87"/>
      <c r="P2899" s="220">
        <f>O2899*H2899</f>
        <v>0</v>
      </c>
      <c r="Q2899" s="220">
        <v>0.0018</v>
      </c>
      <c r="R2899" s="220">
        <f>Q2899*H2899</f>
        <v>0.0059399999999999991</v>
      </c>
      <c r="S2899" s="220">
        <v>0</v>
      </c>
      <c r="T2899" s="221">
        <f>S2899*H2899</f>
        <v>0</v>
      </c>
      <c r="U2899" s="41"/>
      <c r="V2899" s="41"/>
      <c r="W2899" s="41"/>
      <c r="X2899" s="41"/>
      <c r="Y2899" s="41"/>
      <c r="Z2899" s="41"/>
      <c r="AA2899" s="41"/>
      <c r="AB2899" s="41"/>
      <c r="AC2899" s="41"/>
      <c r="AD2899" s="41"/>
      <c r="AE2899" s="41"/>
      <c r="AR2899" s="222" t="s">
        <v>706</v>
      </c>
      <c r="AT2899" s="222" t="s">
        <v>875</v>
      </c>
      <c r="AU2899" s="222" t="s">
        <v>84</v>
      </c>
      <c r="AY2899" s="20" t="s">
        <v>378</v>
      </c>
      <c r="BE2899" s="223">
        <f>IF(N2899="základní",J2899,0)</f>
        <v>0</v>
      </c>
      <c r="BF2899" s="223">
        <f>IF(N2899="snížená",J2899,0)</f>
        <v>0</v>
      </c>
      <c r="BG2899" s="223">
        <f>IF(N2899="zákl. přenesená",J2899,0)</f>
        <v>0</v>
      </c>
      <c r="BH2899" s="223">
        <f>IF(N2899="sníž. přenesená",J2899,0)</f>
        <v>0</v>
      </c>
      <c r="BI2899" s="223">
        <f>IF(N2899="nulová",J2899,0)</f>
        <v>0</v>
      </c>
      <c r="BJ2899" s="20" t="s">
        <v>82</v>
      </c>
      <c r="BK2899" s="223">
        <f>ROUND(I2899*H2899,2)</f>
        <v>0</v>
      </c>
      <c r="BL2899" s="20" t="s">
        <v>598</v>
      </c>
      <c r="BM2899" s="222" t="s">
        <v>3401</v>
      </c>
    </row>
    <row r="2900" s="13" customFormat="1">
      <c r="A2900" s="13"/>
      <c r="B2900" s="229"/>
      <c r="C2900" s="230"/>
      <c r="D2900" s="231" t="s">
        <v>397</v>
      </c>
      <c r="E2900" s="232" t="s">
        <v>28</v>
      </c>
      <c r="F2900" s="233" t="s">
        <v>3397</v>
      </c>
      <c r="G2900" s="230"/>
      <c r="H2900" s="232" t="s">
        <v>28</v>
      </c>
      <c r="I2900" s="234"/>
      <c r="J2900" s="230"/>
      <c r="K2900" s="230"/>
      <c r="L2900" s="235"/>
      <c r="M2900" s="236"/>
      <c r="N2900" s="237"/>
      <c r="O2900" s="237"/>
      <c r="P2900" s="237"/>
      <c r="Q2900" s="237"/>
      <c r="R2900" s="237"/>
      <c r="S2900" s="237"/>
      <c r="T2900" s="238"/>
      <c r="U2900" s="13"/>
      <c r="V2900" s="13"/>
      <c r="W2900" s="13"/>
      <c r="X2900" s="13"/>
      <c r="Y2900" s="13"/>
      <c r="Z2900" s="13"/>
      <c r="AA2900" s="13"/>
      <c r="AB2900" s="13"/>
      <c r="AC2900" s="13"/>
      <c r="AD2900" s="13"/>
      <c r="AE2900" s="13"/>
      <c r="AT2900" s="239" t="s">
        <v>397</v>
      </c>
      <c r="AU2900" s="239" t="s">
        <v>84</v>
      </c>
      <c r="AV2900" s="13" t="s">
        <v>82</v>
      </c>
      <c r="AW2900" s="13" t="s">
        <v>35</v>
      </c>
      <c r="AX2900" s="13" t="s">
        <v>74</v>
      </c>
      <c r="AY2900" s="239" t="s">
        <v>378</v>
      </c>
    </row>
    <row r="2901" s="14" customFormat="1">
      <c r="A2901" s="14"/>
      <c r="B2901" s="240"/>
      <c r="C2901" s="241"/>
      <c r="D2901" s="231" t="s">
        <v>397</v>
      </c>
      <c r="E2901" s="242" t="s">
        <v>28</v>
      </c>
      <c r="F2901" s="243" t="s">
        <v>3402</v>
      </c>
      <c r="G2901" s="241"/>
      <c r="H2901" s="244">
        <v>3.2999999999999998</v>
      </c>
      <c r="I2901" s="245"/>
      <c r="J2901" s="241"/>
      <c r="K2901" s="241"/>
      <c r="L2901" s="246"/>
      <c r="M2901" s="247"/>
      <c r="N2901" s="248"/>
      <c r="O2901" s="248"/>
      <c r="P2901" s="248"/>
      <c r="Q2901" s="248"/>
      <c r="R2901" s="248"/>
      <c r="S2901" s="248"/>
      <c r="T2901" s="249"/>
      <c r="U2901" s="14"/>
      <c r="V2901" s="14"/>
      <c r="W2901" s="14"/>
      <c r="X2901" s="14"/>
      <c r="Y2901" s="14"/>
      <c r="Z2901" s="14"/>
      <c r="AA2901" s="14"/>
      <c r="AB2901" s="14"/>
      <c r="AC2901" s="14"/>
      <c r="AD2901" s="14"/>
      <c r="AE2901" s="14"/>
      <c r="AT2901" s="250" t="s">
        <v>397</v>
      </c>
      <c r="AU2901" s="250" t="s">
        <v>84</v>
      </c>
      <c r="AV2901" s="14" t="s">
        <v>84</v>
      </c>
      <c r="AW2901" s="14" t="s">
        <v>35</v>
      </c>
      <c r="AX2901" s="14" t="s">
        <v>74</v>
      </c>
      <c r="AY2901" s="250" t="s">
        <v>378</v>
      </c>
    </row>
    <row r="2902" s="15" customFormat="1">
      <c r="A2902" s="15"/>
      <c r="B2902" s="251"/>
      <c r="C2902" s="252"/>
      <c r="D2902" s="231" t="s">
        <v>397</v>
      </c>
      <c r="E2902" s="253" t="s">
        <v>28</v>
      </c>
      <c r="F2902" s="254" t="s">
        <v>416</v>
      </c>
      <c r="G2902" s="252"/>
      <c r="H2902" s="255">
        <v>3.2999999999999998</v>
      </c>
      <c r="I2902" s="256"/>
      <c r="J2902" s="252"/>
      <c r="K2902" s="252"/>
      <c r="L2902" s="257"/>
      <c r="M2902" s="258"/>
      <c r="N2902" s="259"/>
      <c r="O2902" s="259"/>
      <c r="P2902" s="259"/>
      <c r="Q2902" s="259"/>
      <c r="R2902" s="259"/>
      <c r="S2902" s="259"/>
      <c r="T2902" s="260"/>
      <c r="U2902" s="15"/>
      <c r="V2902" s="15"/>
      <c r="W2902" s="15"/>
      <c r="X2902" s="15"/>
      <c r="Y2902" s="15"/>
      <c r="Z2902" s="15"/>
      <c r="AA2902" s="15"/>
      <c r="AB2902" s="15"/>
      <c r="AC2902" s="15"/>
      <c r="AD2902" s="15"/>
      <c r="AE2902" s="15"/>
      <c r="AT2902" s="261" t="s">
        <v>397</v>
      </c>
      <c r="AU2902" s="261" t="s">
        <v>84</v>
      </c>
      <c r="AV2902" s="15" t="s">
        <v>390</v>
      </c>
      <c r="AW2902" s="15" t="s">
        <v>35</v>
      </c>
      <c r="AX2902" s="15" t="s">
        <v>82</v>
      </c>
      <c r="AY2902" s="261" t="s">
        <v>378</v>
      </c>
    </row>
    <row r="2903" s="2" customFormat="1" ht="16.5" customHeight="1">
      <c r="A2903" s="41"/>
      <c r="B2903" s="42"/>
      <c r="C2903" s="273" t="s">
        <v>3403</v>
      </c>
      <c r="D2903" s="273" t="s">
        <v>875</v>
      </c>
      <c r="E2903" s="274" t="s">
        <v>3404</v>
      </c>
      <c r="F2903" s="275" t="s">
        <v>3405</v>
      </c>
      <c r="G2903" s="276" t="s">
        <v>3406</v>
      </c>
      <c r="H2903" s="277">
        <v>2</v>
      </c>
      <c r="I2903" s="278"/>
      <c r="J2903" s="279">
        <f>ROUND(I2903*H2903,2)</f>
        <v>0</v>
      </c>
      <c r="K2903" s="275" t="s">
        <v>389</v>
      </c>
      <c r="L2903" s="280"/>
      <c r="M2903" s="281" t="s">
        <v>28</v>
      </c>
      <c r="N2903" s="282" t="s">
        <v>45</v>
      </c>
      <c r="O2903" s="87"/>
      <c r="P2903" s="220">
        <f>O2903*H2903</f>
        <v>0</v>
      </c>
      <c r="Q2903" s="220">
        <v>0.00020000000000000001</v>
      </c>
      <c r="R2903" s="220">
        <f>Q2903*H2903</f>
        <v>0.00040000000000000002</v>
      </c>
      <c r="S2903" s="220">
        <v>0</v>
      </c>
      <c r="T2903" s="221">
        <f>S2903*H2903</f>
        <v>0</v>
      </c>
      <c r="U2903" s="41"/>
      <c r="V2903" s="41"/>
      <c r="W2903" s="41"/>
      <c r="X2903" s="41"/>
      <c r="Y2903" s="41"/>
      <c r="Z2903" s="41"/>
      <c r="AA2903" s="41"/>
      <c r="AB2903" s="41"/>
      <c r="AC2903" s="41"/>
      <c r="AD2903" s="41"/>
      <c r="AE2903" s="41"/>
      <c r="AR2903" s="222" t="s">
        <v>706</v>
      </c>
      <c r="AT2903" s="222" t="s">
        <v>875</v>
      </c>
      <c r="AU2903" s="222" t="s">
        <v>84</v>
      </c>
      <c r="AY2903" s="20" t="s">
        <v>378</v>
      </c>
      <c r="BE2903" s="223">
        <f>IF(N2903="základní",J2903,0)</f>
        <v>0</v>
      </c>
      <c r="BF2903" s="223">
        <f>IF(N2903="snížená",J2903,0)</f>
        <v>0</v>
      </c>
      <c r="BG2903" s="223">
        <f>IF(N2903="zákl. přenesená",J2903,0)</f>
        <v>0</v>
      </c>
      <c r="BH2903" s="223">
        <f>IF(N2903="sníž. přenesená",J2903,0)</f>
        <v>0</v>
      </c>
      <c r="BI2903" s="223">
        <f>IF(N2903="nulová",J2903,0)</f>
        <v>0</v>
      </c>
      <c r="BJ2903" s="20" t="s">
        <v>82</v>
      </c>
      <c r="BK2903" s="223">
        <f>ROUND(I2903*H2903,2)</f>
        <v>0</v>
      </c>
      <c r="BL2903" s="20" t="s">
        <v>598</v>
      </c>
      <c r="BM2903" s="222" t="s">
        <v>3407</v>
      </c>
    </row>
    <row r="2904" s="13" customFormat="1">
      <c r="A2904" s="13"/>
      <c r="B2904" s="229"/>
      <c r="C2904" s="230"/>
      <c r="D2904" s="231" t="s">
        <v>397</v>
      </c>
      <c r="E2904" s="232" t="s">
        <v>28</v>
      </c>
      <c r="F2904" s="233" t="s">
        <v>3397</v>
      </c>
      <c r="G2904" s="230"/>
      <c r="H2904" s="232" t="s">
        <v>28</v>
      </c>
      <c r="I2904" s="234"/>
      <c r="J2904" s="230"/>
      <c r="K2904" s="230"/>
      <c r="L2904" s="235"/>
      <c r="M2904" s="236"/>
      <c r="N2904" s="237"/>
      <c r="O2904" s="237"/>
      <c r="P2904" s="237"/>
      <c r="Q2904" s="237"/>
      <c r="R2904" s="237"/>
      <c r="S2904" s="237"/>
      <c r="T2904" s="238"/>
      <c r="U2904" s="13"/>
      <c r="V2904" s="13"/>
      <c r="W2904" s="13"/>
      <c r="X2904" s="13"/>
      <c r="Y2904" s="13"/>
      <c r="Z2904" s="13"/>
      <c r="AA2904" s="13"/>
      <c r="AB2904" s="13"/>
      <c r="AC2904" s="13"/>
      <c r="AD2904" s="13"/>
      <c r="AE2904" s="13"/>
      <c r="AT2904" s="239" t="s">
        <v>397</v>
      </c>
      <c r="AU2904" s="239" t="s">
        <v>84</v>
      </c>
      <c r="AV2904" s="13" t="s">
        <v>82</v>
      </c>
      <c r="AW2904" s="13" t="s">
        <v>35</v>
      </c>
      <c r="AX2904" s="13" t="s">
        <v>74</v>
      </c>
      <c r="AY2904" s="239" t="s">
        <v>378</v>
      </c>
    </row>
    <row r="2905" s="14" customFormat="1">
      <c r="A2905" s="14"/>
      <c r="B2905" s="240"/>
      <c r="C2905" s="241"/>
      <c r="D2905" s="231" t="s">
        <v>397</v>
      </c>
      <c r="E2905" s="242" t="s">
        <v>28</v>
      </c>
      <c r="F2905" s="243" t="s">
        <v>84</v>
      </c>
      <c r="G2905" s="241"/>
      <c r="H2905" s="244">
        <v>2</v>
      </c>
      <c r="I2905" s="245"/>
      <c r="J2905" s="241"/>
      <c r="K2905" s="241"/>
      <c r="L2905" s="246"/>
      <c r="M2905" s="247"/>
      <c r="N2905" s="248"/>
      <c r="O2905" s="248"/>
      <c r="P2905" s="248"/>
      <c r="Q2905" s="248"/>
      <c r="R2905" s="248"/>
      <c r="S2905" s="248"/>
      <c r="T2905" s="249"/>
      <c r="U2905" s="14"/>
      <c r="V2905" s="14"/>
      <c r="W2905" s="14"/>
      <c r="X2905" s="14"/>
      <c r="Y2905" s="14"/>
      <c r="Z2905" s="14"/>
      <c r="AA2905" s="14"/>
      <c r="AB2905" s="14"/>
      <c r="AC2905" s="14"/>
      <c r="AD2905" s="14"/>
      <c r="AE2905" s="14"/>
      <c r="AT2905" s="250" t="s">
        <v>397</v>
      </c>
      <c r="AU2905" s="250" t="s">
        <v>84</v>
      </c>
      <c r="AV2905" s="14" t="s">
        <v>84</v>
      </c>
      <c r="AW2905" s="14" t="s">
        <v>35</v>
      </c>
      <c r="AX2905" s="14" t="s">
        <v>82</v>
      </c>
      <c r="AY2905" s="250" t="s">
        <v>378</v>
      </c>
    </row>
    <row r="2906" s="2" customFormat="1" ht="24.15" customHeight="1">
      <c r="A2906" s="41"/>
      <c r="B2906" s="42"/>
      <c r="C2906" s="211" t="s">
        <v>3408</v>
      </c>
      <c r="D2906" s="211" t="s">
        <v>385</v>
      </c>
      <c r="E2906" s="212" t="s">
        <v>3409</v>
      </c>
      <c r="F2906" s="213" t="s">
        <v>3410</v>
      </c>
      <c r="G2906" s="214" t="s">
        <v>764</v>
      </c>
      <c r="H2906" s="215">
        <v>22</v>
      </c>
      <c r="I2906" s="216"/>
      <c r="J2906" s="217">
        <f>ROUND(I2906*H2906,2)</f>
        <v>0</v>
      </c>
      <c r="K2906" s="213" t="s">
        <v>389</v>
      </c>
      <c r="L2906" s="47"/>
      <c r="M2906" s="218" t="s">
        <v>28</v>
      </c>
      <c r="N2906" s="219" t="s">
        <v>45</v>
      </c>
      <c r="O2906" s="87"/>
      <c r="P2906" s="220">
        <f>O2906*H2906</f>
        <v>0</v>
      </c>
      <c r="Q2906" s="220">
        <v>0</v>
      </c>
      <c r="R2906" s="220">
        <f>Q2906*H2906</f>
        <v>0</v>
      </c>
      <c r="S2906" s="220">
        <v>0</v>
      </c>
      <c r="T2906" s="221">
        <f>S2906*H2906</f>
        <v>0</v>
      </c>
      <c r="U2906" s="41"/>
      <c r="V2906" s="41"/>
      <c r="W2906" s="41"/>
      <c r="X2906" s="41"/>
      <c r="Y2906" s="41"/>
      <c r="Z2906" s="41"/>
      <c r="AA2906" s="41"/>
      <c r="AB2906" s="41"/>
      <c r="AC2906" s="41"/>
      <c r="AD2906" s="41"/>
      <c r="AE2906" s="41"/>
      <c r="AR2906" s="222" t="s">
        <v>598</v>
      </c>
      <c r="AT2906" s="222" t="s">
        <v>385</v>
      </c>
      <c r="AU2906" s="222" t="s">
        <v>84</v>
      </c>
      <c r="AY2906" s="20" t="s">
        <v>378</v>
      </c>
      <c r="BE2906" s="223">
        <f>IF(N2906="základní",J2906,0)</f>
        <v>0</v>
      </c>
      <c r="BF2906" s="223">
        <f>IF(N2906="snížená",J2906,0)</f>
        <v>0</v>
      </c>
      <c r="BG2906" s="223">
        <f>IF(N2906="zákl. přenesená",J2906,0)</f>
        <v>0</v>
      </c>
      <c r="BH2906" s="223">
        <f>IF(N2906="sníž. přenesená",J2906,0)</f>
        <v>0</v>
      </c>
      <c r="BI2906" s="223">
        <f>IF(N2906="nulová",J2906,0)</f>
        <v>0</v>
      </c>
      <c r="BJ2906" s="20" t="s">
        <v>82</v>
      </c>
      <c r="BK2906" s="223">
        <f>ROUND(I2906*H2906,2)</f>
        <v>0</v>
      </c>
      <c r="BL2906" s="20" t="s">
        <v>598</v>
      </c>
      <c r="BM2906" s="222" t="s">
        <v>3411</v>
      </c>
    </row>
    <row r="2907" s="2" customFormat="1">
      <c r="A2907" s="41"/>
      <c r="B2907" s="42"/>
      <c r="C2907" s="43"/>
      <c r="D2907" s="224" t="s">
        <v>394</v>
      </c>
      <c r="E2907" s="43"/>
      <c r="F2907" s="225" t="s">
        <v>3412</v>
      </c>
      <c r="G2907" s="43"/>
      <c r="H2907" s="43"/>
      <c r="I2907" s="226"/>
      <c r="J2907" s="43"/>
      <c r="K2907" s="43"/>
      <c r="L2907" s="47"/>
      <c r="M2907" s="227"/>
      <c r="N2907" s="228"/>
      <c r="O2907" s="87"/>
      <c r="P2907" s="87"/>
      <c r="Q2907" s="87"/>
      <c r="R2907" s="87"/>
      <c r="S2907" s="87"/>
      <c r="T2907" s="88"/>
      <c r="U2907" s="41"/>
      <c r="V2907" s="41"/>
      <c r="W2907" s="41"/>
      <c r="X2907" s="41"/>
      <c r="Y2907" s="41"/>
      <c r="Z2907" s="41"/>
      <c r="AA2907" s="41"/>
      <c r="AB2907" s="41"/>
      <c r="AC2907" s="41"/>
      <c r="AD2907" s="41"/>
      <c r="AE2907" s="41"/>
      <c r="AT2907" s="20" t="s">
        <v>394</v>
      </c>
      <c r="AU2907" s="20" t="s">
        <v>84</v>
      </c>
    </row>
    <row r="2908" s="13" customFormat="1">
      <c r="A2908" s="13"/>
      <c r="B2908" s="229"/>
      <c r="C2908" s="230"/>
      <c r="D2908" s="231" t="s">
        <v>397</v>
      </c>
      <c r="E2908" s="232" t="s">
        <v>28</v>
      </c>
      <c r="F2908" s="233" t="s">
        <v>3243</v>
      </c>
      <c r="G2908" s="230"/>
      <c r="H2908" s="232" t="s">
        <v>28</v>
      </c>
      <c r="I2908" s="234"/>
      <c r="J2908" s="230"/>
      <c r="K2908" s="230"/>
      <c r="L2908" s="235"/>
      <c r="M2908" s="236"/>
      <c r="N2908" s="237"/>
      <c r="O2908" s="237"/>
      <c r="P2908" s="237"/>
      <c r="Q2908" s="237"/>
      <c r="R2908" s="237"/>
      <c r="S2908" s="237"/>
      <c r="T2908" s="238"/>
      <c r="U2908" s="13"/>
      <c r="V2908" s="13"/>
      <c r="W2908" s="13"/>
      <c r="X2908" s="13"/>
      <c r="Y2908" s="13"/>
      <c r="Z2908" s="13"/>
      <c r="AA2908" s="13"/>
      <c r="AB2908" s="13"/>
      <c r="AC2908" s="13"/>
      <c r="AD2908" s="13"/>
      <c r="AE2908" s="13"/>
      <c r="AT2908" s="239" t="s">
        <v>397</v>
      </c>
      <c r="AU2908" s="239" t="s">
        <v>84</v>
      </c>
      <c r="AV2908" s="13" t="s">
        <v>82</v>
      </c>
      <c r="AW2908" s="13" t="s">
        <v>35</v>
      </c>
      <c r="AX2908" s="13" t="s">
        <v>74</v>
      </c>
      <c r="AY2908" s="239" t="s">
        <v>378</v>
      </c>
    </row>
    <row r="2909" s="14" customFormat="1">
      <c r="A2909" s="14"/>
      <c r="B2909" s="240"/>
      <c r="C2909" s="241"/>
      <c r="D2909" s="231" t="s">
        <v>397</v>
      </c>
      <c r="E2909" s="242" t="s">
        <v>28</v>
      </c>
      <c r="F2909" s="243" t="s">
        <v>3413</v>
      </c>
      <c r="G2909" s="241"/>
      <c r="H2909" s="244">
        <v>22</v>
      </c>
      <c r="I2909" s="245"/>
      <c r="J2909" s="241"/>
      <c r="K2909" s="241"/>
      <c r="L2909" s="246"/>
      <c r="M2909" s="247"/>
      <c r="N2909" s="248"/>
      <c r="O2909" s="248"/>
      <c r="P2909" s="248"/>
      <c r="Q2909" s="248"/>
      <c r="R2909" s="248"/>
      <c r="S2909" s="248"/>
      <c r="T2909" s="249"/>
      <c r="U2909" s="14"/>
      <c r="V2909" s="14"/>
      <c r="W2909" s="14"/>
      <c r="X2909" s="14"/>
      <c r="Y2909" s="14"/>
      <c r="Z2909" s="14"/>
      <c r="AA2909" s="14"/>
      <c r="AB2909" s="14"/>
      <c r="AC2909" s="14"/>
      <c r="AD2909" s="14"/>
      <c r="AE2909" s="14"/>
      <c r="AT2909" s="250" t="s">
        <v>397</v>
      </c>
      <c r="AU2909" s="250" t="s">
        <v>84</v>
      </c>
      <c r="AV2909" s="14" t="s">
        <v>84</v>
      </c>
      <c r="AW2909" s="14" t="s">
        <v>35</v>
      </c>
      <c r="AX2909" s="14" t="s">
        <v>82</v>
      </c>
      <c r="AY2909" s="250" t="s">
        <v>378</v>
      </c>
    </row>
    <row r="2910" s="2" customFormat="1" ht="24.15" customHeight="1">
      <c r="A2910" s="41"/>
      <c r="B2910" s="42"/>
      <c r="C2910" s="273" t="s">
        <v>3414</v>
      </c>
      <c r="D2910" s="273" t="s">
        <v>875</v>
      </c>
      <c r="E2910" s="274" t="s">
        <v>3415</v>
      </c>
      <c r="F2910" s="275" t="s">
        <v>3416</v>
      </c>
      <c r="G2910" s="276" t="s">
        <v>764</v>
      </c>
      <c r="H2910" s="277">
        <v>3</v>
      </c>
      <c r="I2910" s="278"/>
      <c r="J2910" s="279">
        <f>ROUND(I2910*H2910,2)</f>
        <v>0</v>
      </c>
      <c r="K2910" s="275" t="s">
        <v>389</v>
      </c>
      <c r="L2910" s="280"/>
      <c r="M2910" s="281" t="s">
        <v>28</v>
      </c>
      <c r="N2910" s="282" t="s">
        <v>45</v>
      </c>
      <c r="O2910" s="87"/>
      <c r="P2910" s="220">
        <f>O2910*H2910</f>
        <v>0</v>
      </c>
      <c r="Q2910" s="220">
        <v>0.0016199999999999999</v>
      </c>
      <c r="R2910" s="220">
        <f>Q2910*H2910</f>
        <v>0.0048599999999999997</v>
      </c>
      <c r="S2910" s="220">
        <v>0</v>
      </c>
      <c r="T2910" s="221">
        <f>S2910*H2910</f>
        <v>0</v>
      </c>
      <c r="U2910" s="41"/>
      <c r="V2910" s="41"/>
      <c r="W2910" s="41"/>
      <c r="X2910" s="41"/>
      <c r="Y2910" s="41"/>
      <c r="Z2910" s="41"/>
      <c r="AA2910" s="41"/>
      <c r="AB2910" s="41"/>
      <c r="AC2910" s="41"/>
      <c r="AD2910" s="41"/>
      <c r="AE2910" s="41"/>
      <c r="AR2910" s="222" t="s">
        <v>706</v>
      </c>
      <c r="AT2910" s="222" t="s">
        <v>875</v>
      </c>
      <c r="AU2910" s="222" t="s">
        <v>84</v>
      </c>
      <c r="AY2910" s="20" t="s">
        <v>378</v>
      </c>
      <c r="BE2910" s="223">
        <f>IF(N2910="základní",J2910,0)</f>
        <v>0</v>
      </c>
      <c r="BF2910" s="223">
        <f>IF(N2910="snížená",J2910,0)</f>
        <v>0</v>
      </c>
      <c r="BG2910" s="223">
        <f>IF(N2910="zákl. přenesená",J2910,0)</f>
        <v>0</v>
      </c>
      <c r="BH2910" s="223">
        <f>IF(N2910="sníž. přenesená",J2910,0)</f>
        <v>0</v>
      </c>
      <c r="BI2910" s="223">
        <f>IF(N2910="nulová",J2910,0)</f>
        <v>0</v>
      </c>
      <c r="BJ2910" s="20" t="s">
        <v>82</v>
      </c>
      <c r="BK2910" s="223">
        <f>ROUND(I2910*H2910,2)</f>
        <v>0</v>
      </c>
      <c r="BL2910" s="20" t="s">
        <v>598</v>
      </c>
      <c r="BM2910" s="222" t="s">
        <v>3417</v>
      </c>
    </row>
    <row r="2911" s="13" customFormat="1">
      <c r="A2911" s="13"/>
      <c r="B2911" s="229"/>
      <c r="C2911" s="230"/>
      <c r="D2911" s="231" t="s">
        <v>397</v>
      </c>
      <c r="E2911" s="232" t="s">
        <v>28</v>
      </c>
      <c r="F2911" s="233" t="s">
        <v>3243</v>
      </c>
      <c r="G2911" s="230"/>
      <c r="H2911" s="232" t="s">
        <v>28</v>
      </c>
      <c r="I2911" s="234"/>
      <c r="J2911" s="230"/>
      <c r="K2911" s="230"/>
      <c r="L2911" s="235"/>
      <c r="M2911" s="236"/>
      <c r="N2911" s="237"/>
      <c r="O2911" s="237"/>
      <c r="P2911" s="237"/>
      <c r="Q2911" s="237"/>
      <c r="R2911" s="237"/>
      <c r="S2911" s="237"/>
      <c r="T2911" s="238"/>
      <c r="U2911" s="13"/>
      <c r="V2911" s="13"/>
      <c r="W2911" s="13"/>
      <c r="X2911" s="13"/>
      <c r="Y2911" s="13"/>
      <c r="Z2911" s="13"/>
      <c r="AA2911" s="13"/>
      <c r="AB2911" s="13"/>
      <c r="AC2911" s="13"/>
      <c r="AD2911" s="13"/>
      <c r="AE2911" s="13"/>
      <c r="AT2911" s="239" t="s">
        <v>397</v>
      </c>
      <c r="AU2911" s="239" t="s">
        <v>84</v>
      </c>
      <c r="AV2911" s="13" t="s">
        <v>82</v>
      </c>
      <c r="AW2911" s="13" t="s">
        <v>35</v>
      </c>
      <c r="AX2911" s="13" t="s">
        <v>74</v>
      </c>
      <c r="AY2911" s="239" t="s">
        <v>378</v>
      </c>
    </row>
    <row r="2912" s="14" customFormat="1">
      <c r="A2912" s="14"/>
      <c r="B2912" s="240"/>
      <c r="C2912" s="241"/>
      <c r="D2912" s="231" t="s">
        <v>397</v>
      </c>
      <c r="E2912" s="242" t="s">
        <v>28</v>
      </c>
      <c r="F2912" s="243" t="s">
        <v>432</v>
      </c>
      <c r="G2912" s="241"/>
      <c r="H2912" s="244">
        <v>3</v>
      </c>
      <c r="I2912" s="245"/>
      <c r="J2912" s="241"/>
      <c r="K2912" s="241"/>
      <c r="L2912" s="246"/>
      <c r="M2912" s="247"/>
      <c r="N2912" s="248"/>
      <c r="O2912" s="248"/>
      <c r="P2912" s="248"/>
      <c r="Q2912" s="248"/>
      <c r="R2912" s="248"/>
      <c r="S2912" s="248"/>
      <c r="T2912" s="249"/>
      <c r="U2912" s="14"/>
      <c r="V2912" s="14"/>
      <c r="W2912" s="14"/>
      <c r="X2912" s="14"/>
      <c r="Y2912" s="14"/>
      <c r="Z2912" s="14"/>
      <c r="AA2912" s="14"/>
      <c r="AB2912" s="14"/>
      <c r="AC2912" s="14"/>
      <c r="AD2912" s="14"/>
      <c r="AE2912" s="14"/>
      <c r="AT2912" s="250" t="s">
        <v>397</v>
      </c>
      <c r="AU2912" s="250" t="s">
        <v>84</v>
      </c>
      <c r="AV2912" s="14" t="s">
        <v>84</v>
      </c>
      <c r="AW2912" s="14" t="s">
        <v>35</v>
      </c>
      <c r="AX2912" s="14" t="s">
        <v>82</v>
      </c>
      <c r="AY2912" s="250" t="s">
        <v>378</v>
      </c>
    </row>
    <row r="2913" s="2" customFormat="1" ht="24.15" customHeight="1">
      <c r="A2913" s="41"/>
      <c r="B2913" s="42"/>
      <c r="C2913" s="273" t="s">
        <v>3418</v>
      </c>
      <c r="D2913" s="273" t="s">
        <v>875</v>
      </c>
      <c r="E2913" s="274" t="s">
        <v>3419</v>
      </c>
      <c r="F2913" s="275" t="s">
        <v>3420</v>
      </c>
      <c r="G2913" s="276" t="s">
        <v>764</v>
      </c>
      <c r="H2913" s="277">
        <v>14</v>
      </c>
      <c r="I2913" s="278"/>
      <c r="J2913" s="279">
        <f>ROUND(I2913*H2913,2)</f>
        <v>0</v>
      </c>
      <c r="K2913" s="275" t="s">
        <v>389</v>
      </c>
      <c r="L2913" s="280"/>
      <c r="M2913" s="281" t="s">
        <v>28</v>
      </c>
      <c r="N2913" s="282" t="s">
        <v>45</v>
      </c>
      <c r="O2913" s="87"/>
      <c r="P2913" s="220">
        <f>O2913*H2913</f>
        <v>0</v>
      </c>
      <c r="Q2913" s="220">
        <v>0.0018500000000000001</v>
      </c>
      <c r="R2913" s="220">
        <f>Q2913*H2913</f>
        <v>0.025899999999999999</v>
      </c>
      <c r="S2913" s="220">
        <v>0</v>
      </c>
      <c r="T2913" s="221">
        <f>S2913*H2913</f>
        <v>0</v>
      </c>
      <c r="U2913" s="41"/>
      <c r="V2913" s="41"/>
      <c r="W2913" s="41"/>
      <c r="X2913" s="41"/>
      <c r="Y2913" s="41"/>
      <c r="Z2913" s="41"/>
      <c r="AA2913" s="41"/>
      <c r="AB2913" s="41"/>
      <c r="AC2913" s="41"/>
      <c r="AD2913" s="41"/>
      <c r="AE2913" s="41"/>
      <c r="AR2913" s="222" t="s">
        <v>706</v>
      </c>
      <c r="AT2913" s="222" t="s">
        <v>875</v>
      </c>
      <c r="AU2913" s="222" t="s">
        <v>84</v>
      </c>
      <c r="AY2913" s="20" t="s">
        <v>378</v>
      </c>
      <c r="BE2913" s="223">
        <f>IF(N2913="základní",J2913,0)</f>
        <v>0</v>
      </c>
      <c r="BF2913" s="223">
        <f>IF(N2913="snížená",J2913,0)</f>
        <v>0</v>
      </c>
      <c r="BG2913" s="223">
        <f>IF(N2913="zákl. přenesená",J2913,0)</f>
        <v>0</v>
      </c>
      <c r="BH2913" s="223">
        <f>IF(N2913="sníž. přenesená",J2913,0)</f>
        <v>0</v>
      </c>
      <c r="BI2913" s="223">
        <f>IF(N2913="nulová",J2913,0)</f>
        <v>0</v>
      </c>
      <c r="BJ2913" s="20" t="s">
        <v>82</v>
      </c>
      <c r="BK2913" s="223">
        <f>ROUND(I2913*H2913,2)</f>
        <v>0</v>
      </c>
      <c r="BL2913" s="20" t="s">
        <v>598</v>
      </c>
      <c r="BM2913" s="222" t="s">
        <v>3421</v>
      </c>
    </row>
    <row r="2914" s="13" customFormat="1">
      <c r="A2914" s="13"/>
      <c r="B2914" s="229"/>
      <c r="C2914" s="230"/>
      <c r="D2914" s="231" t="s">
        <v>397</v>
      </c>
      <c r="E2914" s="232" t="s">
        <v>28</v>
      </c>
      <c r="F2914" s="233" t="s">
        <v>3422</v>
      </c>
      <c r="G2914" s="230"/>
      <c r="H2914" s="232" t="s">
        <v>28</v>
      </c>
      <c r="I2914" s="234"/>
      <c r="J2914" s="230"/>
      <c r="K2914" s="230"/>
      <c r="L2914" s="235"/>
      <c r="M2914" s="236"/>
      <c r="N2914" s="237"/>
      <c r="O2914" s="237"/>
      <c r="P2914" s="237"/>
      <c r="Q2914" s="237"/>
      <c r="R2914" s="237"/>
      <c r="S2914" s="237"/>
      <c r="T2914" s="238"/>
      <c r="U2914" s="13"/>
      <c r="V2914" s="13"/>
      <c r="W2914" s="13"/>
      <c r="X2914" s="13"/>
      <c r="Y2914" s="13"/>
      <c r="Z2914" s="13"/>
      <c r="AA2914" s="13"/>
      <c r="AB2914" s="13"/>
      <c r="AC2914" s="13"/>
      <c r="AD2914" s="13"/>
      <c r="AE2914" s="13"/>
      <c r="AT2914" s="239" t="s">
        <v>397</v>
      </c>
      <c r="AU2914" s="239" t="s">
        <v>84</v>
      </c>
      <c r="AV2914" s="13" t="s">
        <v>82</v>
      </c>
      <c r="AW2914" s="13" t="s">
        <v>35</v>
      </c>
      <c r="AX2914" s="13" t="s">
        <v>74</v>
      </c>
      <c r="AY2914" s="239" t="s">
        <v>378</v>
      </c>
    </row>
    <row r="2915" s="14" customFormat="1">
      <c r="A2915" s="14"/>
      <c r="B2915" s="240"/>
      <c r="C2915" s="241"/>
      <c r="D2915" s="231" t="s">
        <v>397</v>
      </c>
      <c r="E2915" s="242" t="s">
        <v>28</v>
      </c>
      <c r="F2915" s="243" t="s">
        <v>588</v>
      </c>
      <c r="G2915" s="241"/>
      <c r="H2915" s="244">
        <v>14</v>
      </c>
      <c r="I2915" s="245"/>
      <c r="J2915" s="241"/>
      <c r="K2915" s="241"/>
      <c r="L2915" s="246"/>
      <c r="M2915" s="247"/>
      <c r="N2915" s="248"/>
      <c r="O2915" s="248"/>
      <c r="P2915" s="248"/>
      <c r="Q2915" s="248"/>
      <c r="R2915" s="248"/>
      <c r="S2915" s="248"/>
      <c r="T2915" s="249"/>
      <c r="U2915" s="14"/>
      <c r="V2915" s="14"/>
      <c r="W2915" s="14"/>
      <c r="X2915" s="14"/>
      <c r="Y2915" s="14"/>
      <c r="Z2915" s="14"/>
      <c r="AA2915" s="14"/>
      <c r="AB2915" s="14"/>
      <c r="AC2915" s="14"/>
      <c r="AD2915" s="14"/>
      <c r="AE2915" s="14"/>
      <c r="AT2915" s="250" t="s">
        <v>397</v>
      </c>
      <c r="AU2915" s="250" t="s">
        <v>84</v>
      </c>
      <c r="AV2915" s="14" t="s">
        <v>84</v>
      </c>
      <c r="AW2915" s="14" t="s">
        <v>35</v>
      </c>
      <c r="AX2915" s="14" t="s">
        <v>82</v>
      </c>
      <c r="AY2915" s="250" t="s">
        <v>378</v>
      </c>
    </row>
    <row r="2916" s="2" customFormat="1" ht="24.15" customHeight="1">
      <c r="A2916" s="41"/>
      <c r="B2916" s="42"/>
      <c r="C2916" s="273" t="s">
        <v>3423</v>
      </c>
      <c r="D2916" s="273" t="s">
        <v>875</v>
      </c>
      <c r="E2916" s="274" t="s">
        <v>3424</v>
      </c>
      <c r="F2916" s="275" t="s">
        <v>3425</v>
      </c>
      <c r="G2916" s="276" t="s">
        <v>764</v>
      </c>
      <c r="H2916" s="277">
        <v>4</v>
      </c>
      <c r="I2916" s="278"/>
      <c r="J2916" s="279">
        <f>ROUND(I2916*H2916,2)</f>
        <v>0</v>
      </c>
      <c r="K2916" s="275" t="s">
        <v>389</v>
      </c>
      <c r="L2916" s="280"/>
      <c r="M2916" s="281" t="s">
        <v>28</v>
      </c>
      <c r="N2916" s="282" t="s">
        <v>45</v>
      </c>
      <c r="O2916" s="87"/>
      <c r="P2916" s="220">
        <f>O2916*H2916</f>
        <v>0</v>
      </c>
      <c r="Q2916" s="220">
        <v>0.0020799999999999998</v>
      </c>
      <c r="R2916" s="220">
        <f>Q2916*H2916</f>
        <v>0.0083199999999999993</v>
      </c>
      <c r="S2916" s="220">
        <v>0</v>
      </c>
      <c r="T2916" s="221">
        <f>S2916*H2916</f>
        <v>0</v>
      </c>
      <c r="U2916" s="41"/>
      <c r="V2916" s="41"/>
      <c r="W2916" s="41"/>
      <c r="X2916" s="41"/>
      <c r="Y2916" s="41"/>
      <c r="Z2916" s="41"/>
      <c r="AA2916" s="41"/>
      <c r="AB2916" s="41"/>
      <c r="AC2916" s="41"/>
      <c r="AD2916" s="41"/>
      <c r="AE2916" s="41"/>
      <c r="AR2916" s="222" t="s">
        <v>706</v>
      </c>
      <c r="AT2916" s="222" t="s">
        <v>875</v>
      </c>
      <c r="AU2916" s="222" t="s">
        <v>84</v>
      </c>
      <c r="AY2916" s="20" t="s">
        <v>378</v>
      </c>
      <c r="BE2916" s="223">
        <f>IF(N2916="základní",J2916,0)</f>
        <v>0</v>
      </c>
      <c r="BF2916" s="223">
        <f>IF(N2916="snížená",J2916,0)</f>
        <v>0</v>
      </c>
      <c r="BG2916" s="223">
        <f>IF(N2916="zákl. přenesená",J2916,0)</f>
        <v>0</v>
      </c>
      <c r="BH2916" s="223">
        <f>IF(N2916="sníž. přenesená",J2916,0)</f>
        <v>0</v>
      </c>
      <c r="BI2916" s="223">
        <f>IF(N2916="nulová",J2916,0)</f>
        <v>0</v>
      </c>
      <c r="BJ2916" s="20" t="s">
        <v>82</v>
      </c>
      <c r="BK2916" s="223">
        <f>ROUND(I2916*H2916,2)</f>
        <v>0</v>
      </c>
      <c r="BL2916" s="20" t="s">
        <v>598</v>
      </c>
      <c r="BM2916" s="222" t="s">
        <v>3426</v>
      </c>
    </row>
    <row r="2917" s="13" customFormat="1">
      <c r="A2917" s="13"/>
      <c r="B2917" s="229"/>
      <c r="C2917" s="230"/>
      <c r="D2917" s="231" t="s">
        <v>397</v>
      </c>
      <c r="E2917" s="232" t="s">
        <v>28</v>
      </c>
      <c r="F2917" s="233" t="s">
        <v>3427</v>
      </c>
      <c r="G2917" s="230"/>
      <c r="H2917" s="232" t="s">
        <v>28</v>
      </c>
      <c r="I2917" s="234"/>
      <c r="J2917" s="230"/>
      <c r="K2917" s="230"/>
      <c r="L2917" s="235"/>
      <c r="M2917" s="236"/>
      <c r="N2917" s="237"/>
      <c r="O2917" s="237"/>
      <c r="P2917" s="237"/>
      <c r="Q2917" s="237"/>
      <c r="R2917" s="237"/>
      <c r="S2917" s="237"/>
      <c r="T2917" s="238"/>
      <c r="U2917" s="13"/>
      <c r="V2917" s="13"/>
      <c r="W2917" s="13"/>
      <c r="X2917" s="13"/>
      <c r="Y2917" s="13"/>
      <c r="Z2917" s="13"/>
      <c r="AA2917" s="13"/>
      <c r="AB2917" s="13"/>
      <c r="AC2917" s="13"/>
      <c r="AD2917" s="13"/>
      <c r="AE2917" s="13"/>
      <c r="AT2917" s="239" t="s">
        <v>397</v>
      </c>
      <c r="AU2917" s="239" t="s">
        <v>84</v>
      </c>
      <c r="AV2917" s="13" t="s">
        <v>82</v>
      </c>
      <c r="AW2917" s="13" t="s">
        <v>35</v>
      </c>
      <c r="AX2917" s="13" t="s">
        <v>74</v>
      </c>
      <c r="AY2917" s="239" t="s">
        <v>378</v>
      </c>
    </row>
    <row r="2918" s="14" customFormat="1">
      <c r="A2918" s="14"/>
      <c r="B2918" s="240"/>
      <c r="C2918" s="241"/>
      <c r="D2918" s="231" t="s">
        <v>397</v>
      </c>
      <c r="E2918" s="242" t="s">
        <v>28</v>
      </c>
      <c r="F2918" s="243" t="s">
        <v>390</v>
      </c>
      <c r="G2918" s="241"/>
      <c r="H2918" s="244">
        <v>4</v>
      </c>
      <c r="I2918" s="245"/>
      <c r="J2918" s="241"/>
      <c r="K2918" s="241"/>
      <c r="L2918" s="246"/>
      <c r="M2918" s="247"/>
      <c r="N2918" s="248"/>
      <c r="O2918" s="248"/>
      <c r="P2918" s="248"/>
      <c r="Q2918" s="248"/>
      <c r="R2918" s="248"/>
      <c r="S2918" s="248"/>
      <c r="T2918" s="249"/>
      <c r="U2918" s="14"/>
      <c r="V2918" s="14"/>
      <c r="W2918" s="14"/>
      <c r="X2918" s="14"/>
      <c r="Y2918" s="14"/>
      <c r="Z2918" s="14"/>
      <c r="AA2918" s="14"/>
      <c r="AB2918" s="14"/>
      <c r="AC2918" s="14"/>
      <c r="AD2918" s="14"/>
      <c r="AE2918" s="14"/>
      <c r="AT2918" s="250" t="s">
        <v>397</v>
      </c>
      <c r="AU2918" s="250" t="s">
        <v>84</v>
      </c>
      <c r="AV2918" s="14" t="s">
        <v>84</v>
      </c>
      <c r="AW2918" s="14" t="s">
        <v>35</v>
      </c>
      <c r="AX2918" s="14" t="s">
        <v>82</v>
      </c>
      <c r="AY2918" s="250" t="s">
        <v>378</v>
      </c>
    </row>
    <row r="2919" s="2" customFormat="1" ht="24.15" customHeight="1">
      <c r="A2919" s="41"/>
      <c r="B2919" s="42"/>
      <c r="C2919" s="273" t="s">
        <v>3428</v>
      </c>
      <c r="D2919" s="273" t="s">
        <v>875</v>
      </c>
      <c r="E2919" s="274" t="s">
        <v>3429</v>
      </c>
      <c r="F2919" s="275" t="s">
        <v>3430</v>
      </c>
      <c r="G2919" s="276" t="s">
        <v>764</v>
      </c>
      <c r="H2919" s="277">
        <v>1</v>
      </c>
      <c r="I2919" s="278"/>
      <c r="J2919" s="279">
        <f>ROUND(I2919*H2919,2)</f>
        <v>0</v>
      </c>
      <c r="K2919" s="275" t="s">
        <v>389</v>
      </c>
      <c r="L2919" s="280"/>
      <c r="M2919" s="281" t="s">
        <v>28</v>
      </c>
      <c r="N2919" s="282" t="s">
        <v>45</v>
      </c>
      <c r="O2919" s="87"/>
      <c r="P2919" s="220">
        <f>O2919*H2919</f>
        <v>0</v>
      </c>
      <c r="Q2919" s="220">
        <v>0.0028800000000000002</v>
      </c>
      <c r="R2919" s="220">
        <f>Q2919*H2919</f>
        <v>0.0028800000000000002</v>
      </c>
      <c r="S2919" s="220">
        <v>0</v>
      </c>
      <c r="T2919" s="221">
        <f>S2919*H2919</f>
        <v>0</v>
      </c>
      <c r="U2919" s="41"/>
      <c r="V2919" s="41"/>
      <c r="W2919" s="41"/>
      <c r="X2919" s="41"/>
      <c r="Y2919" s="41"/>
      <c r="Z2919" s="41"/>
      <c r="AA2919" s="41"/>
      <c r="AB2919" s="41"/>
      <c r="AC2919" s="41"/>
      <c r="AD2919" s="41"/>
      <c r="AE2919" s="41"/>
      <c r="AR2919" s="222" t="s">
        <v>706</v>
      </c>
      <c r="AT2919" s="222" t="s">
        <v>875</v>
      </c>
      <c r="AU2919" s="222" t="s">
        <v>84</v>
      </c>
      <c r="AY2919" s="20" t="s">
        <v>378</v>
      </c>
      <c r="BE2919" s="223">
        <f>IF(N2919="základní",J2919,0)</f>
        <v>0</v>
      </c>
      <c r="BF2919" s="223">
        <f>IF(N2919="snížená",J2919,0)</f>
        <v>0</v>
      </c>
      <c r="BG2919" s="223">
        <f>IF(N2919="zákl. přenesená",J2919,0)</f>
        <v>0</v>
      </c>
      <c r="BH2919" s="223">
        <f>IF(N2919="sníž. přenesená",J2919,0)</f>
        <v>0</v>
      </c>
      <c r="BI2919" s="223">
        <f>IF(N2919="nulová",J2919,0)</f>
        <v>0</v>
      </c>
      <c r="BJ2919" s="20" t="s">
        <v>82</v>
      </c>
      <c r="BK2919" s="223">
        <f>ROUND(I2919*H2919,2)</f>
        <v>0</v>
      </c>
      <c r="BL2919" s="20" t="s">
        <v>598</v>
      </c>
      <c r="BM2919" s="222" t="s">
        <v>3431</v>
      </c>
    </row>
    <row r="2920" s="13" customFormat="1">
      <c r="A2920" s="13"/>
      <c r="B2920" s="229"/>
      <c r="C2920" s="230"/>
      <c r="D2920" s="231" t="s">
        <v>397</v>
      </c>
      <c r="E2920" s="232" t="s">
        <v>28</v>
      </c>
      <c r="F2920" s="233" t="s">
        <v>3271</v>
      </c>
      <c r="G2920" s="230"/>
      <c r="H2920" s="232" t="s">
        <v>28</v>
      </c>
      <c r="I2920" s="234"/>
      <c r="J2920" s="230"/>
      <c r="K2920" s="230"/>
      <c r="L2920" s="235"/>
      <c r="M2920" s="236"/>
      <c r="N2920" s="237"/>
      <c r="O2920" s="237"/>
      <c r="P2920" s="237"/>
      <c r="Q2920" s="237"/>
      <c r="R2920" s="237"/>
      <c r="S2920" s="237"/>
      <c r="T2920" s="238"/>
      <c r="U2920" s="13"/>
      <c r="V2920" s="13"/>
      <c r="W2920" s="13"/>
      <c r="X2920" s="13"/>
      <c r="Y2920" s="13"/>
      <c r="Z2920" s="13"/>
      <c r="AA2920" s="13"/>
      <c r="AB2920" s="13"/>
      <c r="AC2920" s="13"/>
      <c r="AD2920" s="13"/>
      <c r="AE2920" s="13"/>
      <c r="AT2920" s="239" t="s">
        <v>397</v>
      </c>
      <c r="AU2920" s="239" t="s">
        <v>84</v>
      </c>
      <c r="AV2920" s="13" t="s">
        <v>82</v>
      </c>
      <c r="AW2920" s="13" t="s">
        <v>35</v>
      </c>
      <c r="AX2920" s="13" t="s">
        <v>74</v>
      </c>
      <c r="AY2920" s="239" t="s">
        <v>378</v>
      </c>
    </row>
    <row r="2921" s="14" customFormat="1">
      <c r="A2921" s="14"/>
      <c r="B2921" s="240"/>
      <c r="C2921" s="241"/>
      <c r="D2921" s="231" t="s">
        <v>397</v>
      </c>
      <c r="E2921" s="242" t="s">
        <v>28</v>
      </c>
      <c r="F2921" s="243" t="s">
        <v>82</v>
      </c>
      <c r="G2921" s="241"/>
      <c r="H2921" s="244">
        <v>1</v>
      </c>
      <c r="I2921" s="245"/>
      <c r="J2921" s="241"/>
      <c r="K2921" s="241"/>
      <c r="L2921" s="246"/>
      <c r="M2921" s="247"/>
      <c r="N2921" s="248"/>
      <c r="O2921" s="248"/>
      <c r="P2921" s="248"/>
      <c r="Q2921" s="248"/>
      <c r="R2921" s="248"/>
      <c r="S2921" s="248"/>
      <c r="T2921" s="249"/>
      <c r="U2921" s="14"/>
      <c r="V2921" s="14"/>
      <c r="W2921" s="14"/>
      <c r="X2921" s="14"/>
      <c r="Y2921" s="14"/>
      <c r="Z2921" s="14"/>
      <c r="AA2921" s="14"/>
      <c r="AB2921" s="14"/>
      <c r="AC2921" s="14"/>
      <c r="AD2921" s="14"/>
      <c r="AE2921" s="14"/>
      <c r="AT2921" s="250" t="s">
        <v>397</v>
      </c>
      <c r="AU2921" s="250" t="s">
        <v>84</v>
      </c>
      <c r="AV2921" s="14" t="s">
        <v>84</v>
      </c>
      <c r="AW2921" s="14" t="s">
        <v>35</v>
      </c>
      <c r="AX2921" s="14" t="s">
        <v>82</v>
      </c>
      <c r="AY2921" s="250" t="s">
        <v>378</v>
      </c>
    </row>
    <row r="2922" s="2" customFormat="1" ht="24.15" customHeight="1">
      <c r="A2922" s="41"/>
      <c r="B2922" s="42"/>
      <c r="C2922" s="211" t="s">
        <v>3432</v>
      </c>
      <c r="D2922" s="211" t="s">
        <v>385</v>
      </c>
      <c r="E2922" s="212" t="s">
        <v>3433</v>
      </c>
      <c r="F2922" s="213" t="s">
        <v>3434</v>
      </c>
      <c r="G2922" s="214" t="s">
        <v>2336</v>
      </c>
      <c r="H2922" s="215">
        <v>1</v>
      </c>
      <c r="I2922" s="216"/>
      <c r="J2922" s="217">
        <f>ROUND(I2922*H2922,2)</f>
        <v>0</v>
      </c>
      <c r="K2922" s="213" t="s">
        <v>28</v>
      </c>
      <c r="L2922" s="47"/>
      <c r="M2922" s="218" t="s">
        <v>28</v>
      </c>
      <c r="N2922" s="219" t="s">
        <v>45</v>
      </c>
      <c r="O2922" s="87"/>
      <c r="P2922" s="220">
        <f>O2922*H2922</f>
        <v>0</v>
      </c>
      <c r="Q2922" s="220">
        <v>0.18329999999999999</v>
      </c>
      <c r="R2922" s="220">
        <f>Q2922*H2922</f>
        <v>0.18329999999999999</v>
      </c>
      <c r="S2922" s="220">
        <v>0</v>
      </c>
      <c r="T2922" s="221">
        <f>S2922*H2922</f>
        <v>0</v>
      </c>
      <c r="U2922" s="41"/>
      <c r="V2922" s="41"/>
      <c r="W2922" s="41"/>
      <c r="X2922" s="41"/>
      <c r="Y2922" s="41"/>
      <c r="Z2922" s="41"/>
      <c r="AA2922" s="41"/>
      <c r="AB2922" s="41"/>
      <c r="AC2922" s="41"/>
      <c r="AD2922" s="41"/>
      <c r="AE2922" s="41"/>
      <c r="AR2922" s="222" t="s">
        <v>598</v>
      </c>
      <c r="AT2922" s="222" t="s">
        <v>385</v>
      </c>
      <c r="AU2922" s="222" t="s">
        <v>84</v>
      </c>
      <c r="AY2922" s="20" t="s">
        <v>378</v>
      </c>
      <c r="BE2922" s="223">
        <f>IF(N2922="základní",J2922,0)</f>
        <v>0</v>
      </c>
      <c r="BF2922" s="223">
        <f>IF(N2922="snížená",J2922,0)</f>
        <v>0</v>
      </c>
      <c r="BG2922" s="223">
        <f>IF(N2922="zákl. přenesená",J2922,0)</f>
        <v>0</v>
      </c>
      <c r="BH2922" s="223">
        <f>IF(N2922="sníž. přenesená",J2922,0)</f>
        <v>0</v>
      </c>
      <c r="BI2922" s="223">
        <f>IF(N2922="nulová",J2922,0)</f>
        <v>0</v>
      </c>
      <c r="BJ2922" s="20" t="s">
        <v>82</v>
      </c>
      <c r="BK2922" s="223">
        <f>ROUND(I2922*H2922,2)</f>
        <v>0</v>
      </c>
      <c r="BL2922" s="20" t="s">
        <v>598</v>
      </c>
      <c r="BM2922" s="222" t="s">
        <v>3435</v>
      </c>
    </row>
    <row r="2923" s="13" customFormat="1">
      <c r="A2923" s="13"/>
      <c r="B2923" s="229"/>
      <c r="C2923" s="230"/>
      <c r="D2923" s="231" t="s">
        <v>397</v>
      </c>
      <c r="E2923" s="232" t="s">
        <v>28</v>
      </c>
      <c r="F2923" s="233" t="s">
        <v>3436</v>
      </c>
      <c r="G2923" s="230"/>
      <c r="H2923" s="232" t="s">
        <v>28</v>
      </c>
      <c r="I2923" s="234"/>
      <c r="J2923" s="230"/>
      <c r="K2923" s="230"/>
      <c r="L2923" s="235"/>
      <c r="M2923" s="236"/>
      <c r="N2923" s="237"/>
      <c r="O2923" s="237"/>
      <c r="P2923" s="237"/>
      <c r="Q2923" s="237"/>
      <c r="R2923" s="237"/>
      <c r="S2923" s="237"/>
      <c r="T2923" s="238"/>
      <c r="U2923" s="13"/>
      <c r="V2923" s="13"/>
      <c r="W2923" s="13"/>
      <c r="X2923" s="13"/>
      <c r="Y2923" s="13"/>
      <c r="Z2923" s="13"/>
      <c r="AA2923" s="13"/>
      <c r="AB2923" s="13"/>
      <c r="AC2923" s="13"/>
      <c r="AD2923" s="13"/>
      <c r="AE2923" s="13"/>
      <c r="AT2923" s="239" t="s">
        <v>397</v>
      </c>
      <c r="AU2923" s="239" t="s">
        <v>84</v>
      </c>
      <c r="AV2923" s="13" t="s">
        <v>82</v>
      </c>
      <c r="AW2923" s="13" t="s">
        <v>35</v>
      </c>
      <c r="AX2923" s="13" t="s">
        <v>74</v>
      </c>
      <c r="AY2923" s="239" t="s">
        <v>378</v>
      </c>
    </row>
    <row r="2924" s="14" customFormat="1">
      <c r="A2924" s="14"/>
      <c r="B2924" s="240"/>
      <c r="C2924" s="241"/>
      <c r="D2924" s="231" t="s">
        <v>397</v>
      </c>
      <c r="E2924" s="242" t="s">
        <v>28</v>
      </c>
      <c r="F2924" s="243" t="s">
        <v>82</v>
      </c>
      <c r="G2924" s="241"/>
      <c r="H2924" s="244">
        <v>1</v>
      </c>
      <c r="I2924" s="245"/>
      <c r="J2924" s="241"/>
      <c r="K2924" s="241"/>
      <c r="L2924" s="246"/>
      <c r="M2924" s="247"/>
      <c r="N2924" s="248"/>
      <c r="O2924" s="248"/>
      <c r="P2924" s="248"/>
      <c r="Q2924" s="248"/>
      <c r="R2924" s="248"/>
      <c r="S2924" s="248"/>
      <c r="T2924" s="249"/>
      <c r="U2924" s="14"/>
      <c r="V2924" s="14"/>
      <c r="W2924" s="14"/>
      <c r="X2924" s="14"/>
      <c r="Y2924" s="14"/>
      <c r="Z2924" s="14"/>
      <c r="AA2924" s="14"/>
      <c r="AB2924" s="14"/>
      <c r="AC2924" s="14"/>
      <c r="AD2924" s="14"/>
      <c r="AE2924" s="14"/>
      <c r="AT2924" s="250" t="s">
        <v>397</v>
      </c>
      <c r="AU2924" s="250" t="s">
        <v>84</v>
      </c>
      <c r="AV2924" s="14" t="s">
        <v>84</v>
      </c>
      <c r="AW2924" s="14" t="s">
        <v>35</v>
      </c>
      <c r="AX2924" s="14" t="s">
        <v>82</v>
      </c>
      <c r="AY2924" s="250" t="s">
        <v>378</v>
      </c>
    </row>
    <row r="2925" s="2" customFormat="1" ht="37.8" customHeight="1">
      <c r="A2925" s="41"/>
      <c r="B2925" s="42"/>
      <c r="C2925" s="211" t="s">
        <v>3437</v>
      </c>
      <c r="D2925" s="211" t="s">
        <v>385</v>
      </c>
      <c r="E2925" s="212" t="s">
        <v>3438</v>
      </c>
      <c r="F2925" s="213" t="s">
        <v>3439</v>
      </c>
      <c r="G2925" s="214" t="s">
        <v>2336</v>
      </c>
      <c r="H2925" s="215">
        <v>1</v>
      </c>
      <c r="I2925" s="216"/>
      <c r="J2925" s="217">
        <f>ROUND(I2925*H2925,2)</f>
        <v>0</v>
      </c>
      <c r="K2925" s="213" t="s">
        <v>28</v>
      </c>
      <c r="L2925" s="47"/>
      <c r="M2925" s="218" t="s">
        <v>28</v>
      </c>
      <c r="N2925" s="219" t="s">
        <v>45</v>
      </c>
      <c r="O2925" s="87"/>
      <c r="P2925" s="220">
        <f>O2925*H2925</f>
        <v>0</v>
      </c>
      <c r="Q2925" s="220">
        <v>0.35999999999999999</v>
      </c>
      <c r="R2925" s="220">
        <f>Q2925*H2925</f>
        <v>0.35999999999999999</v>
      </c>
      <c r="S2925" s="220">
        <v>0</v>
      </c>
      <c r="T2925" s="221">
        <f>S2925*H2925</f>
        <v>0</v>
      </c>
      <c r="U2925" s="41"/>
      <c r="V2925" s="41"/>
      <c r="W2925" s="41"/>
      <c r="X2925" s="41"/>
      <c r="Y2925" s="41"/>
      <c r="Z2925" s="41"/>
      <c r="AA2925" s="41"/>
      <c r="AB2925" s="41"/>
      <c r="AC2925" s="41"/>
      <c r="AD2925" s="41"/>
      <c r="AE2925" s="41"/>
      <c r="AR2925" s="222" t="s">
        <v>598</v>
      </c>
      <c r="AT2925" s="222" t="s">
        <v>385</v>
      </c>
      <c r="AU2925" s="222" t="s">
        <v>84</v>
      </c>
      <c r="AY2925" s="20" t="s">
        <v>378</v>
      </c>
      <c r="BE2925" s="223">
        <f>IF(N2925="základní",J2925,0)</f>
        <v>0</v>
      </c>
      <c r="BF2925" s="223">
        <f>IF(N2925="snížená",J2925,0)</f>
        <v>0</v>
      </c>
      <c r="BG2925" s="223">
        <f>IF(N2925="zákl. přenesená",J2925,0)</f>
        <v>0</v>
      </c>
      <c r="BH2925" s="223">
        <f>IF(N2925="sníž. přenesená",J2925,0)</f>
        <v>0</v>
      </c>
      <c r="BI2925" s="223">
        <f>IF(N2925="nulová",J2925,0)</f>
        <v>0</v>
      </c>
      <c r="BJ2925" s="20" t="s">
        <v>82</v>
      </c>
      <c r="BK2925" s="223">
        <f>ROUND(I2925*H2925,2)</f>
        <v>0</v>
      </c>
      <c r="BL2925" s="20" t="s">
        <v>598</v>
      </c>
      <c r="BM2925" s="222" t="s">
        <v>3440</v>
      </c>
    </row>
    <row r="2926" s="13" customFormat="1">
      <c r="A2926" s="13"/>
      <c r="B2926" s="229"/>
      <c r="C2926" s="230"/>
      <c r="D2926" s="231" t="s">
        <v>397</v>
      </c>
      <c r="E2926" s="232" t="s">
        <v>28</v>
      </c>
      <c r="F2926" s="233" t="s">
        <v>3441</v>
      </c>
      <c r="G2926" s="230"/>
      <c r="H2926" s="232" t="s">
        <v>28</v>
      </c>
      <c r="I2926" s="234"/>
      <c r="J2926" s="230"/>
      <c r="K2926" s="230"/>
      <c r="L2926" s="235"/>
      <c r="M2926" s="236"/>
      <c r="N2926" s="237"/>
      <c r="O2926" s="237"/>
      <c r="P2926" s="237"/>
      <c r="Q2926" s="237"/>
      <c r="R2926" s="237"/>
      <c r="S2926" s="237"/>
      <c r="T2926" s="238"/>
      <c r="U2926" s="13"/>
      <c r="V2926" s="13"/>
      <c r="W2926" s="13"/>
      <c r="X2926" s="13"/>
      <c r="Y2926" s="13"/>
      <c r="Z2926" s="13"/>
      <c r="AA2926" s="13"/>
      <c r="AB2926" s="13"/>
      <c r="AC2926" s="13"/>
      <c r="AD2926" s="13"/>
      <c r="AE2926" s="13"/>
      <c r="AT2926" s="239" t="s">
        <v>397</v>
      </c>
      <c r="AU2926" s="239" t="s">
        <v>84</v>
      </c>
      <c r="AV2926" s="13" t="s">
        <v>82</v>
      </c>
      <c r="AW2926" s="13" t="s">
        <v>35</v>
      </c>
      <c r="AX2926" s="13" t="s">
        <v>74</v>
      </c>
      <c r="AY2926" s="239" t="s">
        <v>378</v>
      </c>
    </row>
    <row r="2927" s="14" customFormat="1">
      <c r="A2927" s="14"/>
      <c r="B2927" s="240"/>
      <c r="C2927" s="241"/>
      <c r="D2927" s="231" t="s">
        <v>397</v>
      </c>
      <c r="E2927" s="242" t="s">
        <v>28</v>
      </c>
      <c r="F2927" s="243" t="s">
        <v>82</v>
      </c>
      <c r="G2927" s="241"/>
      <c r="H2927" s="244">
        <v>1</v>
      </c>
      <c r="I2927" s="245"/>
      <c r="J2927" s="241"/>
      <c r="K2927" s="241"/>
      <c r="L2927" s="246"/>
      <c r="M2927" s="247"/>
      <c r="N2927" s="248"/>
      <c r="O2927" s="248"/>
      <c r="P2927" s="248"/>
      <c r="Q2927" s="248"/>
      <c r="R2927" s="248"/>
      <c r="S2927" s="248"/>
      <c r="T2927" s="249"/>
      <c r="U2927" s="14"/>
      <c r="V2927" s="14"/>
      <c r="W2927" s="14"/>
      <c r="X2927" s="14"/>
      <c r="Y2927" s="14"/>
      <c r="Z2927" s="14"/>
      <c r="AA2927" s="14"/>
      <c r="AB2927" s="14"/>
      <c r="AC2927" s="14"/>
      <c r="AD2927" s="14"/>
      <c r="AE2927" s="14"/>
      <c r="AT2927" s="250" t="s">
        <v>397</v>
      </c>
      <c r="AU2927" s="250" t="s">
        <v>84</v>
      </c>
      <c r="AV2927" s="14" t="s">
        <v>84</v>
      </c>
      <c r="AW2927" s="14" t="s">
        <v>35</v>
      </c>
      <c r="AX2927" s="14" t="s">
        <v>82</v>
      </c>
      <c r="AY2927" s="250" t="s">
        <v>378</v>
      </c>
    </row>
    <row r="2928" s="2" customFormat="1" ht="37.8" customHeight="1">
      <c r="A2928" s="41"/>
      <c r="B2928" s="42"/>
      <c r="C2928" s="211" t="s">
        <v>3442</v>
      </c>
      <c r="D2928" s="211" t="s">
        <v>385</v>
      </c>
      <c r="E2928" s="212" t="s">
        <v>3443</v>
      </c>
      <c r="F2928" s="213" t="s">
        <v>3444</v>
      </c>
      <c r="G2928" s="214" t="s">
        <v>2336</v>
      </c>
      <c r="H2928" s="215">
        <v>2</v>
      </c>
      <c r="I2928" s="216"/>
      <c r="J2928" s="217">
        <f>ROUND(I2928*H2928,2)</f>
        <v>0</v>
      </c>
      <c r="K2928" s="213" t="s">
        <v>28</v>
      </c>
      <c r="L2928" s="47"/>
      <c r="M2928" s="218" t="s">
        <v>28</v>
      </c>
      <c r="N2928" s="219" t="s">
        <v>45</v>
      </c>
      <c r="O2928" s="87"/>
      <c r="P2928" s="220">
        <f>O2928*H2928</f>
        <v>0</v>
      </c>
      <c r="Q2928" s="220">
        <v>0.32400000000000001</v>
      </c>
      <c r="R2928" s="220">
        <f>Q2928*H2928</f>
        <v>0.64800000000000002</v>
      </c>
      <c r="S2928" s="220">
        <v>0</v>
      </c>
      <c r="T2928" s="221">
        <f>S2928*H2928</f>
        <v>0</v>
      </c>
      <c r="U2928" s="41"/>
      <c r="V2928" s="41"/>
      <c r="W2928" s="41"/>
      <c r="X2928" s="41"/>
      <c r="Y2928" s="41"/>
      <c r="Z2928" s="41"/>
      <c r="AA2928" s="41"/>
      <c r="AB2928" s="41"/>
      <c r="AC2928" s="41"/>
      <c r="AD2928" s="41"/>
      <c r="AE2928" s="41"/>
      <c r="AR2928" s="222" t="s">
        <v>598</v>
      </c>
      <c r="AT2928" s="222" t="s">
        <v>385</v>
      </c>
      <c r="AU2928" s="222" t="s">
        <v>84</v>
      </c>
      <c r="AY2928" s="20" t="s">
        <v>378</v>
      </c>
      <c r="BE2928" s="223">
        <f>IF(N2928="základní",J2928,0)</f>
        <v>0</v>
      </c>
      <c r="BF2928" s="223">
        <f>IF(N2928="snížená",J2928,0)</f>
        <v>0</v>
      </c>
      <c r="BG2928" s="223">
        <f>IF(N2928="zákl. přenesená",J2928,0)</f>
        <v>0</v>
      </c>
      <c r="BH2928" s="223">
        <f>IF(N2928="sníž. přenesená",J2928,0)</f>
        <v>0</v>
      </c>
      <c r="BI2928" s="223">
        <f>IF(N2928="nulová",J2928,0)</f>
        <v>0</v>
      </c>
      <c r="BJ2928" s="20" t="s">
        <v>82</v>
      </c>
      <c r="BK2928" s="223">
        <f>ROUND(I2928*H2928,2)</f>
        <v>0</v>
      </c>
      <c r="BL2928" s="20" t="s">
        <v>598</v>
      </c>
      <c r="BM2928" s="222" t="s">
        <v>3445</v>
      </c>
    </row>
    <row r="2929" s="13" customFormat="1">
      <c r="A2929" s="13"/>
      <c r="B2929" s="229"/>
      <c r="C2929" s="230"/>
      <c r="D2929" s="231" t="s">
        <v>397</v>
      </c>
      <c r="E2929" s="232" t="s">
        <v>28</v>
      </c>
      <c r="F2929" s="233" t="s">
        <v>3446</v>
      </c>
      <c r="G2929" s="230"/>
      <c r="H2929" s="232" t="s">
        <v>28</v>
      </c>
      <c r="I2929" s="234"/>
      <c r="J2929" s="230"/>
      <c r="K2929" s="230"/>
      <c r="L2929" s="235"/>
      <c r="M2929" s="236"/>
      <c r="N2929" s="237"/>
      <c r="O2929" s="237"/>
      <c r="P2929" s="237"/>
      <c r="Q2929" s="237"/>
      <c r="R2929" s="237"/>
      <c r="S2929" s="237"/>
      <c r="T2929" s="238"/>
      <c r="U2929" s="13"/>
      <c r="V2929" s="13"/>
      <c r="W2929" s="13"/>
      <c r="X2929" s="13"/>
      <c r="Y2929" s="13"/>
      <c r="Z2929" s="13"/>
      <c r="AA2929" s="13"/>
      <c r="AB2929" s="13"/>
      <c r="AC2929" s="13"/>
      <c r="AD2929" s="13"/>
      <c r="AE2929" s="13"/>
      <c r="AT2929" s="239" t="s">
        <v>397</v>
      </c>
      <c r="AU2929" s="239" t="s">
        <v>84</v>
      </c>
      <c r="AV2929" s="13" t="s">
        <v>82</v>
      </c>
      <c r="AW2929" s="13" t="s">
        <v>35</v>
      </c>
      <c r="AX2929" s="13" t="s">
        <v>74</v>
      </c>
      <c r="AY2929" s="239" t="s">
        <v>378</v>
      </c>
    </row>
    <row r="2930" s="14" customFormat="1">
      <c r="A2930" s="14"/>
      <c r="B2930" s="240"/>
      <c r="C2930" s="241"/>
      <c r="D2930" s="231" t="s">
        <v>397</v>
      </c>
      <c r="E2930" s="242" t="s">
        <v>28</v>
      </c>
      <c r="F2930" s="243" t="s">
        <v>84</v>
      </c>
      <c r="G2930" s="241"/>
      <c r="H2930" s="244">
        <v>2</v>
      </c>
      <c r="I2930" s="245"/>
      <c r="J2930" s="241"/>
      <c r="K2930" s="241"/>
      <c r="L2930" s="246"/>
      <c r="M2930" s="247"/>
      <c r="N2930" s="248"/>
      <c r="O2930" s="248"/>
      <c r="P2930" s="248"/>
      <c r="Q2930" s="248"/>
      <c r="R2930" s="248"/>
      <c r="S2930" s="248"/>
      <c r="T2930" s="249"/>
      <c r="U2930" s="14"/>
      <c r="V2930" s="14"/>
      <c r="W2930" s="14"/>
      <c r="X2930" s="14"/>
      <c r="Y2930" s="14"/>
      <c r="Z2930" s="14"/>
      <c r="AA2930" s="14"/>
      <c r="AB2930" s="14"/>
      <c r="AC2930" s="14"/>
      <c r="AD2930" s="14"/>
      <c r="AE2930" s="14"/>
      <c r="AT2930" s="250" t="s">
        <v>397</v>
      </c>
      <c r="AU2930" s="250" t="s">
        <v>84</v>
      </c>
      <c r="AV2930" s="14" t="s">
        <v>84</v>
      </c>
      <c r="AW2930" s="14" t="s">
        <v>35</v>
      </c>
      <c r="AX2930" s="14" t="s">
        <v>82</v>
      </c>
      <c r="AY2930" s="250" t="s">
        <v>378</v>
      </c>
    </row>
    <row r="2931" s="2" customFormat="1" ht="37.8" customHeight="1">
      <c r="A2931" s="41"/>
      <c r="B2931" s="42"/>
      <c r="C2931" s="211" t="s">
        <v>3447</v>
      </c>
      <c r="D2931" s="211" t="s">
        <v>385</v>
      </c>
      <c r="E2931" s="212" t="s">
        <v>3448</v>
      </c>
      <c r="F2931" s="213" t="s">
        <v>3449</v>
      </c>
      <c r="G2931" s="214" t="s">
        <v>2336</v>
      </c>
      <c r="H2931" s="215">
        <v>1</v>
      </c>
      <c r="I2931" s="216"/>
      <c r="J2931" s="217">
        <f>ROUND(I2931*H2931,2)</f>
        <v>0</v>
      </c>
      <c r="K2931" s="213" t="s">
        <v>28</v>
      </c>
      <c r="L2931" s="47"/>
      <c r="M2931" s="218" t="s">
        <v>28</v>
      </c>
      <c r="N2931" s="219" t="s">
        <v>45</v>
      </c>
      <c r="O2931" s="87"/>
      <c r="P2931" s="220">
        <f>O2931*H2931</f>
        <v>0</v>
      </c>
      <c r="Q2931" s="220">
        <v>0.59399999999999997</v>
      </c>
      <c r="R2931" s="220">
        <f>Q2931*H2931</f>
        <v>0.59399999999999997</v>
      </c>
      <c r="S2931" s="220">
        <v>0</v>
      </c>
      <c r="T2931" s="221">
        <f>S2931*H2931</f>
        <v>0</v>
      </c>
      <c r="U2931" s="41"/>
      <c r="V2931" s="41"/>
      <c r="W2931" s="41"/>
      <c r="X2931" s="41"/>
      <c r="Y2931" s="41"/>
      <c r="Z2931" s="41"/>
      <c r="AA2931" s="41"/>
      <c r="AB2931" s="41"/>
      <c r="AC2931" s="41"/>
      <c r="AD2931" s="41"/>
      <c r="AE2931" s="41"/>
      <c r="AR2931" s="222" t="s">
        <v>598</v>
      </c>
      <c r="AT2931" s="222" t="s">
        <v>385</v>
      </c>
      <c r="AU2931" s="222" t="s">
        <v>84</v>
      </c>
      <c r="AY2931" s="20" t="s">
        <v>378</v>
      </c>
      <c r="BE2931" s="223">
        <f>IF(N2931="základní",J2931,0)</f>
        <v>0</v>
      </c>
      <c r="BF2931" s="223">
        <f>IF(N2931="snížená",J2931,0)</f>
        <v>0</v>
      </c>
      <c r="BG2931" s="223">
        <f>IF(N2931="zákl. přenesená",J2931,0)</f>
        <v>0</v>
      </c>
      <c r="BH2931" s="223">
        <f>IF(N2931="sníž. přenesená",J2931,0)</f>
        <v>0</v>
      </c>
      <c r="BI2931" s="223">
        <f>IF(N2931="nulová",J2931,0)</f>
        <v>0</v>
      </c>
      <c r="BJ2931" s="20" t="s">
        <v>82</v>
      </c>
      <c r="BK2931" s="223">
        <f>ROUND(I2931*H2931,2)</f>
        <v>0</v>
      </c>
      <c r="BL2931" s="20" t="s">
        <v>598</v>
      </c>
      <c r="BM2931" s="222" t="s">
        <v>3450</v>
      </c>
    </row>
    <row r="2932" s="13" customFormat="1">
      <c r="A2932" s="13"/>
      <c r="B2932" s="229"/>
      <c r="C2932" s="230"/>
      <c r="D2932" s="231" t="s">
        <v>397</v>
      </c>
      <c r="E2932" s="232" t="s">
        <v>28</v>
      </c>
      <c r="F2932" s="233" t="s">
        <v>3451</v>
      </c>
      <c r="G2932" s="230"/>
      <c r="H2932" s="232" t="s">
        <v>28</v>
      </c>
      <c r="I2932" s="234"/>
      <c r="J2932" s="230"/>
      <c r="K2932" s="230"/>
      <c r="L2932" s="235"/>
      <c r="M2932" s="236"/>
      <c r="N2932" s="237"/>
      <c r="O2932" s="237"/>
      <c r="P2932" s="237"/>
      <c r="Q2932" s="237"/>
      <c r="R2932" s="237"/>
      <c r="S2932" s="237"/>
      <c r="T2932" s="238"/>
      <c r="U2932" s="13"/>
      <c r="V2932" s="13"/>
      <c r="W2932" s="13"/>
      <c r="X2932" s="13"/>
      <c r="Y2932" s="13"/>
      <c r="Z2932" s="13"/>
      <c r="AA2932" s="13"/>
      <c r="AB2932" s="13"/>
      <c r="AC2932" s="13"/>
      <c r="AD2932" s="13"/>
      <c r="AE2932" s="13"/>
      <c r="AT2932" s="239" t="s">
        <v>397</v>
      </c>
      <c r="AU2932" s="239" t="s">
        <v>84</v>
      </c>
      <c r="AV2932" s="13" t="s">
        <v>82</v>
      </c>
      <c r="AW2932" s="13" t="s">
        <v>35</v>
      </c>
      <c r="AX2932" s="13" t="s">
        <v>74</v>
      </c>
      <c r="AY2932" s="239" t="s">
        <v>378</v>
      </c>
    </row>
    <row r="2933" s="14" customFormat="1">
      <c r="A2933" s="14"/>
      <c r="B2933" s="240"/>
      <c r="C2933" s="241"/>
      <c r="D2933" s="231" t="s">
        <v>397</v>
      </c>
      <c r="E2933" s="242" t="s">
        <v>28</v>
      </c>
      <c r="F2933" s="243" t="s">
        <v>82</v>
      </c>
      <c r="G2933" s="241"/>
      <c r="H2933" s="244">
        <v>1</v>
      </c>
      <c r="I2933" s="245"/>
      <c r="J2933" s="241"/>
      <c r="K2933" s="241"/>
      <c r="L2933" s="246"/>
      <c r="M2933" s="247"/>
      <c r="N2933" s="248"/>
      <c r="O2933" s="248"/>
      <c r="P2933" s="248"/>
      <c r="Q2933" s="248"/>
      <c r="R2933" s="248"/>
      <c r="S2933" s="248"/>
      <c r="T2933" s="249"/>
      <c r="U2933" s="14"/>
      <c r="V2933" s="14"/>
      <c r="W2933" s="14"/>
      <c r="X2933" s="14"/>
      <c r="Y2933" s="14"/>
      <c r="Z2933" s="14"/>
      <c r="AA2933" s="14"/>
      <c r="AB2933" s="14"/>
      <c r="AC2933" s="14"/>
      <c r="AD2933" s="14"/>
      <c r="AE2933" s="14"/>
      <c r="AT2933" s="250" t="s">
        <v>397</v>
      </c>
      <c r="AU2933" s="250" t="s">
        <v>84</v>
      </c>
      <c r="AV2933" s="14" t="s">
        <v>84</v>
      </c>
      <c r="AW2933" s="14" t="s">
        <v>35</v>
      </c>
      <c r="AX2933" s="14" t="s">
        <v>82</v>
      </c>
      <c r="AY2933" s="250" t="s">
        <v>378</v>
      </c>
    </row>
    <row r="2934" s="2" customFormat="1" ht="37.8" customHeight="1">
      <c r="A2934" s="41"/>
      <c r="B2934" s="42"/>
      <c r="C2934" s="211" t="s">
        <v>3452</v>
      </c>
      <c r="D2934" s="211" t="s">
        <v>385</v>
      </c>
      <c r="E2934" s="212" t="s">
        <v>3453</v>
      </c>
      <c r="F2934" s="213" t="s">
        <v>3454</v>
      </c>
      <c r="G2934" s="214" t="s">
        <v>2336</v>
      </c>
      <c r="H2934" s="215">
        <v>2</v>
      </c>
      <c r="I2934" s="216"/>
      <c r="J2934" s="217">
        <f>ROUND(I2934*H2934,2)</f>
        <v>0</v>
      </c>
      <c r="K2934" s="213" t="s">
        <v>28</v>
      </c>
      <c r="L2934" s="47"/>
      <c r="M2934" s="218" t="s">
        <v>28</v>
      </c>
      <c r="N2934" s="219" t="s">
        <v>45</v>
      </c>
      <c r="O2934" s="87"/>
      <c r="P2934" s="220">
        <f>O2934*H2934</f>
        <v>0</v>
      </c>
      <c r="Q2934" s="220">
        <v>0.27000000000000002</v>
      </c>
      <c r="R2934" s="220">
        <f>Q2934*H2934</f>
        <v>0.54000000000000004</v>
      </c>
      <c r="S2934" s="220">
        <v>0</v>
      </c>
      <c r="T2934" s="221">
        <f>S2934*H2934</f>
        <v>0</v>
      </c>
      <c r="U2934" s="41"/>
      <c r="V2934" s="41"/>
      <c r="W2934" s="41"/>
      <c r="X2934" s="41"/>
      <c r="Y2934" s="41"/>
      <c r="Z2934" s="41"/>
      <c r="AA2934" s="41"/>
      <c r="AB2934" s="41"/>
      <c r="AC2934" s="41"/>
      <c r="AD2934" s="41"/>
      <c r="AE2934" s="41"/>
      <c r="AR2934" s="222" t="s">
        <v>598</v>
      </c>
      <c r="AT2934" s="222" t="s">
        <v>385</v>
      </c>
      <c r="AU2934" s="222" t="s">
        <v>84</v>
      </c>
      <c r="AY2934" s="20" t="s">
        <v>378</v>
      </c>
      <c r="BE2934" s="223">
        <f>IF(N2934="základní",J2934,0)</f>
        <v>0</v>
      </c>
      <c r="BF2934" s="223">
        <f>IF(N2934="snížená",J2934,0)</f>
        <v>0</v>
      </c>
      <c r="BG2934" s="223">
        <f>IF(N2934="zákl. přenesená",J2934,0)</f>
        <v>0</v>
      </c>
      <c r="BH2934" s="223">
        <f>IF(N2934="sníž. přenesená",J2934,0)</f>
        <v>0</v>
      </c>
      <c r="BI2934" s="223">
        <f>IF(N2934="nulová",J2934,0)</f>
        <v>0</v>
      </c>
      <c r="BJ2934" s="20" t="s">
        <v>82</v>
      </c>
      <c r="BK2934" s="223">
        <f>ROUND(I2934*H2934,2)</f>
        <v>0</v>
      </c>
      <c r="BL2934" s="20" t="s">
        <v>598</v>
      </c>
      <c r="BM2934" s="222" t="s">
        <v>3455</v>
      </c>
    </row>
    <row r="2935" s="13" customFormat="1">
      <c r="A2935" s="13"/>
      <c r="B2935" s="229"/>
      <c r="C2935" s="230"/>
      <c r="D2935" s="231" t="s">
        <v>397</v>
      </c>
      <c r="E2935" s="232" t="s">
        <v>28</v>
      </c>
      <c r="F2935" s="233" t="s">
        <v>3451</v>
      </c>
      <c r="G2935" s="230"/>
      <c r="H2935" s="232" t="s">
        <v>28</v>
      </c>
      <c r="I2935" s="234"/>
      <c r="J2935" s="230"/>
      <c r="K2935" s="230"/>
      <c r="L2935" s="235"/>
      <c r="M2935" s="236"/>
      <c r="N2935" s="237"/>
      <c r="O2935" s="237"/>
      <c r="P2935" s="237"/>
      <c r="Q2935" s="237"/>
      <c r="R2935" s="237"/>
      <c r="S2935" s="237"/>
      <c r="T2935" s="238"/>
      <c r="U2935" s="13"/>
      <c r="V2935" s="13"/>
      <c r="W2935" s="13"/>
      <c r="X2935" s="13"/>
      <c r="Y2935" s="13"/>
      <c r="Z2935" s="13"/>
      <c r="AA2935" s="13"/>
      <c r="AB2935" s="13"/>
      <c r="AC2935" s="13"/>
      <c r="AD2935" s="13"/>
      <c r="AE2935" s="13"/>
      <c r="AT2935" s="239" t="s">
        <v>397</v>
      </c>
      <c r="AU2935" s="239" t="s">
        <v>84</v>
      </c>
      <c r="AV2935" s="13" t="s">
        <v>82</v>
      </c>
      <c r="AW2935" s="13" t="s">
        <v>35</v>
      </c>
      <c r="AX2935" s="13" t="s">
        <v>74</v>
      </c>
      <c r="AY2935" s="239" t="s">
        <v>378</v>
      </c>
    </row>
    <row r="2936" s="14" customFormat="1">
      <c r="A2936" s="14"/>
      <c r="B2936" s="240"/>
      <c r="C2936" s="241"/>
      <c r="D2936" s="231" t="s">
        <v>397</v>
      </c>
      <c r="E2936" s="242" t="s">
        <v>28</v>
      </c>
      <c r="F2936" s="243" t="s">
        <v>84</v>
      </c>
      <c r="G2936" s="241"/>
      <c r="H2936" s="244">
        <v>2</v>
      </c>
      <c r="I2936" s="245"/>
      <c r="J2936" s="241"/>
      <c r="K2936" s="241"/>
      <c r="L2936" s="246"/>
      <c r="M2936" s="247"/>
      <c r="N2936" s="248"/>
      <c r="O2936" s="248"/>
      <c r="P2936" s="248"/>
      <c r="Q2936" s="248"/>
      <c r="R2936" s="248"/>
      <c r="S2936" s="248"/>
      <c r="T2936" s="249"/>
      <c r="U2936" s="14"/>
      <c r="V2936" s="14"/>
      <c r="W2936" s="14"/>
      <c r="X2936" s="14"/>
      <c r="Y2936" s="14"/>
      <c r="Z2936" s="14"/>
      <c r="AA2936" s="14"/>
      <c r="AB2936" s="14"/>
      <c r="AC2936" s="14"/>
      <c r="AD2936" s="14"/>
      <c r="AE2936" s="14"/>
      <c r="AT2936" s="250" t="s">
        <v>397</v>
      </c>
      <c r="AU2936" s="250" t="s">
        <v>84</v>
      </c>
      <c r="AV2936" s="14" t="s">
        <v>84</v>
      </c>
      <c r="AW2936" s="14" t="s">
        <v>35</v>
      </c>
      <c r="AX2936" s="14" t="s">
        <v>82</v>
      </c>
      <c r="AY2936" s="250" t="s">
        <v>378</v>
      </c>
    </row>
    <row r="2937" s="2" customFormat="1" ht="37.8" customHeight="1">
      <c r="A2937" s="41"/>
      <c r="B2937" s="42"/>
      <c r="C2937" s="211" t="s">
        <v>3456</v>
      </c>
      <c r="D2937" s="211" t="s">
        <v>385</v>
      </c>
      <c r="E2937" s="212" t="s">
        <v>3457</v>
      </c>
      <c r="F2937" s="213" t="s">
        <v>3458</v>
      </c>
      <c r="G2937" s="214" t="s">
        <v>2336</v>
      </c>
      <c r="H2937" s="215">
        <v>71</v>
      </c>
      <c r="I2937" s="216"/>
      <c r="J2937" s="217">
        <f>ROUND(I2937*H2937,2)</f>
        <v>0</v>
      </c>
      <c r="K2937" s="213" t="s">
        <v>28</v>
      </c>
      <c r="L2937" s="47"/>
      <c r="M2937" s="218" t="s">
        <v>28</v>
      </c>
      <c r="N2937" s="219" t="s">
        <v>45</v>
      </c>
      <c r="O2937" s="87"/>
      <c r="P2937" s="220">
        <f>O2937*H2937</f>
        <v>0</v>
      </c>
      <c r="Q2937" s="220">
        <v>0.089999999999999997</v>
      </c>
      <c r="R2937" s="220">
        <f>Q2937*H2937</f>
        <v>6.3899999999999997</v>
      </c>
      <c r="S2937" s="220">
        <v>0</v>
      </c>
      <c r="T2937" s="221">
        <f>S2937*H2937</f>
        <v>0</v>
      </c>
      <c r="U2937" s="41"/>
      <c r="V2937" s="41"/>
      <c r="W2937" s="41"/>
      <c r="X2937" s="41"/>
      <c r="Y2937" s="41"/>
      <c r="Z2937" s="41"/>
      <c r="AA2937" s="41"/>
      <c r="AB2937" s="41"/>
      <c r="AC2937" s="41"/>
      <c r="AD2937" s="41"/>
      <c r="AE2937" s="41"/>
      <c r="AR2937" s="222" t="s">
        <v>598</v>
      </c>
      <c r="AT2937" s="222" t="s">
        <v>385</v>
      </c>
      <c r="AU2937" s="222" t="s">
        <v>84</v>
      </c>
      <c r="AY2937" s="20" t="s">
        <v>378</v>
      </c>
      <c r="BE2937" s="223">
        <f>IF(N2937="základní",J2937,0)</f>
        <v>0</v>
      </c>
      <c r="BF2937" s="223">
        <f>IF(N2937="snížená",J2937,0)</f>
        <v>0</v>
      </c>
      <c r="BG2937" s="223">
        <f>IF(N2937="zákl. přenesená",J2937,0)</f>
        <v>0</v>
      </c>
      <c r="BH2937" s="223">
        <f>IF(N2937="sníž. přenesená",J2937,0)</f>
        <v>0</v>
      </c>
      <c r="BI2937" s="223">
        <f>IF(N2937="nulová",J2937,0)</f>
        <v>0</v>
      </c>
      <c r="BJ2937" s="20" t="s">
        <v>82</v>
      </c>
      <c r="BK2937" s="223">
        <f>ROUND(I2937*H2937,2)</f>
        <v>0</v>
      </c>
      <c r="BL2937" s="20" t="s">
        <v>598</v>
      </c>
      <c r="BM2937" s="222" t="s">
        <v>3459</v>
      </c>
    </row>
    <row r="2938" s="13" customFormat="1">
      <c r="A2938" s="13"/>
      <c r="B2938" s="229"/>
      <c r="C2938" s="230"/>
      <c r="D2938" s="231" t="s">
        <v>397</v>
      </c>
      <c r="E2938" s="232" t="s">
        <v>28</v>
      </c>
      <c r="F2938" s="233" t="s">
        <v>3460</v>
      </c>
      <c r="G2938" s="230"/>
      <c r="H2938" s="232" t="s">
        <v>28</v>
      </c>
      <c r="I2938" s="234"/>
      <c r="J2938" s="230"/>
      <c r="K2938" s="230"/>
      <c r="L2938" s="235"/>
      <c r="M2938" s="236"/>
      <c r="N2938" s="237"/>
      <c r="O2938" s="237"/>
      <c r="P2938" s="237"/>
      <c r="Q2938" s="237"/>
      <c r="R2938" s="237"/>
      <c r="S2938" s="237"/>
      <c r="T2938" s="238"/>
      <c r="U2938" s="13"/>
      <c r="V2938" s="13"/>
      <c r="W2938" s="13"/>
      <c r="X2938" s="13"/>
      <c r="Y2938" s="13"/>
      <c r="Z2938" s="13"/>
      <c r="AA2938" s="13"/>
      <c r="AB2938" s="13"/>
      <c r="AC2938" s="13"/>
      <c r="AD2938" s="13"/>
      <c r="AE2938" s="13"/>
      <c r="AT2938" s="239" t="s">
        <v>397</v>
      </c>
      <c r="AU2938" s="239" t="s">
        <v>84</v>
      </c>
      <c r="AV2938" s="13" t="s">
        <v>82</v>
      </c>
      <c r="AW2938" s="13" t="s">
        <v>35</v>
      </c>
      <c r="AX2938" s="13" t="s">
        <v>74</v>
      </c>
      <c r="AY2938" s="239" t="s">
        <v>378</v>
      </c>
    </row>
    <row r="2939" s="14" customFormat="1">
      <c r="A2939" s="14"/>
      <c r="B2939" s="240"/>
      <c r="C2939" s="241"/>
      <c r="D2939" s="231" t="s">
        <v>397</v>
      </c>
      <c r="E2939" s="242" t="s">
        <v>28</v>
      </c>
      <c r="F2939" s="243" t="s">
        <v>3461</v>
      </c>
      <c r="G2939" s="241"/>
      <c r="H2939" s="244">
        <v>71</v>
      </c>
      <c r="I2939" s="245"/>
      <c r="J2939" s="241"/>
      <c r="K2939" s="241"/>
      <c r="L2939" s="246"/>
      <c r="M2939" s="247"/>
      <c r="N2939" s="248"/>
      <c r="O2939" s="248"/>
      <c r="P2939" s="248"/>
      <c r="Q2939" s="248"/>
      <c r="R2939" s="248"/>
      <c r="S2939" s="248"/>
      <c r="T2939" s="249"/>
      <c r="U2939" s="14"/>
      <c r="V2939" s="14"/>
      <c r="W2939" s="14"/>
      <c r="X2939" s="14"/>
      <c r="Y2939" s="14"/>
      <c r="Z2939" s="14"/>
      <c r="AA2939" s="14"/>
      <c r="AB2939" s="14"/>
      <c r="AC2939" s="14"/>
      <c r="AD2939" s="14"/>
      <c r="AE2939" s="14"/>
      <c r="AT2939" s="250" t="s">
        <v>397</v>
      </c>
      <c r="AU2939" s="250" t="s">
        <v>84</v>
      </c>
      <c r="AV2939" s="14" t="s">
        <v>84</v>
      </c>
      <c r="AW2939" s="14" t="s">
        <v>35</v>
      </c>
      <c r="AX2939" s="14" t="s">
        <v>82</v>
      </c>
      <c r="AY2939" s="250" t="s">
        <v>378</v>
      </c>
    </row>
    <row r="2940" s="2" customFormat="1" ht="24.15" customHeight="1">
      <c r="A2940" s="41"/>
      <c r="B2940" s="42"/>
      <c r="C2940" s="211" t="s">
        <v>3462</v>
      </c>
      <c r="D2940" s="211" t="s">
        <v>385</v>
      </c>
      <c r="E2940" s="212" t="s">
        <v>3463</v>
      </c>
      <c r="F2940" s="213" t="s">
        <v>3464</v>
      </c>
      <c r="G2940" s="214" t="s">
        <v>2336</v>
      </c>
      <c r="H2940" s="215">
        <v>2</v>
      </c>
      <c r="I2940" s="216"/>
      <c r="J2940" s="217">
        <f>ROUND(I2940*H2940,2)</f>
        <v>0</v>
      </c>
      <c r="K2940" s="213" t="s">
        <v>28</v>
      </c>
      <c r="L2940" s="47"/>
      <c r="M2940" s="218" t="s">
        <v>28</v>
      </c>
      <c r="N2940" s="219" t="s">
        <v>45</v>
      </c>
      <c r="O2940" s="87"/>
      <c r="P2940" s="220">
        <f>O2940*H2940</f>
        <v>0</v>
      </c>
      <c r="Q2940" s="220">
        <v>0.108</v>
      </c>
      <c r="R2940" s="220">
        <f>Q2940*H2940</f>
        <v>0.216</v>
      </c>
      <c r="S2940" s="220">
        <v>0</v>
      </c>
      <c r="T2940" s="221">
        <f>S2940*H2940</f>
        <v>0</v>
      </c>
      <c r="U2940" s="41"/>
      <c r="V2940" s="41"/>
      <c r="W2940" s="41"/>
      <c r="X2940" s="41"/>
      <c r="Y2940" s="41"/>
      <c r="Z2940" s="41"/>
      <c r="AA2940" s="41"/>
      <c r="AB2940" s="41"/>
      <c r="AC2940" s="41"/>
      <c r="AD2940" s="41"/>
      <c r="AE2940" s="41"/>
      <c r="AR2940" s="222" t="s">
        <v>598</v>
      </c>
      <c r="AT2940" s="222" t="s">
        <v>385</v>
      </c>
      <c r="AU2940" s="222" t="s">
        <v>84</v>
      </c>
      <c r="AY2940" s="20" t="s">
        <v>378</v>
      </c>
      <c r="BE2940" s="223">
        <f>IF(N2940="základní",J2940,0)</f>
        <v>0</v>
      </c>
      <c r="BF2940" s="223">
        <f>IF(N2940="snížená",J2940,0)</f>
        <v>0</v>
      </c>
      <c r="BG2940" s="223">
        <f>IF(N2940="zákl. přenesená",J2940,0)</f>
        <v>0</v>
      </c>
      <c r="BH2940" s="223">
        <f>IF(N2940="sníž. přenesená",J2940,0)</f>
        <v>0</v>
      </c>
      <c r="BI2940" s="223">
        <f>IF(N2940="nulová",J2940,0)</f>
        <v>0</v>
      </c>
      <c r="BJ2940" s="20" t="s">
        <v>82</v>
      </c>
      <c r="BK2940" s="223">
        <f>ROUND(I2940*H2940,2)</f>
        <v>0</v>
      </c>
      <c r="BL2940" s="20" t="s">
        <v>598</v>
      </c>
      <c r="BM2940" s="222" t="s">
        <v>3465</v>
      </c>
    </row>
    <row r="2941" s="13" customFormat="1">
      <c r="A2941" s="13"/>
      <c r="B2941" s="229"/>
      <c r="C2941" s="230"/>
      <c r="D2941" s="231" t="s">
        <v>397</v>
      </c>
      <c r="E2941" s="232" t="s">
        <v>28</v>
      </c>
      <c r="F2941" s="233" t="s">
        <v>3466</v>
      </c>
      <c r="G2941" s="230"/>
      <c r="H2941" s="232" t="s">
        <v>28</v>
      </c>
      <c r="I2941" s="234"/>
      <c r="J2941" s="230"/>
      <c r="K2941" s="230"/>
      <c r="L2941" s="235"/>
      <c r="M2941" s="236"/>
      <c r="N2941" s="237"/>
      <c r="O2941" s="237"/>
      <c r="P2941" s="237"/>
      <c r="Q2941" s="237"/>
      <c r="R2941" s="237"/>
      <c r="S2941" s="237"/>
      <c r="T2941" s="238"/>
      <c r="U2941" s="13"/>
      <c r="V2941" s="13"/>
      <c r="W2941" s="13"/>
      <c r="X2941" s="13"/>
      <c r="Y2941" s="13"/>
      <c r="Z2941" s="13"/>
      <c r="AA2941" s="13"/>
      <c r="AB2941" s="13"/>
      <c r="AC2941" s="13"/>
      <c r="AD2941" s="13"/>
      <c r="AE2941" s="13"/>
      <c r="AT2941" s="239" t="s">
        <v>397</v>
      </c>
      <c r="AU2941" s="239" t="s">
        <v>84</v>
      </c>
      <c r="AV2941" s="13" t="s">
        <v>82</v>
      </c>
      <c r="AW2941" s="13" t="s">
        <v>35</v>
      </c>
      <c r="AX2941" s="13" t="s">
        <v>74</v>
      </c>
      <c r="AY2941" s="239" t="s">
        <v>378</v>
      </c>
    </row>
    <row r="2942" s="14" customFormat="1">
      <c r="A2942" s="14"/>
      <c r="B2942" s="240"/>
      <c r="C2942" s="241"/>
      <c r="D2942" s="231" t="s">
        <v>397</v>
      </c>
      <c r="E2942" s="242" t="s">
        <v>28</v>
      </c>
      <c r="F2942" s="243" t="s">
        <v>84</v>
      </c>
      <c r="G2942" s="241"/>
      <c r="H2942" s="244">
        <v>2</v>
      </c>
      <c r="I2942" s="245"/>
      <c r="J2942" s="241"/>
      <c r="K2942" s="241"/>
      <c r="L2942" s="246"/>
      <c r="M2942" s="247"/>
      <c r="N2942" s="248"/>
      <c r="O2942" s="248"/>
      <c r="P2942" s="248"/>
      <c r="Q2942" s="248"/>
      <c r="R2942" s="248"/>
      <c r="S2942" s="248"/>
      <c r="T2942" s="249"/>
      <c r="U2942" s="14"/>
      <c r="V2942" s="14"/>
      <c r="W2942" s="14"/>
      <c r="X2942" s="14"/>
      <c r="Y2942" s="14"/>
      <c r="Z2942" s="14"/>
      <c r="AA2942" s="14"/>
      <c r="AB2942" s="14"/>
      <c r="AC2942" s="14"/>
      <c r="AD2942" s="14"/>
      <c r="AE2942" s="14"/>
      <c r="AT2942" s="250" t="s">
        <v>397</v>
      </c>
      <c r="AU2942" s="250" t="s">
        <v>84</v>
      </c>
      <c r="AV2942" s="14" t="s">
        <v>84</v>
      </c>
      <c r="AW2942" s="14" t="s">
        <v>35</v>
      </c>
      <c r="AX2942" s="14" t="s">
        <v>82</v>
      </c>
      <c r="AY2942" s="250" t="s">
        <v>378</v>
      </c>
    </row>
    <row r="2943" s="2" customFormat="1" ht="24.15" customHeight="1">
      <c r="A2943" s="41"/>
      <c r="B2943" s="42"/>
      <c r="C2943" s="211" t="s">
        <v>3467</v>
      </c>
      <c r="D2943" s="211" t="s">
        <v>385</v>
      </c>
      <c r="E2943" s="212" t="s">
        <v>3468</v>
      </c>
      <c r="F2943" s="213" t="s">
        <v>3469</v>
      </c>
      <c r="G2943" s="214" t="s">
        <v>2336</v>
      </c>
      <c r="H2943" s="215">
        <v>1</v>
      </c>
      <c r="I2943" s="216"/>
      <c r="J2943" s="217">
        <f>ROUND(I2943*H2943,2)</f>
        <v>0</v>
      </c>
      <c r="K2943" s="213" t="s">
        <v>28</v>
      </c>
      <c r="L2943" s="47"/>
      <c r="M2943" s="218" t="s">
        <v>28</v>
      </c>
      <c r="N2943" s="219" t="s">
        <v>45</v>
      </c>
      <c r="O2943" s="87"/>
      <c r="P2943" s="220">
        <f>O2943*H2943</f>
        <v>0</v>
      </c>
      <c r="Q2943" s="220">
        <v>0.037999999999999999</v>
      </c>
      <c r="R2943" s="220">
        <f>Q2943*H2943</f>
        <v>0.037999999999999999</v>
      </c>
      <c r="S2943" s="220">
        <v>0</v>
      </c>
      <c r="T2943" s="221">
        <f>S2943*H2943</f>
        <v>0</v>
      </c>
      <c r="U2943" s="41"/>
      <c r="V2943" s="41"/>
      <c r="W2943" s="41"/>
      <c r="X2943" s="41"/>
      <c r="Y2943" s="41"/>
      <c r="Z2943" s="41"/>
      <c r="AA2943" s="41"/>
      <c r="AB2943" s="41"/>
      <c r="AC2943" s="41"/>
      <c r="AD2943" s="41"/>
      <c r="AE2943" s="41"/>
      <c r="AR2943" s="222" t="s">
        <v>598</v>
      </c>
      <c r="AT2943" s="222" t="s">
        <v>385</v>
      </c>
      <c r="AU2943" s="222" t="s">
        <v>84</v>
      </c>
      <c r="AY2943" s="20" t="s">
        <v>378</v>
      </c>
      <c r="BE2943" s="223">
        <f>IF(N2943="základní",J2943,0)</f>
        <v>0</v>
      </c>
      <c r="BF2943" s="223">
        <f>IF(N2943="snížená",J2943,0)</f>
        <v>0</v>
      </c>
      <c r="BG2943" s="223">
        <f>IF(N2943="zákl. přenesená",J2943,0)</f>
        <v>0</v>
      </c>
      <c r="BH2943" s="223">
        <f>IF(N2943="sníž. přenesená",J2943,0)</f>
        <v>0</v>
      </c>
      <c r="BI2943" s="223">
        <f>IF(N2943="nulová",J2943,0)</f>
        <v>0</v>
      </c>
      <c r="BJ2943" s="20" t="s">
        <v>82</v>
      </c>
      <c r="BK2943" s="223">
        <f>ROUND(I2943*H2943,2)</f>
        <v>0</v>
      </c>
      <c r="BL2943" s="20" t="s">
        <v>598</v>
      </c>
      <c r="BM2943" s="222" t="s">
        <v>3470</v>
      </c>
    </row>
    <row r="2944" s="13" customFormat="1">
      <c r="A2944" s="13"/>
      <c r="B2944" s="229"/>
      <c r="C2944" s="230"/>
      <c r="D2944" s="231" t="s">
        <v>397</v>
      </c>
      <c r="E2944" s="232" t="s">
        <v>28</v>
      </c>
      <c r="F2944" s="233" t="s">
        <v>3471</v>
      </c>
      <c r="G2944" s="230"/>
      <c r="H2944" s="232" t="s">
        <v>28</v>
      </c>
      <c r="I2944" s="234"/>
      <c r="J2944" s="230"/>
      <c r="K2944" s="230"/>
      <c r="L2944" s="235"/>
      <c r="M2944" s="236"/>
      <c r="N2944" s="237"/>
      <c r="O2944" s="237"/>
      <c r="P2944" s="237"/>
      <c r="Q2944" s="237"/>
      <c r="R2944" s="237"/>
      <c r="S2944" s="237"/>
      <c r="T2944" s="238"/>
      <c r="U2944" s="13"/>
      <c r="V2944" s="13"/>
      <c r="W2944" s="13"/>
      <c r="X2944" s="13"/>
      <c r="Y2944" s="13"/>
      <c r="Z2944" s="13"/>
      <c r="AA2944" s="13"/>
      <c r="AB2944" s="13"/>
      <c r="AC2944" s="13"/>
      <c r="AD2944" s="13"/>
      <c r="AE2944" s="13"/>
      <c r="AT2944" s="239" t="s">
        <v>397</v>
      </c>
      <c r="AU2944" s="239" t="s">
        <v>84</v>
      </c>
      <c r="AV2944" s="13" t="s">
        <v>82</v>
      </c>
      <c r="AW2944" s="13" t="s">
        <v>35</v>
      </c>
      <c r="AX2944" s="13" t="s">
        <v>74</v>
      </c>
      <c r="AY2944" s="239" t="s">
        <v>378</v>
      </c>
    </row>
    <row r="2945" s="14" customFormat="1">
      <c r="A2945" s="14"/>
      <c r="B2945" s="240"/>
      <c r="C2945" s="241"/>
      <c r="D2945" s="231" t="s">
        <v>397</v>
      </c>
      <c r="E2945" s="242" t="s">
        <v>28</v>
      </c>
      <c r="F2945" s="243" t="s">
        <v>82</v>
      </c>
      <c r="G2945" s="241"/>
      <c r="H2945" s="244">
        <v>1</v>
      </c>
      <c r="I2945" s="245"/>
      <c r="J2945" s="241"/>
      <c r="K2945" s="241"/>
      <c r="L2945" s="246"/>
      <c r="M2945" s="247"/>
      <c r="N2945" s="248"/>
      <c r="O2945" s="248"/>
      <c r="P2945" s="248"/>
      <c r="Q2945" s="248"/>
      <c r="R2945" s="248"/>
      <c r="S2945" s="248"/>
      <c r="T2945" s="249"/>
      <c r="U2945" s="14"/>
      <c r="V2945" s="14"/>
      <c r="W2945" s="14"/>
      <c r="X2945" s="14"/>
      <c r="Y2945" s="14"/>
      <c r="Z2945" s="14"/>
      <c r="AA2945" s="14"/>
      <c r="AB2945" s="14"/>
      <c r="AC2945" s="14"/>
      <c r="AD2945" s="14"/>
      <c r="AE2945" s="14"/>
      <c r="AT2945" s="250" t="s">
        <v>397</v>
      </c>
      <c r="AU2945" s="250" t="s">
        <v>84</v>
      </c>
      <c r="AV2945" s="14" t="s">
        <v>84</v>
      </c>
      <c r="AW2945" s="14" t="s">
        <v>35</v>
      </c>
      <c r="AX2945" s="14" t="s">
        <v>82</v>
      </c>
      <c r="AY2945" s="250" t="s">
        <v>378</v>
      </c>
    </row>
    <row r="2946" s="2" customFormat="1" ht="24.15" customHeight="1">
      <c r="A2946" s="41"/>
      <c r="B2946" s="42"/>
      <c r="C2946" s="211" t="s">
        <v>3472</v>
      </c>
      <c r="D2946" s="211" t="s">
        <v>385</v>
      </c>
      <c r="E2946" s="212" t="s">
        <v>3473</v>
      </c>
      <c r="F2946" s="213" t="s">
        <v>3474</v>
      </c>
      <c r="G2946" s="214" t="s">
        <v>2336</v>
      </c>
      <c r="H2946" s="215">
        <v>1</v>
      </c>
      <c r="I2946" s="216"/>
      <c r="J2946" s="217">
        <f>ROUND(I2946*H2946,2)</f>
        <v>0</v>
      </c>
      <c r="K2946" s="213" t="s">
        <v>28</v>
      </c>
      <c r="L2946" s="47"/>
      <c r="M2946" s="218" t="s">
        <v>28</v>
      </c>
      <c r="N2946" s="219" t="s">
        <v>45</v>
      </c>
      <c r="O2946" s="87"/>
      <c r="P2946" s="220">
        <f>O2946*H2946</f>
        <v>0</v>
      </c>
      <c r="Q2946" s="220">
        <v>0.052499999999999998</v>
      </c>
      <c r="R2946" s="220">
        <f>Q2946*H2946</f>
        <v>0.052499999999999998</v>
      </c>
      <c r="S2946" s="220">
        <v>0</v>
      </c>
      <c r="T2946" s="221">
        <f>S2946*H2946</f>
        <v>0</v>
      </c>
      <c r="U2946" s="41"/>
      <c r="V2946" s="41"/>
      <c r="W2946" s="41"/>
      <c r="X2946" s="41"/>
      <c r="Y2946" s="41"/>
      <c r="Z2946" s="41"/>
      <c r="AA2946" s="41"/>
      <c r="AB2946" s="41"/>
      <c r="AC2946" s="41"/>
      <c r="AD2946" s="41"/>
      <c r="AE2946" s="41"/>
      <c r="AR2946" s="222" t="s">
        <v>598</v>
      </c>
      <c r="AT2946" s="222" t="s">
        <v>385</v>
      </c>
      <c r="AU2946" s="222" t="s">
        <v>84</v>
      </c>
      <c r="AY2946" s="20" t="s">
        <v>378</v>
      </c>
      <c r="BE2946" s="223">
        <f>IF(N2946="základní",J2946,0)</f>
        <v>0</v>
      </c>
      <c r="BF2946" s="223">
        <f>IF(N2946="snížená",J2946,0)</f>
        <v>0</v>
      </c>
      <c r="BG2946" s="223">
        <f>IF(N2946="zákl. přenesená",J2946,0)</f>
        <v>0</v>
      </c>
      <c r="BH2946" s="223">
        <f>IF(N2946="sníž. přenesená",J2946,0)</f>
        <v>0</v>
      </c>
      <c r="BI2946" s="223">
        <f>IF(N2946="nulová",J2946,0)</f>
        <v>0</v>
      </c>
      <c r="BJ2946" s="20" t="s">
        <v>82</v>
      </c>
      <c r="BK2946" s="223">
        <f>ROUND(I2946*H2946,2)</f>
        <v>0</v>
      </c>
      <c r="BL2946" s="20" t="s">
        <v>598</v>
      </c>
      <c r="BM2946" s="222" t="s">
        <v>3475</v>
      </c>
    </row>
    <row r="2947" s="13" customFormat="1">
      <c r="A2947" s="13"/>
      <c r="B2947" s="229"/>
      <c r="C2947" s="230"/>
      <c r="D2947" s="231" t="s">
        <v>397</v>
      </c>
      <c r="E2947" s="232" t="s">
        <v>28</v>
      </c>
      <c r="F2947" s="233" t="s">
        <v>3476</v>
      </c>
      <c r="G2947" s="230"/>
      <c r="H2947" s="232" t="s">
        <v>28</v>
      </c>
      <c r="I2947" s="234"/>
      <c r="J2947" s="230"/>
      <c r="K2947" s="230"/>
      <c r="L2947" s="235"/>
      <c r="M2947" s="236"/>
      <c r="N2947" s="237"/>
      <c r="O2947" s="237"/>
      <c r="P2947" s="237"/>
      <c r="Q2947" s="237"/>
      <c r="R2947" s="237"/>
      <c r="S2947" s="237"/>
      <c r="T2947" s="238"/>
      <c r="U2947" s="13"/>
      <c r="V2947" s="13"/>
      <c r="W2947" s="13"/>
      <c r="X2947" s="13"/>
      <c r="Y2947" s="13"/>
      <c r="Z2947" s="13"/>
      <c r="AA2947" s="13"/>
      <c r="AB2947" s="13"/>
      <c r="AC2947" s="13"/>
      <c r="AD2947" s="13"/>
      <c r="AE2947" s="13"/>
      <c r="AT2947" s="239" t="s">
        <v>397</v>
      </c>
      <c r="AU2947" s="239" t="s">
        <v>84</v>
      </c>
      <c r="AV2947" s="13" t="s">
        <v>82</v>
      </c>
      <c r="AW2947" s="13" t="s">
        <v>35</v>
      </c>
      <c r="AX2947" s="13" t="s">
        <v>74</v>
      </c>
      <c r="AY2947" s="239" t="s">
        <v>378</v>
      </c>
    </row>
    <row r="2948" s="14" customFormat="1">
      <c r="A2948" s="14"/>
      <c r="B2948" s="240"/>
      <c r="C2948" s="241"/>
      <c r="D2948" s="231" t="s">
        <v>397</v>
      </c>
      <c r="E2948" s="242" t="s">
        <v>28</v>
      </c>
      <c r="F2948" s="243" t="s">
        <v>82</v>
      </c>
      <c r="G2948" s="241"/>
      <c r="H2948" s="244">
        <v>1</v>
      </c>
      <c r="I2948" s="245"/>
      <c r="J2948" s="241"/>
      <c r="K2948" s="241"/>
      <c r="L2948" s="246"/>
      <c r="M2948" s="247"/>
      <c r="N2948" s="248"/>
      <c r="O2948" s="248"/>
      <c r="P2948" s="248"/>
      <c r="Q2948" s="248"/>
      <c r="R2948" s="248"/>
      <c r="S2948" s="248"/>
      <c r="T2948" s="249"/>
      <c r="U2948" s="14"/>
      <c r="V2948" s="14"/>
      <c r="W2948" s="14"/>
      <c r="X2948" s="14"/>
      <c r="Y2948" s="14"/>
      <c r="Z2948" s="14"/>
      <c r="AA2948" s="14"/>
      <c r="AB2948" s="14"/>
      <c r="AC2948" s="14"/>
      <c r="AD2948" s="14"/>
      <c r="AE2948" s="14"/>
      <c r="AT2948" s="250" t="s">
        <v>397</v>
      </c>
      <c r="AU2948" s="250" t="s">
        <v>84</v>
      </c>
      <c r="AV2948" s="14" t="s">
        <v>84</v>
      </c>
      <c r="AW2948" s="14" t="s">
        <v>35</v>
      </c>
      <c r="AX2948" s="14" t="s">
        <v>82</v>
      </c>
      <c r="AY2948" s="250" t="s">
        <v>378</v>
      </c>
    </row>
    <row r="2949" s="2" customFormat="1" ht="55.5" customHeight="1">
      <c r="A2949" s="41"/>
      <c r="B2949" s="42"/>
      <c r="C2949" s="211" t="s">
        <v>3477</v>
      </c>
      <c r="D2949" s="211" t="s">
        <v>385</v>
      </c>
      <c r="E2949" s="212" t="s">
        <v>3478</v>
      </c>
      <c r="F2949" s="213" t="s">
        <v>3479</v>
      </c>
      <c r="G2949" s="214" t="s">
        <v>634</v>
      </c>
      <c r="H2949" s="215">
        <v>11.209</v>
      </c>
      <c r="I2949" s="216"/>
      <c r="J2949" s="217">
        <f>ROUND(I2949*H2949,2)</f>
        <v>0</v>
      </c>
      <c r="K2949" s="213" t="s">
        <v>389</v>
      </c>
      <c r="L2949" s="47"/>
      <c r="M2949" s="218" t="s">
        <v>28</v>
      </c>
      <c r="N2949" s="219" t="s">
        <v>45</v>
      </c>
      <c r="O2949" s="87"/>
      <c r="P2949" s="220">
        <f>O2949*H2949</f>
        <v>0</v>
      </c>
      <c r="Q2949" s="220">
        <v>0</v>
      </c>
      <c r="R2949" s="220">
        <f>Q2949*H2949</f>
        <v>0</v>
      </c>
      <c r="S2949" s="220">
        <v>0</v>
      </c>
      <c r="T2949" s="221">
        <f>S2949*H2949</f>
        <v>0</v>
      </c>
      <c r="U2949" s="41"/>
      <c r="V2949" s="41"/>
      <c r="W2949" s="41"/>
      <c r="X2949" s="41"/>
      <c r="Y2949" s="41"/>
      <c r="Z2949" s="41"/>
      <c r="AA2949" s="41"/>
      <c r="AB2949" s="41"/>
      <c r="AC2949" s="41"/>
      <c r="AD2949" s="41"/>
      <c r="AE2949" s="41"/>
      <c r="AR2949" s="222" t="s">
        <v>598</v>
      </c>
      <c r="AT2949" s="222" t="s">
        <v>385</v>
      </c>
      <c r="AU2949" s="222" t="s">
        <v>84</v>
      </c>
      <c r="AY2949" s="20" t="s">
        <v>378</v>
      </c>
      <c r="BE2949" s="223">
        <f>IF(N2949="základní",J2949,0)</f>
        <v>0</v>
      </c>
      <c r="BF2949" s="223">
        <f>IF(N2949="snížená",J2949,0)</f>
        <v>0</v>
      </c>
      <c r="BG2949" s="223">
        <f>IF(N2949="zákl. přenesená",J2949,0)</f>
        <v>0</v>
      </c>
      <c r="BH2949" s="223">
        <f>IF(N2949="sníž. přenesená",J2949,0)</f>
        <v>0</v>
      </c>
      <c r="BI2949" s="223">
        <f>IF(N2949="nulová",J2949,0)</f>
        <v>0</v>
      </c>
      <c r="BJ2949" s="20" t="s">
        <v>82</v>
      </c>
      <c r="BK2949" s="223">
        <f>ROUND(I2949*H2949,2)</f>
        <v>0</v>
      </c>
      <c r="BL2949" s="20" t="s">
        <v>598</v>
      </c>
      <c r="BM2949" s="222" t="s">
        <v>3480</v>
      </c>
    </row>
    <row r="2950" s="2" customFormat="1">
      <c r="A2950" s="41"/>
      <c r="B2950" s="42"/>
      <c r="C2950" s="43"/>
      <c r="D2950" s="224" t="s">
        <v>394</v>
      </c>
      <c r="E2950" s="43"/>
      <c r="F2950" s="225" t="s">
        <v>3481</v>
      </c>
      <c r="G2950" s="43"/>
      <c r="H2950" s="43"/>
      <c r="I2950" s="226"/>
      <c r="J2950" s="43"/>
      <c r="K2950" s="43"/>
      <c r="L2950" s="47"/>
      <c r="M2950" s="227"/>
      <c r="N2950" s="228"/>
      <c r="O2950" s="87"/>
      <c r="P2950" s="87"/>
      <c r="Q2950" s="87"/>
      <c r="R2950" s="87"/>
      <c r="S2950" s="87"/>
      <c r="T2950" s="88"/>
      <c r="U2950" s="41"/>
      <c r="V2950" s="41"/>
      <c r="W2950" s="41"/>
      <c r="X2950" s="41"/>
      <c r="Y2950" s="41"/>
      <c r="Z2950" s="41"/>
      <c r="AA2950" s="41"/>
      <c r="AB2950" s="41"/>
      <c r="AC2950" s="41"/>
      <c r="AD2950" s="41"/>
      <c r="AE2950" s="41"/>
      <c r="AT2950" s="20" t="s">
        <v>394</v>
      </c>
      <c r="AU2950" s="20" t="s">
        <v>84</v>
      </c>
    </row>
    <row r="2951" s="12" customFormat="1" ht="22.8" customHeight="1">
      <c r="A2951" s="12"/>
      <c r="B2951" s="195"/>
      <c r="C2951" s="196"/>
      <c r="D2951" s="197" t="s">
        <v>73</v>
      </c>
      <c r="E2951" s="209" t="s">
        <v>3482</v>
      </c>
      <c r="F2951" s="209" t="s">
        <v>3483</v>
      </c>
      <c r="G2951" s="196"/>
      <c r="H2951" s="196"/>
      <c r="I2951" s="199"/>
      <c r="J2951" s="210">
        <f>BK2951</f>
        <v>0</v>
      </c>
      <c r="K2951" s="196"/>
      <c r="L2951" s="201"/>
      <c r="M2951" s="202"/>
      <c r="N2951" s="203"/>
      <c r="O2951" s="203"/>
      <c r="P2951" s="204">
        <f>SUM(P2952:P3211)</f>
        <v>0</v>
      </c>
      <c r="Q2951" s="203"/>
      <c r="R2951" s="204">
        <f>SUM(R2952:R3211)</f>
        <v>27.453721940000001</v>
      </c>
      <c r="S2951" s="203"/>
      <c r="T2951" s="205">
        <f>SUM(T2952:T3211)</f>
        <v>0</v>
      </c>
      <c r="U2951" s="12"/>
      <c r="V2951" s="12"/>
      <c r="W2951" s="12"/>
      <c r="X2951" s="12"/>
      <c r="Y2951" s="12"/>
      <c r="Z2951" s="12"/>
      <c r="AA2951" s="12"/>
      <c r="AB2951" s="12"/>
      <c r="AC2951" s="12"/>
      <c r="AD2951" s="12"/>
      <c r="AE2951" s="12"/>
      <c r="AR2951" s="206" t="s">
        <v>84</v>
      </c>
      <c r="AT2951" s="207" t="s">
        <v>73</v>
      </c>
      <c r="AU2951" s="207" t="s">
        <v>82</v>
      </c>
      <c r="AY2951" s="206" t="s">
        <v>378</v>
      </c>
      <c r="BK2951" s="208">
        <f>SUM(BK2952:BK3211)</f>
        <v>0</v>
      </c>
    </row>
    <row r="2952" s="2" customFormat="1" ht="24.15" customHeight="1">
      <c r="A2952" s="41"/>
      <c r="B2952" s="42"/>
      <c r="C2952" s="211" t="s">
        <v>3484</v>
      </c>
      <c r="D2952" s="211" t="s">
        <v>385</v>
      </c>
      <c r="E2952" s="212" t="s">
        <v>3485</v>
      </c>
      <c r="F2952" s="213" t="s">
        <v>3486</v>
      </c>
      <c r="G2952" s="214" t="s">
        <v>572</v>
      </c>
      <c r="H2952" s="215">
        <v>61</v>
      </c>
      <c r="I2952" s="216"/>
      <c r="J2952" s="217">
        <f>ROUND(I2952*H2952,2)</f>
        <v>0</v>
      </c>
      <c r="K2952" s="213" t="s">
        <v>389</v>
      </c>
      <c r="L2952" s="47"/>
      <c r="M2952" s="218" t="s">
        <v>28</v>
      </c>
      <c r="N2952" s="219" t="s">
        <v>45</v>
      </c>
      <c r="O2952" s="87"/>
      <c r="P2952" s="220">
        <f>O2952*H2952</f>
        <v>0</v>
      </c>
      <c r="Q2952" s="220">
        <v>0.00010000000000000001</v>
      </c>
      <c r="R2952" s="220">
        <f>Q2952*H2952</f>
        <v>0.0061000000000000004</v>
      </c>
      <c r="S2952" s="220">
        <v>0</v>
      </c>
      <c r="T2952" s="221">
        <f>S2952*H2952</f>
        <v>0</v>
      </c>
      <c r="U2952" s="41"/>
      <c r="V2952" s="41"/>
      <c r="W2952" s="41"/>
      <c r="X2952" s="41"/>
      <c r="Y2952" s="41"/>
      <c r="Z2952" s="41"/>
      <c r="AA2952" s="41"/>
      <c r="AB2952" s="41"/>
      <c r="AC2952" s="41"/>
      <c r="AD2952" s="41"/>
      <c r="AE2952" s="41"/>
      <c r="AR2952" s="222" t="s">
        <v>598</v>
      </c>
      <c r="AT2952" s="222" t="s">
        <v>385</v>
      </c>
      <c r="AU2952" s="222" t="s">
        <v>84</v>
      </c>
      <c r="AY2952" s="20" t="s">
        <v>378</v>
      </c>
      <c r="BE2952" s="223">
        <f>IF(N2952="základní",J2952,0)</f>
        <v>0</v>
      </c>
      <c r="BF2952" s="223">
        <f>IF(N2952="snížená",J2952,0)</f>
        <v>0</v>
      </c>
      <c r="BG2952" s="223">
        <f>IF(N2952="zákl. přenesená",J2952,0)</f>
        <v>0</v>
      </c>
      <c r="BH2952" s="223">
        <f>IF(N2952="sníž. přenesená",J2952,0)</f>
        <v>0</v>
      </c>
      <c r="BI2952" s="223">
        <f>IF(N2952="nulová",J2952,0)</f>
        <v>0</v>
      </c>
      <c r="BJ2952" s="20" t="s">
        <v>82</v>
      </c>
      <c r="BK2952" s="223">
        <f>ROUND(I2952*H2952,2)</f>
        <v>0</v>
      </c>
      <c r="BL2952" s="20" t="s">
        <v>598</v>
      </c>
      <c r="BM2952" s="222" t="s">
        <v>3487</v>
      </c>
    </row>
    <row r="2953" s="2" customFormat="1">
      <c r="A2953" s="41"/>
      <c r="B2953" s="42"/>
      <c r="C2953" s="43"/>
      <c r="D2953" s="224" t="s">
        <v>394</v>
      </c>
      <c r="E2953" s="43"/>
      <c r="F2953" s="225" t="s">
        <v>3488</v>
      </c>
      <c r="G2953" s="43"/>
      <c r="H2953" s="43"/>
      <c r="I2953" s="226"/>
      <c r="J2953" s="43"/>
      <c r="K2953" s="43"/>
      <c r="L2953" s="47"/>
      <c r="M2953" s="227"/>
      <c r="N2953" s="228"/>
      <c r="O2953" s="87"/>
      <c r="P2953" s="87"/>
      <c r="Q2953" s="87"/>
      <c r="R2953" s="87"/>
      <c r="S2953" s="87"/>
      <c r="T2953" s="88"/>
      <c r="U2953" s="41"/>
      <c r="V2953" s="41"/>
      <c r="W2953" s="41"/>
      <c r="X2953" s="41"/>
      <c r="Y2953" s="41"/>
      <c r="Z2953" s="41"/>
      <c r="AA2953" s="41"/>
      <c r="AB2953" s="41"/>
      <c r="AC2953" s="41"/>
      <c r="AD2953" s="41"/>
      <c r="AE2953" s="41"/>
      <c r="AT2953" s="20" t="s">
        <v>394</v>
      </c>
      <c r="AU2953" s="20" t="s">
        <v>84</v>
      </c>
    </row>
    <row r="2954" s="13" customFormat="1">
      <c r="A2954" s="13"/>
      <c r="B2954" s="229"/>
      <c r="C2954" s="230"/>
      <c r="D2954" s="231" t="s">
        <v>397</v>
      </c>
      <c r="E2954" s="232" t="s">
        <v>28</v>
      </c>
      <c r="F2954" s="233" t="s">
        <v>1329</v>
      </c>
      <c r="G2954" s="230"/>
      <c r="H2954" s="232" t="s">
        <v>28</v>
      </c>
      <c r="I2954" s="234"/>
      <c r="J2954" s="230"/>
      <c r="K2954" s="230"/>
      <c r="L2954" s="235"/>
      <c r="M2954" s="236"/>
      <c r="N2954" s="237"/>
      <c r="O2954" s="237"/>
      <c r="P2954" s="237"/>
      <c r="Q2954" s="237"/>
      <c r="R2954" s="237"/>
      <c r="S2954" s="237"/>
      <c r="T2954" s="238"/>
      <c r="U2954" s="13"/>
      <c r="V2954" s="13"/>
      <c r="W2954" s="13"/>
      <c r="X2954" s="13"/>
      <c r="Y2954" s="13"/>
      <c r="Z2954" s="13"/>
      <c r="AA2954" s="13"/>
      <c r="AB2954" s="13"/>
      <c r="AC2954" s="13"/>
      <c r="AD2954" s="13"/>
      <c r="AE2954" s="13"/>
      <c r="AT2954" s="239" t="s">
        <v>397</v>
      </c>
      <c r="AU2954" s="239" t="s">
        <v>84</v>
      </c>
      <c r="AV2954" s="13" t="s">
        <v>82</v>
      </c>
      <c r="AW2954" s="13" t="s">
        <v>35</v>
      </c>
      <c r="AX2954" s="13" t="s">
        <v>74</v>
      </c>
      <c r="AY2954" s="239" t="s">
        <v>378</v>
      </c>
    </row>
    <row r="2955" s="14" customFormat="1">
      <c r="A2955" s="14"/>
      <c r="B2955" s="240"/>
      <c r="C2955" s="241"/>
      <c r="D2955" s="231" t="s">
        <v>397</v>
      </c>
      <c r="E2955" s="242" t="s">
        <v>28</v>
      </c>
      <c r="F2955" s="243" t="s">
        <v>3489</v>
      </c>
      <c r="G2955" s="241"/>
      <c r="H2955" s="244">
        <v>61</v>
      </c>
      <c r="I2955" s="245"/>
      <c r="J2955" s="241"/>
      <c r="K2955" s="241"/>
      <c r="L2955" s="246"/>
      <c r="M2955" s="247"/>
      <c r="N2955" s="248"/>
      <c r="O2955" s="248"/>
      <c r="P2955" s="248"/>
      <c r="Q2955" s="248"/>
      <c r="R2955" s="248"/>
      <c r="S2955" s="248"/>
      <c r="T2955" s="249"/>
      <c r="U2955" s="14"/>
      <c r="V2955" s="14"/>
      <c r="W2955" s="14"/>
      <c r="X2955" s="14"/>
      <c r="Y2955" s="14"/>
      <c r="Z2955" s="14"/>
      <c r="AA2955" s="14"/>
      <c r="AB2955" s="14"/>
      <c r="AC2955" s="14"/>
      <c r="AD2955" s="14"/>
      <c r="AE2955" s="14"/>
      <c r="AT2955" s="250" t="s">
        <v>397</v>
      </c>
      <c r="AU2955" s="250" t="s">
        <v>84</v>
      </c>
      <c r="AV2955" s="14" t="s">
        <v>84</v>
      </c>
      <c r="AW2955" s="14" t="s">
        <v>35</v>
      </c>
      <c r="AX2955" s="14" t="s">
        <v>74</v>
      </c>
      <c r="AY2955" s="250" t="s">
        <v>378</v>
      </c>
    </row>
    <row r="2956" s="15" customFormat="1">
      <c r="A2956" s="15"/>
      <c r="B2956" s="251"/>
      <c r="C2956" s="252"/>
      <c r="D2956" s="231" t="s">
        <v>397</v>
      </c>
      <c r="E2956" s="253" t="s">
        <v>502</v>
      </c>
      <c r="F2956" s="254" t="s">
        <v>416</v>
      </c>
      <c r="G2956" s="252"/>
      <c r="H2956" s="255">
        <v>61</v>
      </c>
      <c r="I2956" s="256"/>
      <c r="J2956" s="252"/>
      <c r="K2956" s="252"/>
      <c r="L2956" s="257"/>
      <c r="M2956" s="258"/>
      <c r="N2956" s="259"/>
      <c r="O2956" s="259"/>
      <c r="P2956" s="259"/>
      <c r="Q2956" s="259"/>
      <c r="R2956" s="259"/>
      <c r="S2956" s="259"/>
      <c r="T2956" s="260"/>
      <c r="U2956" s="15"/>
      <c r="V2956" s="15"/>
      <c r="W2956" s="15"/>
      <c r="X2956" s="15"/>
      <c r="Y2956" s="15"/>
      <c r="Z2956" s="15"/>
      <c r="AA2956" s="15"/>
      <c r="AB2956" s="15"/>
      <c r="AC2956" s="15"/>
      <c r="AD2956" s="15"/>
      <c r="AE2956" s="15"/>
      <c r="AT2956" s="261" t="s">
        <v>397</v>
      </c>
      <c r="AU2956" s="261" t="s">
        <v>84</v>
      </c>
      <c r="AV2956" s="15" t="s">
        <v>390</v>
      </c>
      <c r="AW2956" s="15" t="s">
        <v>35</v>
      </c>
      <c r="AX2956" s="15" t="s">
        <v>82</v>
      </c>
      <c r="AY2956" s="261" t="s">
        <v>378</v>
      </c>
    </row>
    <row r="2957" s="2" customFormat="1" ht="16.5" customHeight="1">
      <c r="A2957" s="41"/>
      <c r="B2957" s="42"/>
      <c r="C2957" s="273" t="s">
        <v>3490</v>
      </c>
      <c r="D2957" s="273" t="s">
        <v>875</v>
      </c>
      <c r="E2957" s="274" t="s">
        <v>3491</v>
      </c>
      <c r="F2957" s="275" t="s">
        <v>3492</v>
      </c>
      <c r="G2957" s="276" t="s">
        <v>572</v>
      </c>
      <c r="H2957" s="277">
        <v>34.557000000000002</v>
      </c>
      <c r="I2957" s="278"/>
      <c r="J2957" s="279">
        <f>ROUND(I2957*H2957,2)</f>
        <v>0</v>
      </c>
      <c r="K2957" s="275" t="s">
        <v>28</v>
      </c>
      <c r="L2957" s="280"/>
      <c r="M2957" s="281" t="s">
        <v>28</v>
      </c>
      <c r="N2957" s="282" t="s">
        <v>45</v>
      </c>
      <c r="O2957" s="87"/>
      <c r="P2957" s="220">
        <f>O2957*H2957</f>
        <v>0</v>
      </c>
      <c r="Q2957" s="220">
        <v>0.0121</v>
      </c>
      <c r="R2957" s="220">
        <f>Q2957*H2957</f>
        <v>0.4181397</v>
      </c>
      <c r="S2957" s="220">
        <v>0</v>
      </c>
      <c r="T2957" s="221">
        <f>S2957*H2957</f>
        <v>0</v>
      </c>
      <c r="U2957" s="41"/>
      <c r="V2957" s="41"/>
      <c r="W2957" s="41"/>
      <c r="X2957" s="41"/>
      <c r="Y2957" s="41"/>
      <c r="Z2957" s="41"/>
      <c r="AA2957" s="41"/>
      <c r="AB2957" s="41"/>
      <c r="AC2957" s="41"/>
      <c r="AD2957" s="41"/>
      <c r="AE2957" s="41"/>
      <c r="AR2957" s="222" t="s">
        <v>706</v>
      </c>
      <c r="AT2957" s="222" t="s">
        <v>875</v>
      </c>
      <c r="AU2957" s="222" t="s">
        <v>84</v>
      </c>
      <c r="AY2957" s="20" t="s">
        <v>378</v>
      </c>
      <c r="BE2957" s="223">
        <f>IF(N2957="základní",J2957,0)</f>
        <v>0</v>
      </c>
      <c r="BF2957" s="223">
        <f>IF(N2957="snížená",J2957,0)</f>
        <v>0</v>
      </c>
      <c r="BG2957" s="223">
        <f>IF(N2957="zákl. přenesená",J2957,0)</f>
        <v>0</v>
      </c>
      <c r="BH2957" s="223">
        <f>IF(N2957="sníž. přenesená",J2957,0)</f>
        <v>0</v>
      </c>
      <c r="BI2957" s="223">
        <f>IF(N2957="nulová",J2957,0)</f>
        <v>0</v>
      </c>
      <c r="BJ2957" s="20" t="s">
        <v>82</v>
      </c>
      <c r="BK2957" s="223">
        <f>ROUND(I2957*H2957,2)</f>
        <v>0</v>
      </c>
      <c r="BL2957" s="20" t="s">
        <v>598</v>
      </c>
      <c r="BM2957" s="222" t="s">
        <v>3493</v>
      </c>
    </row>
    <row r="2958" s="14" customFormat="1">
      <c r="A2958" s="14"/>
      <c r="B2958" s="240"/>
      <c r="C2958" s="241"/>
      <c r="D2958" s="231" t="s">
        <v>397</v>
      </c>
      <c r="E2958" s="242" t="s">
        <v>28</v>
      </c>
      <c r="F2958" s="243" t="s">
        <v>3494</v>
      </c>
      <c r="G2958" s="241"/>
      <c r="H2958" s="244">
        <v>34.557000000000002</v>
      </c>
      <c r="I2958" s="245"/>
      <c r="J2958" s="241"/>
      <c r="K2958" s="241"/>
      <c r="L2958" s="246"/>
      <c r="M2958" s="247"/>
      <c r="N2958" s="248"/>
      <c r="O2958" s="248"/>
      <c r="P2958" s="248"/>
      <c r="Q2958" s="248"/>
      <c r="R2958" s="248"/>
      <c r="S2958" s="248"/>
      <c r="T2958" s="249"/>
      <c r="U2958" s="14"/>
      <c r="V2958" s="14"/>
      <c r="W2958" s="14"/>
      <c r="X2958" s="14"/>
      <c r="Y2958" s="14"/>
      <c r="Z2958" s="14"/>
      <c r="AA2958" s="14"/>
      <c r="AB2958" s="14"/>
      <c r="AC2958" s="14"/>
      <c r="AD2958" s="14"/>
      <c r="AE2958" s="14"/>
      <c r="AT2958" s="250" t="s">
        <v>397</v>
      </c>
      <c r="AU2958" s="250" t="s">
        <v>84</v>
      </c>
      <c r="AV2958" s="14" t="s">
        <v>84</v>
      </c>
      <c r="AW2958" s="14" t="s">
        <v>35</v>
      </c>
      <c r="AX2958" s="14" t="s">
        <v>82</v>
      </c>
      <c r="AY2958" s="250" t="s">
        <v>378</v>
      </c>
    </row>
    <row r="2959" s="2" customFormat="1" ht="16.5" customHeight="1">
      <c r="A2959" s="41"/>
      <c r="B2959" s="42"/>
      <c r="C2959" s="273" t="s">
        <v>3495</v>
      </c>
      <c r="D2959" s="273" t="s">
        <v>875</v>
      </c>
      <c r="E2959" s="274" t="s">
        <v>3496</v>
      </c>
      <c r="F2959" s="275" t="s">
        <v>3497</v>
      </c>
      <c r="G2959" s="276" t="s">
        <v>572</v>
      </c>
      <c r="H2959" s="277">
        <v>34.557000000000002</v>
      </c>
      <c r="I2959" s="278"/>
      <c r="J2959" s="279">
        <f>ROUND(I2959*H2959,2)</f>
        <v>0</v>
      </c>
      <c r="K2959" s="275" t="s">
        <v>28</v>
      </c>
      <c r="L2959" s="280"/>
      <c r="M2959" s="281" t="s">
        <v>28</v>
      </c>
      <c r="N2959" s="282" t="s">
        <v>45</v>
      </c>
      <c r="O2959" s="87"/>
      <c r="P2959" s="220">
        <f>O2959*H2959</f>
        <v>0</v>
      </c>
      <c r="Q2959" s="220">
        <v>0.0121</v>
      </c>
      <c r="R2959" s="220">
        <f>Q2959*H2959</f>
        <v>0.4181397</v>
      </c>
      <c r="S2959" s="220">
        <v>0</v>
      </c>
      <c r="T2959" s="221">
        <f>S2959*H2959</f>
        <v>0</v>
      </c>
      <c r="U2959" s="41"/>
      <c r="V2959" s="41"/>
      <c r="W2959" s="41"/>
      <c r="X2959" s="41"/>
      <c r="Y2959" s="41"/>
      <c r="Z2959" s="41"/>
      <c r="AA2959" s="41"/>
      <c r="AB2959" s="41"/>
      <c r="AC2959" s="41"/>
      <c r="AD2959" s="41"/>
      <c r="AE2959" s="41"/>
      <c r="AR2959" s="222" t="s">
        <v>706</v>
      </c>
      <c r="AT2959" s="222" t="s">
        <v>875</v>
      </c>
      <c r="AU2959" s="222" t="s">
        <v>84</v>
      </c>
      <c r="AY2959" s="20" t="s">
        <v>378</v>
      </c>
      <c r="BE2959" s="223">
        <f>IF(N2959="základní",J2959,0)</f>
        <v>0</v>
      </c>
      <c r="BF2959" s="223">
        <f>IF(N2959="snížená",J2959,0)</f>
        <v>0</v>
      </c>
      <c r="BG2959" s="223">
        <f>IF(N2959="zákl. přenesená",J2959,0)</f>
        <v>0</v>
      </c>
      <c r="BH2959" s="223">
        <f>IF(N2959="sníž. přenesená",J2959,0)</f>
        <v>0</v>
      </c>
      <c r="BI2959" s="223">
        <f>IF(N2959="nulová",J2959,0)</f>
        <v>0</v>
      </c>
      <c r="BJ2959" s="20" t="s">
        <v>82</v>
      </c>
      <c r="BK2959" s="223">
        <f>ROUND(I2959*H2959,2)</f>
        <v>0</v>
      </c>
      <c r="BL2959" s="20" t="s">
        <v>598</v>
      </c>
      <c r="BM2959" s="222" t="s">
        <v>3498</v>
      </c>
    </row>
    <row r="2960" s="14" customFormat="1">
      <c r="A2960" s="14"/>
      <c r="B2960" s="240"/>
      <c r="C2960" s="241"/>
      <c r="D2960" s="231" t="s">
        <v>397</v>
      </c>
      <c r="E2960" s="242" t="s">
        <v>28</v>
      </c>
      <c r="F2960" s="243" t="s">
        <v>3494</v>
      </c>
      <c r="G2960" s="241"/>
      <c r="H2960" s="244">
        <v>34.557000000000002</v>
      </c>
      <c r="I2960" s="245"/>
      <c r="J2960" s="241"/>
      <c r="K2960" s="241"/>
      <c r="L2960" s="246"/>
      <c r="M2960" s="247"/>
      <c r="N2960" s="248"/>
      <c r="O2960" s="248"/>
      <c r="P2960" s="248"/>
      <c r="Q2960" s="248"/>
      <c r="R2960" s="248"/>
      <c r="S2960" s="248"/>
      <c r="T2960" s="249"/>
      <c r="U2960" s="14"/>
      <c r="V2960" s="14"/>
      <c r="W2960" s="14"/>
      <c r="X2960" s="14"/>
      <c r="Y2960" s="14"/>
      <c r="Z2960" s="14"/>
      <c r="AA2960" s="14"/>
      <c r="AB2960" s="14"/>
      <c r="AC2960" s="14"/>
      <c r="AD2960" s="14"/>
      <c r="AE2960" s="14"/>
      <c r="AT2960" s="250" t="s">
        <v>397</v>
      </c>
      <c r="AU2960" s="250" t="s">
        <v>84</v>
      </c>
      <c r="AV2960" s="14" t="s">
        <v>84</v>
      </c>
      <c r="AW2960" s="14" t="s">
        <v>35</v>
      </c>
      <c r="AX2960" s="14" t="s">
        <v>82</v>
      </c>
      <c r="AY2960" s="250" t="s">
        <v>378</v>
      </c>
    </row>
    <row r="2961" s="2" customFormat="1" ht="66.75" customHeight="1">
      <c r="A2961" s="41"/>
      <c r="B2961" s="42"/>
      <c r="C2961" s="211" t="s">
        <v>3499</v>
      </c>
      <c r="D2961" s="211" t="s">
        <v>385</v>
      </c>
      <c r="E2961" s="212" t="s">
        <v>3500</v>
      </c>
      <c r="F2961" s="213" t="s">
        <v>3501</v>
      </c>
      <c r="G2961" s="214" t="s">
        <v>572</v>
      </c>
      <c r="H2961" s="215">
        <v>80.510000000000005</v>
      </c>
      <c r="I2961" s="216"/>
      <c r="J2961" s="217">
        <f>ROUND(I2961*H2961,2)</f>
        <v>0</v>
      </c>
      <c r="K2961" s="213" t="s">
        <v>389</v>
      </c>
      <c r="L2961" s="47"/>
      <c r="M2961" s="218" t="s">
        <v>28</v>
      </c>
      <c r="N2961" s="219" t="s">
        <v>45</v>
      </c>
      <c r="O2961" s="87"/>
      <c r="P2961" s="220">
        <f>O2961*H2961</f>
        <v>0</v>
      </c>
      <c r="Q2961" s="220">
        <v>0.0063699999999999998</v>
      </c>
      <c r="R2961" s="220">
        <f>Q2961*H2961</f>
        <v>0.51284870000000005</v>
      </c>
      <c r="S2961" s="220">
        <v>0</v>
      </c>
      <c r="T2961" s="221">
        <f>S2961*H2961</f>
        <v>0</v>
      </c>
      <c r="U2961" s="41"/>
      <c r="V2961" s="41"/>
      <c r="W2961" s="41"/>
      <c r="X2961" s="41"/>
      <c r="Y2961" s="41"/>
      <c r="Z2961" s="41"/>
      <c r="AA2961" s="41"/>
      <c r="AB2961" s="41"/>
      <c r="AC2961" s="41"/>
      <c r="AD2961" s="41"/>
      <c r="AE2961" s="41"/>
      <c r="AR2961" s="222" t="s">
        <v>598</v>
      </c>
      <c r="AT2961" s="222" t="s">
        <v>385</v>
      </c>
      <c r="AU2961" s="222" t="s">
        <v>84</v>
      </c>
      <c r="AY2961" s="20" t="s">
        <v>378</v>
      </c>
      <c r="BE2961" s="223">
        <f>IF(N2961="základní",J2961,0)</f>
        <v>0</v>
      </c>
      <c r="BF2961" s="223">
        <f>IF(N2961="snížená",J2961,0)</f>
        <v>0</v>
      </c>
      <c r="BG2961" s="223">
        <f>IF(N2961="zákl. přenesená",J2961,0)</f>
        <v>0</v>
      </c>
      <c r="BH2961" s="223">
        <f>IF(N2961="sníž. přenesená",J2961,0)</f>
        <v>0</v>
      </c>
      <c r="BI2961" s="223">
        <f>IF(N2961="nulová",J2961,0)</f>
        <v>0</v>
      </c>
      <c r="BJ2961" s="20" t="s">
        <v>82</v>
      </c>
      <c r="BK2961" s="223">
        <f>ROUND(I2961*H2961,2)</f>
        <v>0</v>
      </c>
      <c r="BL2961" s="20" t="s">
        <v>598</v>
      </c>
      <c r="BM2961" s="222" t="s">
        <v>3502</v>
      </c>
    </row>
    <row r="2962" s="2" customFormat="1">
      <c r="A2962" s="41"/>
      <c r="B2962" s="42"/>
      <c r="C2962" s="43"/>
      <c r="D2962" s="224" t="s">
        <v>394</v>
      </c>
      <c r="E2962" s="43"/>
      <c r="F2962" s="225" t="s">
        <v>3503</v>
      </c>
      <c r="G2962" s="43"/>
      <c r="H2962" s="43"/>
      <c r="I2962" s="226"/>
      <c r="J2962" s="43"/>
      <c r="K2962" s="43"/>
      <c r="L2962" s="47"/>
      <c r="M2962" s="227"/>
      <c r="N2962" s="228"/>
      <c r="O2962" s="87"/>
      <c r="P2962" s="87"/>
      <c r="Q2962" s="87"/>
      <c r="R2962" s="87"/>
      <c r="S2962" s="87"/>
      <c r="T2962" s="88"/>
      <c r="U2962" s="41"/>
      <c r="V2962" s="41"/>
      <c r="W2962" s="41"/>
      <c r="X2962" s="41"/>
      <c r="Y2962" s="41"/>
      <c r="Z2962" s="41"/>
      <c r="AA2962" s="41"/>
      <c r="AB2962" s="41"/>
      <c r="AC2962" s="41"/>
      <c r="AD2962" s="41"/>
      <c r="AE2962" s="41"/>
      <c r="AT2962" s="20" t="s">
        <v>394</v>
      </c>
      <c r="AU2962" s="20" t="s">
        <v>84</v>
      </c>
    </row>
    <row r="2963" s="13" customFormat="1">
      <c r="A2963" s="13"/>
      <c r="B2963" s="229"/>
      <c r="C2963" s="230"/>
      <c r="D2963" s="231" t="s">
        <v>397</v>
      </c>
      <c r="E2963" s="232" t="s">
        <v>28</v>
      </c>
      <c r="F2963" s="233" t="s">
        <v>1178</v>
      </c>
      <c r="G2963" s="230"/>
      <c r="H2963" s="232" t="s">
        <v>28</v>
      </c>
      <c r="I2963" s="234"/>
      <c r="J2963" s="230"/>
      <c r="K2963" s="230"/>
      <c r="L2963" s="235"/>
      <c r="M2963" s="236"/>
      <c r="N2963" s="237"/>
      <c r="O2963" s="237"/>
      <c r="P2963" s="237"/>
      <c r="Q2963" s="237"/>
      <c r="R2963" s="237"/>
      <c r="S2963" s="237"/>
      <c r="T2963" s="238"/>
      <c r="U2963" s="13"/>
      <c r="V2963" s="13"/>
      <c r="W2963" s="13"/>
      <c r="X2963" s="13"/>
      <c r="Y2963" s="13"/>
      <c r="Z2963" s="13"/>
      <c r="AA2963" s="13"/>
      <c r="AB2963" s="13"/>
      <c r="AC2963" s="13"/>
      <c r="AD2963" s="13"/>
      <c r="AE2963" s="13"/>
      <c r="AT2963" s="239" t="s">
        <v>397</v>
      </c>
      <c r="AU2963" s="239" t="s">
        <v>84</v>
      </c>
      <c r="AV2963" s="13" t="s">
        <v>82</v>
      </c>
      <c r="AW2963" s="13" t="s">
        <v>35</v>
      </c>
      <c r="AX2963" s="13" t="s">
        <v>74</v>
      </c>
      <c r="AY2963" s="239" t="s">
        <v>378</v>
      </c>
    </row>
    <row r="2964" s="14" customFormat="1">
      <c r="A2964" s="14"/>
      <c r="B2964" s="240"/>
      <c r="C2964" s="241"/>
      <c r="D2964" s="231" t="s">
        <v>397</v>
      </c>
      <c r="E2964" s="242" t="s">
        <v>316</v>
      </c>
      <c r="F2964" s="243" t="s">
        <v>1985</v>
      </c>
      <c r="G2964" s="241"/>
      <c r="H2964" s="244">
        <v>35.399999999999999</v>
      </c>
      <c r="I2964" s="245"/>
      <c r="J2964" s="241"/>
      <c r="K2964" s="241"/>
      <c r="L2964" s="246"/>
      <c r="M2964" s="247"/>
      <c r="N2964" s="248"/>
      <c r="O2964" s="248"/>
      <c r="P2964" s="248"/>
      <c r="Q2964" s="248"/>
      <c r="R2964" s="248"/>
      <c r="S2964" s="248"/>
      <c r="T2964" s="249"/>
      <c r="U2964" s="14"/>
      <c r="V2964" s="14"/>
      <c r="W2964" s="14"/>
      <c r="X2964" s="14"/>
      <c r="Y2964" s="14"/>
      <c r="Z2964" s="14"/>
      <c r="AA2964" s="14"/>
      <c r="AB2964" s="14"/>
      <c r="AC2964" s="14"/>
      <c r="AD2964" s="14"/>
      <c r="AE2964" s="14"/>
      <c r="AT2964" s="250" t="s">
        <v>397</v>
      </c>
      <c r="AU2964" s="250" t="s">
        <v>84</v>
      </c>
      <c r="AV2964" s="14" t="s">
        <v>84</v>
      </c>
      <c r="AW2964" s="14" t="s">
        <v>35</v>
      </c>
      <c r="AX2964" s="14" t="s">
        <v>74</v>
      </c>
      <c r="AY2964" s="250" t="s">
        <v>378</v>
      </c>
    </row>
    <row r="2965" s="14" customFormat="1">
      <c r="A2965" s="14"/>
      <c r="B2965" s="240"/>
      <c r="C2965" s="241"/>
      <c r="D2965" s="231" t="s">
        <v>397</v>
      </c>
      <c r="E2965" s="242" t="s">
        <v>318</v>
      </c>
      <c r="F2965" s="243" t="s">
        <v>3504</v>
      </c>
      <c r="G2965" s="241"/>
      <c r="H2965" s="244">
        <v>24.859999999999999</v>
      </c>
      <c r="I2965" s="245"/>
      <c r="J2965" s="241"/>
      <c r="K2965" s="241"/>
      <c r="L2965" s="246"/>
      <c r="M2965" s="247"/>
      <c r="N2965" s="248"/>
      <c r="O2965" s="248"/>
      <c r="P2965" s="248"/>
      <c r="Q2965" s="248"/>
      <c r="R2965" s="248"/>
      <c r="S2965" s="248"/>
      <c r="T2965" s="249"/>
      <c r="U2965" s="14"/>
      <c r="V2965" s="14"/>
      <c r="W2965" s="14"/>
      <c r="X2965" s="14"/>
      <c r="Y2965" s="14"/>
      <c r="Z2965" s="14"/>
      <c r="AA2965" s="14"/>
      <c r="AB2965" s="14"/>
      <c r="AC2965" s="14"/>
      <c r="AD2965" s="14"/>
      <c r="AE2965" s="14"/>
      <c r="AT2965" s="250" t="s">
        <v>397</v>
      </c>
      <c r="AU2965" s="250" t="s">
        <v>84</v>
      </c>
      <c r="AV2965" s="14" t="s">
        <v>84</v>
      </c>
      <c r="AW2965" s="14" t="s">
        <v>35</v>
      </c>
      <c r="AX2965" s="14" t="s">
        <v>74</v>
      </c>
      <c r="AY2965" s="250" t="s">
        <v>378</v>
      </c>
    </row>
    <row r="2966" s="13" customFormat="1">
      <c r="A2966" s="13"/>
      <c r="B2966" s="229"/>
      <c r="C2966" s="230"/>
      <c r="D2966" s="231" t="s">
        <v>397</v>
      </c>
      <c r="E2966" s="232" t="s">
        <v>28</v>
      </c>
      <c r="F2966" s="233" t="s">
        <v>1614</v>
      </c>
      <c r="G2966" s="230"/>
      <c r="H2966" s="232" t="s">
        <v>28</v>
      </c>
      <c r="I2966" s="234"/>
      <c r="J2966" s="230"/>
      <c r="K2966" s="230"/>
      <c r="L2966" s="235"/>
      <c r="M2966" s="236"/>
      <c r="N2966" s="237"/>
      <c r="O2966" s="237"/>
      <c r="P2966" s="237"/>
      <c r="Q2966" s="237"/>
      <c r="R2966" s="237"/>
      <c r="S2966" s="237"/>
      <c r="T2966" s="238"/>
      <c r="U2966" s="13"/>
      <c r="V2966" s="13"/>
      <c r="W2966" s="13"/>
      <c r="X2966" s="13"/>
      <c r="Y2966" s="13"/>
      <c r="Z2966" s="13"/>
      <c r="AA2966" s="13"/>
      <c r="AB2966" s="13"/>
      <c r="AC2966" s="13"/>
      <c r="AD2966" s="13"/>
      <c r="AE2966" s="13"/>
      <c r="AT2966" s="239" t="s">
        <v>397</v>
      </c>
      <c r="AU2966" s="239" t="s">
        <v>84</v>
      </c>
      <c r="AV2966" s="13" t="s">
        <v>82</v>
      </c>
      <c r="AW2966" s="13" t="s">
        <v>35</v>
      </c>
      <c r="AX2966" s="13" t="s">
        <v>74</v>
      </c>
      <c r="AY2966" s="239" t="s">
        <v>378</v>
      </c>
    </row>
    <row r="2967" s="13" customFormat="1">
      <c r="A2967" s="13"/>
      <c r="B2967" s="229"/>
      <c r="C2967" s="230"/>
      <c r="D2967" s="231" t="s">
        <v>397</v>
      </c>
      <c r="E2967" s="232" t="s">
        <v>28</v>
      </c>
      <c r="F2967" s="233" t="s">
        <v>1615</v>
      </c>
      <c r="G2967" s="230"/>
      <c r="H2967" s="232" t="s">
        <v>28</v>
      </c>
      <c r="I2967" s="234"/>
      <c r="J2967" s="230"/>
      <c r="K2967" s="230"/>
      <c r="L2967" s="235"/>
      <c r="M2967" s="236"/>
      <c r="N2967" s="237"/>
      <c r="O2967" s="237"/>
      <c r="P2967" s="237"/>
      <c r="Q2967" s="237"/>
      <c r="R2967" s="237"/>
      <c r="S2967" s="237"/>
      <c r="T2967" s="238"/>
      <c r="U2967" s="13"/>
      <c r="V2967" s="13"/>
      <c r="W2967" s="13"/>
      <c r="X2967" s="13"/>
      <c r="Y2967" s="13"/>
      <c r="Z2967" s="13"/>
      <c r="AA2967" s="13"/>
      <c r="AB2967" s="13"/>
      <c r="AC2967" s="13"/>
      <c r="AD2967" s="13"/>
      <c r="AE2967" s="13"/>
      <c r="AT2967" s="239" t="s">
        <v>397</v>
      </c>
      <c r="AU2967" s="239" t="s">
        <v>84</v>
      </c>
      <c r="AV2967" s="13" t="s">
        <v>82</v>
      </c>
      <c r="AW2967" s="13" t="s">
        <v>35</v>
      </c>
      <c r="AX2967" s="13" t="s">
        <v>74</v>
      </c>
      <c r="AY2967" s="239" t="s">
        <v>378</v>
      </c>
    </row>
    <row r="2968" s="13" customFormat="1">
      <c r="A2968" s="13"/>
      <c r="B2968" s="229"/>
      <c r="C2968" s="230"/>
      <c r="D2968" s="231" t="s">
        <v>397</v>
      </c>
      <c r="E2968" s="232" t="s">
        <v>28</v>
      </c>
      <c r="F2968" s="233" t="s">
        <v>2794</v>
      </c>
      <c r="G2968" s="230"/>
      <c r="H2968" s="232" t="s">
        <v>28</v>
      </c>
      <c r="I2968" s="234"/>
      <c r="J2968" s="230"/>
      <c r="K2968" s="230"/>
      <c r="L2968" s="235"/>
      <c r="M2968" s="236"/>
      <c r="N2968" s="237"/>
      <c r="O2968" s="237"/>
      <c r="P2968" s="237"/>
      <c r="Q2968" s="237"/>
      <c r="R2968" s="237"/>
      <c r="S2968" s="237"/>
      <c r="T2968" s="238"/>
      <c r="U2968" s="13"/>
      <c r="V2968" s="13"/>
      <c r="W2968" s="13"/>
      <c r="X2968" s="13"/>
      <c r="Y2968" s="13"/>
      <c r="Z2968" s="13"/>
      <c r="AA2968" s="13"/>
      <c r="AB2968" s="13"/>
      <c r="AC2968" s="13"/>
      <c r="AD2968" s="13"/>
      <c r="AE2968" s="13"/>
      <c r="AT2968" s="239" t="s">
        <v>397</v>
      </c>
      <c r="AU2968" s="239" t="s">
        <v>84</v>
      </c>
      <c r="AV2968" s="13" t="s">
        <v>82</v>
      </c>
      <c r="AW2968" s="13" t="s">
        <v>35</v>
      </c>
      <c r="AX2968" s="13" t="s">
        <v>74</v>
      </c>
      <c r="AY2968" s="239" t="s">
        <v>378</v>
      </c>
    </row>
    <row r="2969" s="14" customFormat="1">
      <c r="A2969" s="14"/>
      <c r="B2969" s="240"/>
      <c r="C2969" s="241"/>
      <c r="D2969" s="231" t="s">
        <v>397</v>
      </c>
      <c r="E2969" s="242" t="s">
        <v>320</v>
      </c>
      <c r="F2969" s="243" t="s">
        <v>2419</v>
      </c>
      <c r="G2969" s="241"/>
      <c r="H2969" s="244">
        <v>20.25</v>
      </c>
      <c r="I2969" s="245"/>
      <c r="J2969" s="241"/>
      <c r="K2969" s="241"/>
      <c r="L2969" s="246"/>
      <c r="M2969" s="247"/>
      <c r="N2969" s="248"/>
      <c r="O2969" s="248"/>
      <c r="P2969" s="248"/>
      <c r="Q2969" s="248"/>
      <c r="R2969" s="248"/>
      <c r="S2969" s="248"/>
      <c r="T2969" s="249"/>
      <c r="U2969" s="14"/>
      <c r="V2969" s="14"/>
      <c r="W2969" s="14"/>
      <c r="X2969" s="14"/>
      <c r="Y2969" s="14"/>
      <c r="Z2969" s="14"/>
      <c r="AA2969" s="14"/>
      <c r="AB2969" s="14"/>
      <c r="AC2969" s="14"/>
      <c r="AD2969" s="14"/>
      <c r="AE2969" s="14"/>
      <c r="AT2969" s="250" t="s">
        <v>397</v>
      </c>
      <c r="AU2969" s="250" t="s">
        <v>84</v>
      </c>
      <c r="AV2969" s="14" t="s">
        <v>84</v>
      </c>
      <c r="AW2969" s="14" t="s">
        <v>35</v>
      </c>
      <c r="AX2969" s="14" t="s">
        <v>74</v>
      </c>
      <c r="AY2969" s="250" t="s">
        <v>378</v>
      </c>
    </row>
    <row r="2970" s="15" customFormat="1">
      <c r="A2970" s="15"/>
      <c r="B2970" s="251"/>
      <c r="C2970" s="252"/>
      <c r="D2970" s="231" t="s">
        <v>397</v>
      </c>
      <c r="E2970" s="253" t="s">
        <v>28</v>
      </c>
      <c r="F2970" s="254" t="s">
        <v>416</v>
      </c>
      <c r="G2970" s="252"/>
      <c r="H2970" s="255">
        <v>80.510000000000005</v>
      </c>
      <c r="I2970" s="256"/>
      <c r="J2970" s="252"/>
      <c r="K2970" s="252"/>
      <c r="L2970" s="257"/>
      <c r="M2970" s="258"/>
      <c r="N2970" s="259"/>
      <c r="O2970" s="259"/>
      <c r="P2970" s="259"/>
      <c r="Q2970" s="259"/>
      <c r="R2970" s="259"/>
      <c r="S2970" s="259"/>
      <c r="T2970" s="260"/>
      <c r="U2970" s="15"/>
      <c r="V2970" s="15"/>
      <c r="W2970" s="15"/>
      <c r="X2970" s="15"/>
      <c r="Y2970" s="15"/>
      <c r="Z2970" s="15"/>
      <c r="AA2970" s="15"/>
      <c r="AB2970" s="15"/>
      <c r="AC2970" s="15"/>
      <c r="AD2970" s="15"/>
      <c r="AE2970" s="15"/>
      <c r="AT2970" s="261" t="s">
        <v>397</v>
      </c>
      <c r="AU2970" s="261" t="s">
        <v>84</v>
      </c>
      <c r="AV2970" s="15" t="s">
        <v>390</v>
      </c>
      <c r="AW2970" s="15" t="s">
        <v>35</v>
      </c>
      <c r="AX2970" s="15" t="s">
        <v>82</v>
      </c>
      <c r="AY2970" s="261" t="s">
        <v>378</v>
      </c>
    </row>
    <row r="2971" s="2" customFormat="1" ht="37.8" customHeight="1">
      <c r="A2971" s="41"/>
      <c r="B2971" s="42"/>
      <c r="C2971" s="273" t="s">
        <v>3505</v>
      </c>
      <c r="D2971" s="273" t="s">
        <v>875</v>
      </c>
      <c r="E2971" s="274" t="s">
        <v>3506</v>
      </c>
      <c r="F2971" s="275" t="s">
        <v>3507</v>
      </c>
      <c r="G2971" s="276" t="s">
        <v>572</v>
      </c>
      <c r="H2971" s="277">
        <v>86.950999999999993</v>
      </c>
      <c r="I2971" s="278"/>
      <c r="J2971" s="279">
        <f>ROUND(I2971*H2971,2)</f>
        <v>0</v>
      </c>
      <c r="K2971" s="275" t="s">
        <v>28</v>
      </c>
      <c r="L2971" s="280"/>
      <c r="M2971" s="281" t="s">
        <v>28</v>
      </c>
      <c r="N2971" s="282" t="s">
        <v>45</v>
      </c>
      <c r="O2971" s="87"/>
      <c r="P2971" s="220">
        <f>O2971*H2971</f>
        <v>0</v>
      </c>
      <c r="Q2971" s="220">
        <v>0.0050000000000000001</v>
      </c>
      <c r="R2971" s="220">
        <f>Q2971*H2971</f>
        <v>0.434755</v>
      </c>
      <c r="S2971" s="220">
        <v>0</v>
      </c>
      <c r="T2971" s="221">
        <f>S2971*H2971</f>
        <v>0</v>
      </c>
      <c r="U2971" s="41"/>
      <c r="V2971" s="41"/>
      <c r="W2971" s="41"/>
      <c r="X2971" s="41"/>
      <c r="Y2971" s="41"/>
      <c r="Z2971" s="41"/>
      <c r="AA2971" s="41"/>
      <c r="AB2971" s="41"/>
      <c r="AC2971" s="41"/>
      <c r="AD2971" s="41"/>
      <c r="AE2971" s="41"/>
      <c r="AR2971" s="222" t="s">
        <v>706</v>
      </c>
      <c r="AT2971" s="222" t="s">
        <v>875</v>
      </c>
      <c r="AU2971" s="222" t="s">
        <v>84</v>
      </c>
      <c r="AY2971" s="20" t="s">
        <v>378</v>
      </c>
      <c r="BE2971" s="223">
        <f>IF(N2971="základní",J2971,0)</f>
        <v>0</v>
      </c>
      <c r="BF2971" s="223">
        <f>IF(N2971="snížená",J2971,0)</f>
        <v>0</v>
      </c>
      <c r="BG2971" s="223">
        <f>IF(N2971="zákl. přenesená",J2971,0)</f>
        <v>0</v>
      </c>
      <c r="BH2971" s="223">
        <f>IF(N2971="sníž. přenesená",J2971,0)</f>
        <v>0</v>
      </c>
      <c r="BI2971" s="223">
        <f>IF(N2971="nulová",J2971,0)</f>
        <v>0</v>
      </c>
      <c r="BJ2971" s="20" t="s">
        <v>82</v>
      </c>
      <c r="BK2971" s="223">
        <f>ROUND(I2971*H2971,2)</f>
        <v>0</v>
      </c>
      <c r="BL2971" s="20" t="s">
        <v>598</v>
      </c>
      <c r="BM2971" s="222" t="s">
        <v>3508</v>
      </c>
    </row>
    <row r="2972" s="14" customFormat="1">
      <c r="A2972" s="14"/>
      <c r="B2972" s="240"/>
      <c r="C2972" s="241"/>
      <c r="D2972" s="231" t="s">
        <v>397</v>
      </c>
      <c r="E2972" s="242" t="s">
        <v>28</v>
      </c>
      <c r="F2972" s="243" t="s">
        <v>3509</v>
      </c>
      <c r="G2972" s="241"/>
      <c r="H2972" s="244">
        <v>38.231999999999999</v>
      </c>
      <c r="I2972" s="245"/>
      <c r="J2972" s="241"/>
      <c r="K2972" s="241"/>
      <c r="L2972" s="246"/>
      <c r="M2972" s="247"/>
      <c r="N2972" s="248"/>
      <c r="O2972" s="248"/>
      <c r="P2972" s="248"/>
      <c r="Q2972" s="248"/>
      <c r="R2972" s="248"/>
      <c r="S2972" s="248"/>
      <c r="T2972" s="249"/>
      <c r="U2972" s="14"/>
      <c r="V2972" s="14"/>
      <c r="W2972" s="14"/>
      <c r="X2972" s="14"/>
      <c r="Y2972" s="14"/>
      <c r="Z2972" s="14"/>
      <c r="AA2972" s="14"/>
      <c r="AB2972" s="14"/>
      <c r="AC2972" s="14"/>
      <c r="AD2972" s="14"/>
      <c r="AE2972" s="14"/>
      <c r="AT2972" s="250" t="s">
        <v>397</v>
      </c>
      <c r="AU2972" s="250" t="s">
        <v>84</v>
      </c>
      <c r="AV2972" s="14" t="s">
        <v>84</v>
      </c>
      <c r="AW2972" s="14" t="s">
        <v>35</v>
      </c>
      <c r="AX2972" s="14" t="s">
        <v>74</v>
      </c>
      <c r="AY2972" s="250" t="s">
        <v>378</v>
      </c>
    </row>
    <row r="2973" s="14" customFormat="1">
      <c r="A2973" s="14"/>
      <c r="B2973" s="240"/>
      <c r="C2973" s="241"/>
      <c r="D2973" s="231" t="s">
        <v>397</v>
      </c>
      <c r="E2973" s="242" t="s">
        <v>28</v>
      </c>
      <c r="F2973" s="243" t="s">
        <v>3510</v>
      </c>
      <c r="G2973" s="241"/>
      <c r="H2973" s="244">
        <v>26.849</v>
      </c>
      <c r="I2973" s="245"/>
      <c r="J2973" s="241"/>
      <c r="K2973" s="241"/>
      <c r="L2973" s="246"/>
      <c r="M2973" s="247"/>
      <c r="N2973" s="248"/>
      <c r="O2973" s="248"/>
      <c r="P2973" s="248"/>
      <c r="Q2973" s="248"/>
      <c r="R2973" s="248"/>
      <c r="S2973" s="248"/>
      <c r="T2973" s="249"/>
      <c r="U2973" s="14"/>
      <c r="V2973" s="14"/>
      <c r="W2973" s="14"/>
      <c r="X2973" s="14"/>
      <c r="Y2973" s="14"/>
      <c r="Z2973" s="14"/>
      <c r="AA2973" s="14"/>
      <c r="AB2973" s="14"/>
      <c r="AC2973" s="14"/>
      <c r="AD2973" s="14"/>
      <c r="AE2973" s="14"/>
      <c r="AT2973" s="250" t="s">
        <v>397</v>
      </c>
      <c r="AU2973" s="250" t="s">
        <v>84</v>
      </c>
      <c r="AV2973" s="14" t="s">
        <v>84</v>
      </c>
      <c r="AW2973" s="14" t="s">
        <v>35</v>
      </c>
      <c r="AX2973" s="14" t="s">
        <v>74</v>
      </c>
      <c r="AY2973" s="250" t="s">
        <v>378</v>
      </c>
    </row>
    <row r="2974" s="14" customFormat="1">
      <c r="A2974" s="14"/>
      <c r="B2974" s="240"/>
      <c r="C2974" s="241"/>
      <c r="D2974" s="231" t="s">
        <v>397</v>
      </c>
      <c r="E2974" s="242" t="s">
        <v>28</v>
      </c>
      <c r="F2974" s="243" t="s">
        <v>3511</v>
      </c>
      <c r="G2974" s="241"/>
      <c r="H2974" s="244">
        <v>21.870000000000001</v>
      </c>
      <c r="I2974" s="245"/>
      <c r="J2974" s="241"/>
      <c r="K2974" s="241"/>
      <c r="L2974" s="246"/>
      <c r="M2974" s="247"/>
      <c r="N2974" s="248"/>
      <c r="O2974" s="248"/>
      <c r="P2974" s="248"/>
      <c r="Q2974" s="248"/>
      <c r="R2974" s="248"/>
      <c r="S2974" s="248"/>
      <c r="T2974" s="249"/>
      <c r="U2974" s="14"/>
      <c r="V2974" s="14"/>
      <c r="W2974" s="14"/>
      <c r="X2974" s="14"/>
      <c r="Y2974" s="14"/>
      <c r="Z2974" s="14"/>
      <c r="AA2974" s="14"/>
      <c r="AB2974" s="14"/>
      <c r="AC2974" s="14"/>
      <c r="AD2974" s="14"/>
      <c r="AE2974" s="14"/>
      <c r="AT2974" s="250" t="s">
        <v>397</v>
      </c>
      <c r="AU2974" s="250" t="s">
        <v>84</v>
      </c>
      <c r="AV2974" s="14" t="s">
        <v>84</v>
      </c>
      <c r="AW2974" s="14" t="s">
        <v>35</v>
      </c>
      <c r="AX2974" s="14" t="s">
        <v>74</v>
      </c>
      <c r="AY2974" s="250" t="s">
        <v>378</v>
      </c>
    </row>
    <row r="2975" s="15" customFormat="1">
      <c r="A2975" s="15"/>
      <c r="B2975" s="251"/>
      <c r="C2975" s="252"/>
      <c r="D2975" s="231" t="s">
        <v>397</v>
      </c>
      <c r="E2975" s="253" t="s">
        <v>28</v>
      </c>
      <c r="F2975" s="254" t="s">
        <v>416</v>
      </c>
      <c r="G2975" s="252"/>
      <c r="H2975" s="255">
        <v>86.950999999999993</v>
      </c>
      <c r="I2975" s="256"/>
      <c r="J2975" s="252"/>
      <c r="K2975" s="252"/>
      <c r="L2975" s="257"/>
      <c r="M2975" s="258"/>
      <c r="N2975" s="259"/>
      <c r="O2975" s="259"/>
      <c r="P2975" s="259"/>
      <c r="Q2975" s="259"/>
      <c r="R2975" s="259"/>
      <c r="S2975" s="259"/>
      <c r="T2975" s="260"/>
      <c r="U2975" s="15"/>
      <c r="V2975" s="15"/>
      <c r="W2975" s="15"/>
      <c r="X2975" s="15"/>
      <c r="Y2975" s="15"/>
      <c r="Z2975" s="15"/>
      <c r="AA2975" s="15"/>
      <c r="AB2975" s="15"/>
      <c r="AC2975" s="15"/>
      <c r="AD2975" s="15"/>
      <c r="AE2975" s="15"/>
      <c r="AT2975" s="261" t="s">
        <v>397</v>
      </c>
      <c r="AU2975" s="261" t="s">
        <v>84</v>
      </c>
      <c r="AV2975" s="15" t="s">
        <v>390</v>
      </c>
      <c r="AW2975" s="15" t="s">
        <v>35</v>
      </c>
      <c r="AX2975" s="15" t="s">
        <v>82</v>
      </c>
      <c r="AY2975" s="261" t="s">
        <v>378</v>
      </c>
    </row>
    <row r="2976" s="2" customFormat="1" ht="24.15" customHeight="1">
      <c r="A2976" s="41"/>
      <c r="B2976" s="42"/>
      <c r="C2976" s="211" t="s">
        <v>3512</v>
      </c>
      <c r="D2976" s="211" t="s">
        <v>385</v>
      </c>
      <c r="E2976" s="212" t="s">
        <v>3513</v>
      </c>
      <c r="F2976" s="213" t="s">
        <v>3514</v>
      </c>
      <c r="G2976" s="214" t="s">
        <v>972</v>
      </c>
      <c r="H2976" s="215">
        <v>50.600000000000001</v>
      </c>
      <c r="I2976" s="216"/>
      <c r="J2976" s="217">
        <f>ROUND(I2976*H2976,2)</f>
        <v>0</v>
      </c>
      <c r="K2976" s="213" t="s">
        <v>389</v>
      </c>
      <c r="L2976" s="47"/>
      <c r="M2976" s="218" t="s">
        <v>28</v>
      </c>
      <c r="N2976" s="219" t="s">
        <v>45</v>
      </c>
      <c r="O2976" s="87"/>
      <c r="P2976" s="220">
        <f>O2976*H2976</f>
        <v>0</v>
      </c>
      <c r="Q2976" s="220">
        <v>3.0000000000000001E-05</v>
      </c>
      <c r="R2976" s="220">
        <f>Q2976*H2976</f>
        <v>0.001518</v>
      </c>
      <c r="S2976" s="220">
        <v>0</v>
      </c>
      <c r="T2976" s="221">
        <f>S2976*H2976</f>
        <v>0</v>
      </c>
      <c r="U2976" s="41"/>
      <c r="V2976" s="41"/>
      <c r="W2976" s="41"/>
      <c r="X2976" s="41"/>
      <c r="Y2976" s="41"/>
      <c r="Z2976" s="41"/>
      <c r="AA2976" s="41"/>
      <c r="AB2976" s="41"/>
      <c r="AC2976" s="41"/>
      <c r="AD2976" s="41"/>
      <c r="AE2976" s="41"/>
      <c r="AR2976" s="222" t="s">
        <v>598</v>
      </c>
      <c r="AT2976" s="222" t="s">
        <v>385</v>
      </c>
      <c r="AU2976" s="222" t="s">
        <v>84</v>
      </c>
      <c r="AY2976" s="20" t="s">
        <v>378</v>
      </c>
      <c r="BE2976" s="223">
        <f>IF(N2976="základní",J2976,0)</f>
        <v>0</v>
      </c>
      <c r="BF2976" s="223">
        <f>IF(N2976="snížená",J2976,0)</f>
        <v>0</v>
      </c>
      <c r="BG2976" s="223">
        <f>IF(N2976="zákl. přenesená",J2976,0)</f>
        <v>0</v>
      </c>
      <c r="BH2976" s="223">
        <f>IF(N2976="sníž. přenesená",J2976,0)</f>
        <v>0</v>
      </c>
      <c r="BI2976" s="223">
        <f>IF(N2976="nulová",J2976,0)</f>
        <v>0</v>
      </c>
      <c r="BJ2976" s="20" t="s">
        <v>82</v>
      </c>
      <c r="BK2976" s="223">
        <f>ROUND(I2976*H2976,2)</f>
        <v>0</v>
      </c>
      <c r="BL2976" s="20" t="s">
        <v>598</v>
      </c>
      <c r="BM2976" s="222" t="s">
        <v>3515</v>
      </c>
    </row>
    <row r="2977" s="2" customFormat="1">
      <c r="A2977" s="41"/>
      <c r="B2977" s="42"/>
      <c r="C2977" s="43"/>
      <c r="D2977" s="224" t="s">
        <v>394</v>
      </c>
      <c r="E2977" s="43"/>
      <c r="F2977" s="225" t="s">
        <v>3516</v>
      </c>
      <c r="G2977" s="43"/>
      <c r="H2977" s="43"/>
      <c r="I2977" s="226"/>
      <c r="J2977" s="43"/>
      <c r="K2977" s="43"/>
      <c r="L2977" s="47"/>
      <c r="M2977" s="227"/>
      <c r="N2977" s="228"/>
      <c r="O2977" s="87"/>
      <c r="P2977" s="87"/>
      <c r="Q2977" s="87"/>
      <c r="R2977" s="87"/>
      <c r="S2977" s="87"/>
      <c r="T2977" s="88"/>
      <c r="U2977" s="41"/>
      <c r="V2977" s="41"/>
      <c r="W2977" s="41"/>
      <c r="X2977" s="41"/>
      <c r="Y2977" s="41"/>
      <c r="Z2977" s="41"/>
      <c r="AA2977" s="41"/>
      <c r="AB2977" s="41"/>
      <c r="AC2977" s="41"/>
      <c r="AD2977" s="41"/>
      <c r="AE2977" s="41"/>
      <c r="AT2977" s="20" t="s">
        <v>394</v>
      </c>
      <c r="AU2977" s="20" t="s">
        <v>84</v>
      </c>
    </row>
    <row r="2978" s="13" customFormat="1">
      <c r="A2978" s="13"/>
      <c r="B2978" s="229"/>
      <c r="C2978" s="230"/>
      <c r="D2978" s="231" t="s">
        <v>397</v>
      </c>
      <c r="E2978" s="232" t="s">
        <v>28</v>
      </c>
      <c r="F2978" s="233" t="s">
        <v>1178</v>
      </c>
      <c r="G2978" s="230"/>
      <c r="H2978" s="232" t="s">
        <v>28</v>
      </c>
      <c r="I2978" s="234"/>
      <c r="J2978" s="230"/>
      <c r="K2978" s="230"/>
      <c r="L2978" s="235"/>
      <c r="M2978" s="236"/>
      <c r="N2978" s="237"/>
      <c r="O2978" s="237"/>
      <c r="P2978" s="237"/>
      <c r="Q2978" s="237"/>
      <c r="R2978" s="237"/>
      <c r="S2978" s="237"/>
      <c r="T2978" s="238"/>
      <c r="U2978" s="13"/>
      <c r="V2978" s="13"/>
      <c r="W2978" s="13"/>
      <c r="X2978" s="13"/>
      <c r="Y2978" s="13"/>
      <c r="Z2978" s="13"/>
      <c r="AA2978" s="13"/>
      <c r="AB2978" s="13"/>
      <c r="AC2978" s="13"/>
      <c r="AD2978" s="13"/>
      <c r="AE2978" s="13"/>
      <c r="AT2978" s="239" t="s">
        <v>397</v>
      </c>
      <c r="AU2978" s="239" t="s">
        <v>84</v>
      </c>
      <c r="AV2978" s="13" t="s">
        <v>82</v>
      </c>
      <c r="AW2978" s="13" t="s">
        <v>35</v>
      </c>
      <c r="AX2978" s="13" t="s">
        <v>74</v>
      </c>
      <c r="AY2978" s="239" t="s">
        <v>378</v>
      </c>
    </row>
    <row r="2979" s="14" customFormat="1">
      <c r="A2979" s="14"/>
      <c r="B2979" s="240"/>
      <c r="C2979" s="241"/>
      <c r="D2979" s="231" t="s">
        <v>397</v>
      </c>
      <c r="E2979" s="242" t="s">
        <v>28</v>
      </c>
      <c r="F2979" s="243" t="s">
        <v>3517</v>
      </c>
      <c r="G2979" s="241"/>
      <c r="H2979" s="244">
        <v>23.600000000000001</v>
      </c>
      <c r="I2979" s="245"/>
      <c r="J2979" s="241"/>
      <c r="K2979" s="241"/>
      <c r="L2979" s="246"/>
      <c r="M2979" s="247"/>
      <c r="N2979" s="248"/>
      <c r="O2979" s="248"/>
      <c r="P2979" s="248"/>
      <c r="Q2979" s="248"/>
      <c r="R2979" s="248"/>
      <c r="S2979" s="248"/>
      <c r="T2979" s="249"/>
      <c r="U2979" s="14"/>
      <c r="V2979" s="14"/>
      <c r="W2979" s="14"/>
      <c r="X2979" s="14"/>
      <c r="Y2979" s="14"/>
      <c r="Z2979" s="14"/>
      <c r="AA2979" s="14"/>
      <c r="AB2979" s="14"/>
      <c r="AC2979" s="14"/>
      <c r="AD2979" s="14"/>
      <c r="AE2979" s="14"/>
      <c r="AT2979" s="250" t="s">
        <v>397</v>
      </c>
      <c r="AU2979" s="250" t="s">
        <v>84</v>
      </c>
      <c r="AV2979" s="14" t="s">
        <v>84</v>
      </c>
      <c r="AW2979" s="14" t="s">
        <v>35</v>
      </c>
      <c r="AX2979" s="14" t="s">
        <v>74</v>
      </c>
      <c r="AY2979" s="250" t="s">
        <v>378</v>
      </c>
    </row>
    <row r="2980" s="13" customFormat="1">
      <c r="A2980" s="13"/>
      <c r="B2980" s="229"/>
      <c r="C2980" s="230"/>
      <c r="D2980" s="231" t="s">
        <v>397</v>
      </c>
      <c r="E2980" s="232" t="s">
        <v>28</v>
      </c>
      <c r="F2980" s="233" t="s">
        <v>1614</v>
      </c>
      <c r="G2980" s="230"/>
      <c r="H2980" s="232" t="s">
        <v>28</v>
      </c>
      <c r="I2980" s="234"/>
      <c r="J2980" s="230"/>
      <c r="K2980" s="230"/>
      <c r="L2980" s="235"/>
      <c r="M2980" s="236"/>
      <c r="N2980" s="237"/>
      <c r="O2980" s="237"/>
      <c r="P2980" s="237"/>
      <c r="Q2980" s="237"/>
      <c r="R2980" s="237"/>
      <c r="S2980" s="237"/>
      <c r="T2980" s="238"/>
      <c r="U2980" s="13"/>
      <c r="V2980" s="13"/>
      <c r="W2980" s="13"/>
      <c r="X2980" s="13"/>
      <c r="Y2980" s="13"/>
      <c r="Z2980" s="13"/>
      <c r="AA2980" s="13"/>
      <c r="AB2980" s="13"/>
      <c r="AC2980" s="13"/>
      <c r="AD2980" s="13"/>
      <c r="AE2980" s="13"/>
      <c r="AT2980" s="239" t="s">
        <v>397</v>
      </c>
      <c r="AU2980" s="239" t="s">
        <v>84</v>
      </c>
      <c r="AV2980" s="13" t="s">
        <v>82</v>
      </c>
      <c r="AW2980" s="13" t="s">
        <v>35</v>
      </c>
      <c r="AX2980" s="13" t="s">
        <v>74</v>
      </c>
      <c r="AY2980" s="239" t="s">
        <v>378</v>
      </c>
    </row>
    <row r="2981" s="13" customFormat="1">
      <c r="A2981" s="13"/>
      <c r="B2981" s="229"/>
      <c r="C2981" s="230"/>
      <c r="D2981" s="231" t="s">
        <v>397</v>
      </c>
      <c r="E2981" s="232" t="s">
        <v>28</v>
      </c>
      <c r="F2981" s="233" t="s">
        <v>1615</v>
      </c>
      <c r="G2981" s="230"/>
      <c r="H2981" s="232" t="s">
        <v>28</v>
      </c>
      <c r="I2981" s="234"/>
      <c r="J2981" s="230"/>
      <c r="K2981" s="230"/>
      <c r="L2981" s="235"/>
      <c r="M2981" s="236"/>
      <c r="N2981" s="237"/>
      <c r="O2981" s="237"/>
      <c r="P2981" s="237"/>
      <c r="Q2981" s="237"/>
      <c r="R2981" s="237"/>
      <c r="S2981" s="237"/>
      <c r="T2981" s="238"/>
      <c r="U2981" s="13"/>
      <c r="V2981" s="13"/>
      <c r="W2981" s="13"/>
      <c r="X2981" s="13"/>
      <c r="Y2981" s="13"/>
      <c r="Z2981" s="13"/>
      <c r="AA2981" s="13"/>
      <c r="AB2981" s="13"/>
      <c r="AC2981" s="13"/>
      <c r="AD2981" s="13"/>
      <c r="AE2981" s="13"/>
      <c r="AT2981" s="239" t="s">
        <v>397</v>
      </c>
      <c r="AU2981" s="239" t="s">
        <v>84</v>
      </c>
      <c r="AV2981" s="13" t="s">
        <v>82</v>
      </c>
      <c r="AW2981" s="13" t="s">
        <v>35</v>
      </c>
      <c r="AX2981" s="13" t="s">
        <v>74</v>
      </c>
      <c r="AY2981" s="239" t="s">
        <v>378</v>
      </c>
    </row>
    <row r="2982" s="13" customFormat="1">
      <c r="A2982" s="13"/>
      <c r="B2982" s="229"/>
      <c r="C2982" s="230"/>
      <c r="D2982" s="231" t="s">
        <v>397</v>
      </c>
      <c r="E2982" s="232" t="s">
        <v>28</v>
      </c>
      <c r="F2982" s="233" t="s">
        <v>2794</v>
      </c>
      <c r="G2982" s="230"/>
      <c r="H2982" s="232" t="s">
        <v>28</v>
      </c>
      <c r="I2982" s="234"/>
      <c r="J2982" s="230"/>
      <c r="K2982" s="230"/>
      <c r="L2982" s="235"/>
      <c r="M2982" s="236"/>
      <c r="N2982" s="237"/>
      <c r="O2982" s="237"/>
      <c r="P2982" s="237"/>
      <c r="Q2982" s="237"/>
      <c r="R2982" s="237"/>
      <c r="S2982" s="237"/>
      <c r="T2982" s="238"/>
      <c r="U2982" s="13"/>
      <c r="V2982" s="13"/>
      <c r="W2982" s="13"/>
      <c r="X2982" s="13"/>
      <c r="Y2982" s="13"/>
      <c r="Z2982" s="13"/>
      <c r="AA2982" s="13"/>
      <c r="AB2982" s="13"/>
      <c r="AC2982" s="13"/>
      <c r="AD2982" s="13"/>
      <c r="AE2982" s="13"/>
      <c r="AT2982" s="239" t="s">
        <v>397</v>
      </c>
      <c r="AU2982" s="239" t="s">
        <v>84</v>
      </c>
      <c r="AV2982" s="13" t="s">
        <v>82</v>
      </c>
      <c r="AW2982" s="13" t="s">
        <v>35</v>
      </c>
      <c r="AX2982" s="13" t="s">
        <v>74</v>
      </c>
      <c r="AY2982" s="239" t="s">
        <v>378</v>
      </c>
    </row>
    <row r="2983" s="14" customFormat="1">
      <c r="A2983" s="14"/>
      <c r="B2983" s="240"/>
      <c r="C2983" s="241"/>
      <c r="D2983" s="231" t="s">
        <v>397</v>
      </c>
      <c r="E2983" s="242" t="s">
        <v>28</v>
      </c>
      <c r="F2983" s="243" t="s">
        <v>148</v>
      </c>
      <c r="G2983" s="241"/>
      <c r="H2983" s="244">
        <v>27</v>
      </c>
      <c r="I2983" s="245"/>
      <c r="J2983" s="241"/>
      <c r="K2983" s="241"/>
      <c r="L2983" s="246"/>
      <c r="M2983" s="247"/>
      <c r="N2983" s="248"/>
      <c r="O2983" s="248"/>
      <c r="P2983" s="248"/>
      <c r="Q2983" s="248"/>
      <c r="R2983" s="248"/>
      <c r="S2983" s="248"/>
      <c r="T2983" s="249"/>
      <c r="U2983" s="14"/>
      <c r="V2983" s="14"/>
      <c r="W2983" s="14"/>
      <c r="X2983" s="14"/>
      <c r="Y2983" s="14"/>
      <c r="Z2983" s="14"/>
      <c r="AA2983" s="14"/>
      <c r="AB2983" s="14"/>
      <c r="AC2983" s="14"/>
      <c r="AD2983" s="14"/>
      <c r="AE2983" s="14"/>
      <c r="AT2983" s="250" t="s">
        <v>397</v>
      </c>
      <c r="AU2983" s="250" t="s">
        <v>84</v>
      </c>
      <c r="AV2983" s="14" t="s">
        <v>84</v>
      </c>
      <c r="AW2983" s="14" t="s">
        <v>35</v>
      </c>
      <c r="AX2983" s="14" t="s">
        <v>74</v>
      </c>
      <c r="AY2983" s="250" t="s">
        <v>378</v>
      </c>
    </row>
    <row r="2984" s="15" customFormat="1">
      <c r="A2984" s="15"/>
      <c r="B2984" s="251"/>
      <c r="C2984" s="252"/>
      <c r="D2984" s="231" t="s">
        <v>397</v>
      </c>
      <c r="E2984" s="253" t="s">
        <v>28</v>
      </c>
      <c r="F2984" s="254" t="s">
        <v>416</v>
      </c>
      <c r="G2984" s="252"/>
      <c r="H2984" s="255">
        <v>50.600000000000001</v>
      </c>
      <c r="I2984" s="256"/>
      <c r="J2984" s="252"/>
      <c r="K2984" s="252"/>
      <c r="L2984" s="257"/>
      <c r="M2984" s="258"/>
      <c r="N2984" s="259"/>
      <c r="O2984" s="259"/>
      <c r="P2984" s="259"/>
      <c r="Q2984" s="259"/>
      <c r="R2984" s="259"/>
      <c r="S2984" s="259"/>
      <c r="T2984" s="260"/>
      <c r="U2984" s="15"/>
      <c r="V2984" s="15"/>
      <c r="W2984" s="15"/>
      <c r="X2984" s="15"/>
      <c r="Y2984" s="15"/>
      <c r="Z2984" s="15"/>
      <c r="AA2984" s="15"/>
      <c r="AB2984" s="15"/>
      <c r="AC2984" s="15"/>
      <c r="AD2984" s="15"/>
      <c r="AE2984" s="15"/>
      <c r="AT2984" s="261" t="s">
        <v>397</v>
      </c>
      <c r="AU2984" s="261" t="s">
        <v>84</v>
      </c>
      <c r="AV2984" s="15" t="s">
        <v>390</v>
      </c>
      <c r="AW2984" s="15" t="s">
        <v>35</v>
      </c>
      <c r="AX2984" s="15" t="s">
        <v>82</v>
      </c>
      <c r="AY2984" s="261" t="s">
        <v>378</v>
      </c>
    </row>
    <row r="2985" s="2" customFormat="1" ht="37.8" customHeight="1">
      <c r="A2985" s="41"/>
      <c r="B2985" s="42"/>
      <c r="C2985" s="273" t="s">
        <v>3518</v>
      </c>
      <c r="D2985" s="273" t="s">
        <v>875</v>
      </c>
      <c r="E2985" s="274" t="s">
        <v>3519</v>
      </c>
      <c r="F2985" s="275" t="s">
        <v>3520</v>
      </c>
      <c r="G2985" s="276" t="s">
        <v>972</v>
      </c>
      <c r="H2985" s="277">
        <v>54.648000000000003</v>
      </c>
      <c r="I2985" s="278"/>
      <c r="J2985" s="279">
        <f>ROUND(I2985*H2985,2)</f>
        <v>0</v>
      </c>
      <c r="K2985" s="275" t="s">
        <v>389</v>
      </c>
      <c r="L2985" s="280"/>
      <c r="M2985" s="281" t="s">
        <v>28</v>
      </c>
      <c r="N2985" s="282" t="s">
        <v>45</v>
      </c>
      <c r="O2985" s="87"/>
      <c r="P2985" s="220">
        <f>O2985*H2985</f>
        <v>0</v>
      </c>
      <c r="Q2985" s="220">
        <v>0.0013799999999999999</v>
      </c>
      <c r="R2985" s="220">
        <f>Q2985*H2985</f>
        <v>0.075414240000000007</v>
      </c>
      <c r="S2985" s="220">
        <v>0</v>
      </c>
      <c r="T2985" s="221">
        <f>S2985*H2985</f>
        <v>0</v>
      </c>
      <c r="U2985" s="41"/>
      <c r="V2985" s="41"/>
      <c r="W2985" s="41"/>
      <c r="X2985" s="41"/>
      <c r="Y2985" s="41"/>
      <c r="Z2985" s="41"/>
      <c r="AA2985" s="41"/>
      <c r="AB2985" s="41"/>
      <c r="AC2985" s="41"/>
      <c r="AD2985" s="41"/>
      <c r="AE2985" s="41"/>
      <c r="AR2985" s="222" t="s">
        <v>706</v>
      </c>
      <c r="AT2985" s="222" t="s">
        <v>875</v>
      </c>
      <c r="AU2985" s="222" t="s">
        <v>84</v>
      </c>
      <c r="AY2985" s="20" t="s">
        <v>378</v>
      </c>
      <c r="BE2985" s="223">
        <f>IF(N2985="základní",J2985,0)</f>
        <v>0</v>
      </c>
      <c r="BF2985" s="223">
        <f>IF(N2985="snížená",J2985,0)</f>
        <v>0</v>
      </c>
      <c r="BG2985" s="223">
        <f>IF(N2985="zákl. přenesená",J2985,0)</f>
        <v>0</v>
      </c>
      <c r="BH2985" s="223">
        <f>IF(N2985="sníž. přenesená",J2985,0)</f>
        <v>0</v>
      </c>
      <c r="BI2985" s="223">
        <f>IF(N2985="nulová",J2985,0)</f>
        <v>0</v>
      </c>
      <c r="BJ2985" s="20" t="s">
        <v>82</v>
      </c>
      <c r="BK2985" s="223">
        <f>ROUND(I2985*H2985,2)</f>
        <v>0</v>
      </c>
      <c r="BL2985" s="20" t="s">
        <v>598</v>
      </c>
      <c r="BM2985" s="222" t="s">
        <v>3521</v>
      </c>
    </row>
    <row r="2986" s="13" customFormat="1">
      <c r="A2986" s="13"/>
      <c r="B2986" s="229"/>
      <c r="C2986" s="230"/>
      <c r="D2986" s="231" t="s">
        <v>397</v>
      </c>
      <c r="E2986" s="232" t="s">
        <v>28</v>
      </c>
      <c r="F2986" s="233" t="s">
        <v>1178</v>
      </c>
      <c r="G2986" s="230"/>
      <c r="H2986" s="232" t="s">
        <v>28</v>
      </c>
      <c r="I2986" s="234"/>
      <c r="J2986" s="230"/>
      <c r="K2986" s="230"/>
      <c r="L2986" s="235"/>
      <c r="M2986" s="236"/>
      <c r="N2986" s="237"/>
      <c r="O2986" s="237"/>
      <c r="P2986" s="237"/>
      <c r="Q2986" s="237"/>
      <c r="R2986" s="237"/>
      <c r="S2986" s="237"/>
      <c r="T2986" s="238"/>
      <c r="U2986" s="13"/>
      <c r="V2986" s="13"/>
      <c r="W2986" s="13"/>
      <c r="X2986" s="13"/>
      <c r="Y2986" s="13"/>
      <c r="Z2986" s="13"/>
      <c r="AA2986" s="13"/>
      <c r="AB2986" s="13"/>
      <c r="AC2986" s="13"/>
      <c r="AD2986" s="13"/>
      <c r="AE2986" s="13"/>
      <c r="AT2986" s="239" t="s">
        <v>397</v>
      </c>
      <c r="AU2986" s="239" t="s">
        <v>84</v>
      </c>
      <c r="AV2986" s="13" t="s">
        <v>82</v>
      </c>
      <c r="AW2986" s="13" t="s">
        <v>35</v>
      </c>
      <c r="AX2986" s="13" t="s">
        <v>74</v>
      </c>
      <c r="AY2986" s="239" t="s">
        <v>378</v>
      </c>
    </row>
    <row r="2987" s="13" customFormat="1">
      <c r="A2987" s="13"/>
      <c r="B2987" s="229"/>
      <c r="C2987" s="230"/>
      <c r="D2987" s="231" t="s">
        <v>397</v>
      </c>
      <c r="E2987" s="232" t="s">
        <v>28</v>
      </c>
      <c r="F2987" s="233" t="s">
        <v>3522</v>
      </c>
      <c r="G2987" s="230"/>
      <c r="H2987" s="232" t="s">
        <v>28</v>
      </c>
      <c r="I2987" s="234"/>
      <c r="J2987" s="230"/>
      <c r="K2987" s="230"/>
      <c r="L2987" s="235"/>
      <c r="M2987" s="236"/>
      <c r="N2987" s="237"/>
      <c r="O2987" s="237"/>
      <c r="P2987" s="237"/>
      <c r="Q2987" s="237"/>
      <c r="R2987" s="237"/>
      <c r="S2987" s="237"/>
      <c r="T2987" s="238"/>
      <c r="U2987" s="13"/>
      <c r="V2987" s="13"/>
      <c r="W2987" s="13"/>
      <c r="X2987" s="13"/>
      <c r="Y2987" s="13"/>
      <c r="Z2987" s="13"/>
      <c r="AA2987" s="13"/>
      <c r="AB2987" s="13"/>
      <c r="AC2987" s="13"/>
      <c r="AD2987" s="13"/>
      <c r="AE2987" s="13"/>
      <c r="AT2987" s="239" t="s">
        <v>397</v>
      </c>
      <c r="AU2987" s="239" t="s">
        <v>84</v>
      </c>
      <c r="AV2987" s="13" t="s">
        <v>82</v>
      </c>
      <c r="AW2987" s="13" t="s">
        <v>35</v>
      </c>
      <c r="AX2987" s="13" t="s">
        <v>74</v>
      </c>
      <c r="AY2987" s="239" t="s">
        <v>378</v>
      </c>
    </row>
    <row r="2988" s="14" customFormat="1">
      <c r="A2988" s="14"/>
      <c r="B2988" s="240"/>
      <c r="C2988" s="241"/>
      <c r="D2988" s="231" t="s">
        <v>397</v>
      </c>
      <c r="E2988" s="242" t="s">
        <v>28</v>
      </c>
      <c r="F2988" s="243" t="s">
        <v>3523</v>
      </c>
      <c r="G2988" s="241"/>
      <c r="H2988" s="244">
        <v>25.488</v>
      </c>
      <c r="I2988" s="245"/>
      <c r="J2988" s="241"/>
      <c r="K2988" s="241"/>
      <c r="L2988" s="246"/>
      <c r="M2988" s="247"/>
      <c r="N2988" s="248"/>
      <c r="O2988" s="248"/>
      <c r="P2988" s="248"/>
      <c r="Q2988" s="248"/>
      <c r="R2988" s="248"/>
      <c r="S2988" s="248"/>
      <c r="T2988" s="249"/>
      <c r="U2988" s="14"/>
      <c r="V2988" s="14"/>
      <c r="W2988" s="14"/>
      <c r="X2988" s="14"/>
      <c r="Y2988" s="14"/>
      <c r="Z2988" s="14"/>
      <c r="AA2988" s="14"/>
      <c r="AB2988" s="14"/>
      <c r="AC2988" s="14"/>
      <c r="AD2988" s="14"/>
      <c r="AE2988" s="14"/>
      <c r="AT2988" s="250" t="s">
        <v>397</v>
      </c>
      <c r="AU2988" s="250" t="s">
        <v>84</v>
      </c>
      <c r="AV2988" s="14" t="s">
        <v>84</v>
      </c>
      <c r="AW2988" s="14" t="s">
        <v>35</v>
      </c>
      <c r="AX2988" s="14" t="s">
        <v>74</v>
      </c>
      <c r="AY2988" s="250" t="s">
        <v>378</v>
      </c>
    </row>
    <row r="2989" s="13" customFormat="1">
      <c r="A2989" s="13"/>
      <c r="B2989" s="229"/>
      <c r="C2989" s="230"/>
      <c r="D2989" s="231" t="s">
        <v>397</v>
      </c>
      <c r="E2989" s="232" t="s">
        <v>28</v>
      </c>
      <c r="F2989" s="233" t="s">
        <v>1614</v>
      </c>
      <c r="G2989" s="230"/>
      <c r="H2989" s="232" t="s">
        <v>28</v>
      </c>
      <c r="I2989" s="234"/>
      <c r="J2989" s="230"/>
      <c r="K2989" s="230"/>
      <c r="L2989" s="235"/>
      <c r="M2989" s="236"/>
      <c r="N2989" s="237"/>
      <c r="O2989" s="237"/>
      <c r="P2989" s="237"/>
      <c r="Q2989" s="237"/>
      <c r="R2989" s="237"/>
      <c r="S2989" s="237"/>
      <c r="T2989" s="238"/>
      <c r="U2989" s="13"/>
      <c r="V2989" s="13"/>
      <c r="W2989" s="13"/>
      <c r="X2989" s="13"/>
      <c r="Y2989" s="13"/>
      <c r="Z2989" s="13"/>
      <c r="AA2989" s="13"/>
      <c r="AB2989" s="13"/>
      <c r="AC2989" s="13"/>
      <c r="AD2989" s="13"/>
      <c r="AE2989" s="13"/>
      <c r="AT2989" s="239" t="s">
        <v>397</v>
      </c>
      <c r="AU2989" s="239" t="s">
        <v>84</v>
      </c>
      <c r="AV2989" s="13" t="s">
        <v>82</v>
      </c>
      <c r="AW2989" s="13" t="s">
        <v>35</v>
      </c>
      <c r="AX2989" s="13" t="s">
        <v>74</v>
      </c>
      <c r="AY2989" s="239" t="s">
        <v>378</v>
      </c>
    </row>
    <row r="2990" s="13" customFormat="1">
      <c r="A2990" s="13"/>
      <c r="B2990" s="229"/>
      <c r="C2990" s="230"/>
      <c r="D2990" s="231" t="s">
        <v>397</v>
      </c>
      <c r="E2990" s="232" t="s">
        <v>28</v>
      </c>
      <c r="F2990" s="233" t="s">
        <v>1615</v>
      </c>
      <c r="G2990" s="230"/>
      <c r="H2990" s="232" t="s">
        <v>28</v>
      </c>
      <c r="I2990" s="234"/>
      <c r="J2990" s="230"/>
      <c r="K2990" s="230"/>
      <c r="L2990" s="235"/>
      <c r="M2990" s="236"/>
      <c r="N2990" s="237"/>
      <c r="O2990" s="237"/>
      <c r="P2990" s="237"/>
      <c r="Q2990" s="237"/>
      <c r="R2990" s="237"/>
      <c r="S2990" s="237"/>
      <c r="T2990" s="238"/>
      <c r="U2990" s="13"/>
      <c r="V2990" s="13"/>
      <c r="W2990" s="13"/>
      <c r="X2990" s="13"/>
      <c r="Y2990" s="13"/>
      <c r="Z2990" s="13"/>
      <c r="AA2990" s="13"/>
      <c r="AB2990" s="13"/>
      <c r="AC2990" s="13"/>
      <c r="AD2990" s="13"/>
      <c r="AE2990" s="13"/>
      <c r="AT2990" s="239" t="s">
        <v>397</v>
      </c>
      <c r="AU2990" s="239" t="s">
        <v>84</v>
      </c>
      <c r="AV2990" s="13" t="s">
        <v>82</v>
      </c>
      <c r="AW2990" s="13" t="s">
        <v>35</v>
      </c>
      <c r="AX2990" s="13" t="s">
        <v>74</v>
      </c>
      <c r="AY2990" s="239" t="s">
        <v>378</v>
      </c>
    </row>
    <row r="2991" s="13" customFormat="1">
      <c r="A2991" s="13"/>
      <c r="B2991" s="229"/>
      <c r="C2991" s="230"/>
      <c r="D2991" s="231" t="s">
        <v>397</v>
      </c>
      <c r="E2991" s="232" t="s">
        <v>28</v>
      </c>
      <c r="F2991" s="233" t="s">
        <v>2794</v>
      </c>
      <c r="G2991" s="230"/>
      <c r="H2991" s="232" t="s">
        <v>28</v>
      </c>
      <c r="I2991" s="234"/>
      <c r="J2991" s="230"/>
      <c r="K2991" s="230"/>
      <c r="L2991" s="235"/>
      <c r="M2991" s="236"/>
      <c r="N2991" s="237"/>
      <c r="O2991" s="237"/>
      <c r="P2991" s="237"/>
      <c r="Q2991" s="237"/>
      <c r="R2991" s="237"/>
      <c r="S2991" s="237"/>
      <c r="T2991" s="238"/>
      <c r="U2991" s="13"/>
      <c r="V2991" s="13"/>
      <c r="W2991" s="13"/>
      <c r="X2991" s="13"/>
      <c r="Y2991" s="13"/>
      <c r="Z2991" s="13"/>
      <c r="AA2991" s="13"/>
      <c r="AB2991" s="13"/>
      <c r="AC2991" s="13"/>
      <c r="AD2991" s="13"/>
      <c r="AE2991" s="13"/>
      <c r="AT2991" s="239" t="s">
        <v>397</v>
      </c>
      <c r="AU2991" s="239" t="s">
        <v>84</v>
      </c>
      <c r="AV2991" s="13" t="s">
        <v>82</v>
      </c>
      <c r="AW2991" s="13" t="s">
        <v>35</v>
      </c>
      <c r="AX2991" s="13" t="s">
        <v>74</v>
      </c>
      <c r="AY2991" s="239" t="s">
        <v>378</v>
      </c>
    </row>
    <row r="2992" s="14" customFormat="1">
      <c r="A2992" s="14"/>
      <c r="B2992" s="240"/>
      <c r="C2992" s="241"/>
      <c r="D2992" s="231" t="s">
        <v>397</v>
      </c>
      <c r="E2992" s="242" t="s">
        <v>28</v>
      </c>
      <c r="F2992" s="243" t="s">
        <v>3524</v>
      </c>
      <c r="G2992" s="241"/>
      <c r="H2992" s="244">
        <v>29.16</v>
      </c>
      <c r="I2992" s="245"/>
      <c r="J2992" s="241"/>
      <c r="K2992" s="241"/>
      <c r="L2992" s="246"/>
      <c r="M2992" s="247"/>
      <c r="N2992" s="248"/>
      <c r="O2992" s="248"/>
      <c r="P2992" s="248"/>
      <c r="Q2992" s="248"/>
      <c r="R2992" s="248"/>
      <c r="S2992" s="248"/>
      <c r="T2992" s="249"/>
      <c r="U2992" s="14"/>
      <c r="V2992" s="14"/>
      <c r="W2992" s="14"/>
      <c r="X2992" s="14"/>
      <c r="Y2992" s="14"/>
      <c r="Z2992" s="14"/>
      <c r="AA2992" s="14"/>
      <c r="AB2992" s="14"/>
      <c r="AC2992" s="14"/>
      <c r="AD2992" s="14"/>
      <c r="AE2992" s="14"/>
      <c r="AT2992" s="250" t="s">
        <v>397</v>
      </c>
      <c r="AU2992" s="250" t="s">
        <v>84</v>
      </c>
      <c r="AV2992" s="14" t="s">
        <v>84</v>
      </c>
      <c r="AW2992" s="14" t="s">
        <v>35</v>
      </c>
      <c r="AX2992" s="14" t="s">
        <v>74</v>
      </c>
      <c r="AY2992" s="250" t="s">
        <v>378</v>
      </c>
    </row>
    <row r="2993" s="15" customFormat="1">
      <c r="A2993" s="15"/>
      <c r="B2993" s="251"/>
      <c r="C2993" s="252"/>
      <c r="D2993" s="231" t="s">
        <v>397</v>
      </c>
      <c r="E2993" s="253" t="s">
        <v>28</v>
      </c>
      <c r="F2993" s="254" t="s">
        <v>416</v>
      </c>
      <c r="G2993" s="252"/>
      <c r="H2993" s="255">
        <v>54.648000000000003</v>
      </c>
      <c r="I2993" s="256"/>
      <c r="J2993" s="252"/>
      <c r="K2993" s="252"/>
      <c r="L2993" s="257"/>
      <c r="M2993" s="258"/>
      <c r="N2993" s="259"/>
      <c r="O2993" s="259"/>
      <c r="P2993" s="259"/>
      <c r="Q2993" s="259"/>
      <c r="R2993" s="259"/>
      <c r="S2993" s="259"/>
      <c r="T2993" s="260"/>
      <c r="U2993" s="15"/>
      <c r="V2993" s="15"/>
      <c r="W2993" s="15"/>
      <c r="X2993" s="15"/>
      <c r="Y2993" s="15"/>
      <c r="Z2993" s="15"/>
      <c r="AA2993" s="15"/>
      <c r="AB2993" s="15"/>
      <c r="AC2993" s="15"/>
      <c r="AD2993" s="15"/>
      <c r="AE2993" s="15"/>
      <c r="AT2993" s="261" t="s">
        <v>397</v>
      </c>
      <c r="AU2993" s="261" t="s">
        <v>84</v>
      </c>
      <c r="AV2993" s="15" t="s">
        <v>390</v>
      </c>
      <c r="AW2993" s="15" t="s">
        <v>35</v>
      </c>
      <c r="AX2993" s="15" t="s">
        <v>82</v>
      </c>
      <c r="AY2993" s="261" t="s">
        <v>378</v>
      </c>
    </row>
    <row r="2994" s="2" customFormat="1" ht="24.15" customHeight="1">
      <c r="A2994" s="41"/>
      <c r="B2994" s="42"/>
      <c r="C2994" s="211" t="s">
        <v>3525</v>
      </c>
      <c r="D2994" s="211" t="s">
        <v>385</v>
      </c>
      <c r="E2994" s="212" t="s">
        <v>3526</v>
      </c>
      <c r="F2994" s="213" t="s">
        <v>3527</v>
      </c>
      <c r="G2994" s="214" t="s">
        <v>972</v>
      </c>
      <c r="H2994" s="215">
        <v>50.600000000000001</v>
      </c>
      <c r="I2994" s="216"/>
      <c r="J2994" s="217">
        <f>ROUND(I2994*H2994,2)</f>
        <v>0</v>
      </c>
      <c r="K2994" s="213" t="s">
        <v>389</v>
      </c>
      <c r="L2994" s="47"/>
      <c r="M2994" s="218" t="s">
        <v>28</v>
      </c>
      <c r="N2994" s="219" t="s">
        <v>45</v>
      </c>
      <c r="O2994" s="87"/>
      <c r="P2994" s="220">
        <f>O2994*H2994</f>
        <v>0</v>
      </c>
      <c r="Q2994" s="220">
        <v>3.0000000000000001E-05</v>
      </c>
      <c r="R2994" s="220">
        <f>Q2994*H2994</f>
        <v>0.001518</v>
      </c>
      <c r="S2994" s="220">
        <v>0</v>
      </c>
      <c r="T2994" s="221">
        <f>S2994*H2994</f>
        <v>0</v>
      </c>
      <c r="U2994" s="41"/>
      <c r="V2994" s="41"/>
      <c r="W2994" s="41"/>
      <c r="X2994" s="41"/>
      <c r="Y2994" s="41"/>
      <c r="Z2994" s="41"/>
      <c r="AA2994" s="41"/>
      <c r="AB2994" s="41"/>
      <c r="AC2994" s="41"/>
      <c r="AD2994" s="41"/>
      <c r="AE2994" s="41"/>
      <c r="AR2994" s="222" t="s">
        <v>598</v>
      </c>
      <c r="AT2994" s="222" t="s">
        <v>385</v>
      </c>
      <c r="AU2994" s="222" t="s">
        <v>84</v>
      </c>
      <c r="AY2994" s="20" t="s">
        <v>378</v>
      </c>
      <c r="BE2994" s="223">
        <f>IF(N2994="základní",J2994,0)</f>
        <v>0</v>
      </c>
      <c r="BF2994" s="223">
        <f>IF(N2994="snížená",J2994,0)</f>
        <v>0</v>
      </c>
      <c r="BG2994" s="223">
        <f>IF(N2994="zákl. přenesená",J2994,0)</f>
        <v>0</v>
      </c>
      <c r="BH2994" s="223">
        <f>IF(N2994="sníž. přenesená",J2994,0)</f>
        <v>0</v>
      </c>
      <c r="BI2994" s="223">
        <f>IF(N2994="nulová",J2994,0)</f>
        <v>0</v>
      </c>
      <c r="BJ2994" s="20" t="s">
        <v>82</v>
      </c>
      <c r="BK2994" s="223">
        <f>ROUND(I2994*H2994,2)</f>
        <v>0</v>
      </c>
      <c r="BL2994" s="20" t="s">
        <v>598</v>
      </c>
      <c r="BM2994" s="222" t="s">
        <v>3528</v>
      </c>
    </row>
    <row r="2995" s="2" customFormat="1">
      <c r="A2995" s="41"/>
      <c r="B2995" s="42"/>
      <c r="C2995" s="43"/>
      <c r="D2995" s="224" t="s">
        <v>394</v>
      </c>
      <c r="E2995" s="43"/>
      <c r="F2995" s="225" t="s">
        <v>3529</v>
      </c>
      <c r="G2995" s="43"/>
      <c r="H2995" s="43"/>
      <c r="I2995" s="226"/>
      <c r="J2995" s="43"/>
      <c r="K2995" s="43"/>
      <c r="L2995" s="47"/>
      <c r="M2995" s="227"/>
      <c r="N2995" s="228"/>
      <c r="O2995" s="87"/>
      <c r="P2995" s="87"/>
      <c r="Q2995" s="87"/>
      <c r="R2995" s="87"/>
      <c r="S2995" s="87"/>
      <c r="T2995" s="88"/>
      <c r="U2995" s="41"/>
      <c r="V2995" s="41"/>
      <c r="W2995" s="41"/>
      <c r="X2995" s="41"/>
      <c r="Y2995" s="41"/>
      <c r="Z2995" s="41"/>
      <c r="AA2995" s="41"/>
      <c r="AB2995" s="41"/>
      <c r="AC2995" s="41"/>
      <c r="AD2995" s="41"/>
      <c r="AE2995" s="41"/>
      <c r="AT2995" s="20" t="s">
        <v>394</v>
      </c>
      <c r="AU2995" s="20" t="s">
        <v>84</v>
      </c>
    </row>
    <row r="2996" s="13" customFormat="1">
      <c r="A2996" s="13"/>
      <c r="B2996" s="229"/>
      <c r="C2996" s="230"/>
      <c r="D2996" s="231" t="s">
        <v>397</v>
      </c>
      <c r="E2996" s="232" t="s">
        <v>28</v>
      </c>
      <c r="F2996" s="233" t="s">
        <v>1178</v>
      </c>
      <c r="G2996" s="230"/>
      <c r="H2996" s="232" t="s">
        <v>28</v>
      </c>
      <c r="I2996" s="234"/>
      <c r="J2996" s="230"/>
      <c r="K2996" s="230"/>
      <c r="L2996" s="235"/>
      <c r="M2996" s="236"/>
      <c r="N2996" s="237"/>
      <c r="O2996" s="237"/>
      <c r="P2996" s="237"/>
      <c r="Q2996" s="237"/>
      <c r="R2996" s="237"/>
      <c r="S2996" s="237"/>
      <c r="T2996" s="238"/>
      <c r="U2996" s="13"/>
      <c r="V2996" s="13"/>
      <c r="W2996" s="13"/>
      <c r="X2996" s="13"/>
      <c r="Y2996" s="13"/>
      <c r="Z2996" s="13"/>
      <c r="AA2996" s="13"/>
      <c r="AB2996" s="13"/>
      <c r="AC2996" s="13"/>
      <c r="AD2996" s="13"/>
      <c r="AE2996" s="13"/>
      <c r="AT2996" s="239" t="s">
        <v>397</v>
      </c>
      <c r="AU2996" s="239" t="s">
        <v>84</v>
      </c>
      <c r="AV2996" s="13" t="s">
        <v>82</v>
      </c>
      <c r="AW2996" s="13" t="s">
        <v>35</v>
      </c>
      <c r="AX2996" s="13" t="s">
        <v>74</v>
      </c>
      <c r="AY2996" s="239" t="s">
        <v>378</v>
      </c>
    </row>
    <row r="2997" s="14" customFormat="1">
      <c r="A2997" s="14"/>
      <c r="B2997" s="240"/>
      <c r="C2997" s="241"/>
      <c r="D2997" s="231" t="s">
        <v>397</v>
      </c>
      <c r="E2997" s="242" t="s">
        <v>28</v>
      </c>
      <c r="F2997" s="243" t="s">
        <v>3517</v>
      </c>
      <c r="G2997" s="241"/>
      <c r="H2997" s="244">
        <v>23.600000000000001</v>
      </c>
      <c r="I2997" s="245"/>
      <c r="J2997" s="241"/>
      <c r="K2997" s="241"/>
      <c r="L2997" s="246"/>
      <c r="M2997" s="247"/>
      <c r="N2997" s="248"/>
      <c r="O2997" s="248"/>
      <c r="P2997" s="248"/>
      <c r="Q2997" s="248"/>
      <c r="R2997" s="248"/>
      <c r="S2997" s="248"/>
      <c r="T2997" s="249"/>
      <c r="U2997" s="14"/>
      <c r="V2997" s="14"/>
      <c r="W2997" s="14"/>
      <c r="X2997" s="14"/>
      <c r="Y2997" s="14"/>
      <c r="Z2997" s="14"/>
      <c r="AA2997" s="14"/>
      <c r="AB2997" s="14"/>
      <c r="AC2997" s="14"/>
      <c r="AD2997" s="14"/>
      <c r="AE2997" s="14"/>
      <c r="AT2997" s="250" t="s">
        <v>397</v>
      </c>
      <c r="AU2997" s="250" t="s">
        <v>84</v>
      </c>
      <c r="AV2997" s="14" t="s">
        <v>84</v>
      </c>
      <c r="AW2997" s="14" t="s">
        <v>35</v>
      </c>
      <c r="AX2997" s="14" t="s">
        <v>74</v>
      </c>
      <c r="AY2997" s="250" t="s">
        <v>378</v>
      </c>
    </row>
    <row r="2998" s="13" customFormat="1">
      <c r="A2998" s="13"/>
      <c r="B2998" s="229"/>
      <c r="C2998" s="230"/>
      <c r="D2998" s="231" t="s">
        <v>397</v>
      </c>
      <c r="E2998" s="232" t="s">
        <v>28</v>
      </c>
      <c r="F2998" s="233" t="s">
        <v>1614</v>
      </c>
      <c r="G2998" s="230"/>
      <c r="H2998" s="232" t="s">
        <v>28</v>
      </c>
      <c r="I2998" s="234"/>
      <c r="J2998" s="230"/>
      <c r="K2998" s="230"/>
      <c r="L2998" s="235"/>
      <c r="M2998" s="236"/>
      <c r="N2998" s="237"/>
      <c r="O2998" s="237"/>
      <c r="P2998" s="237"/>
      <c r="Q2998" s="237"/>
      <c r="R2998" s="237"/>
      <c r="S2998" s="237"/>
      <c r="T2998" s="238"/>
      <c r="U2998" s="13"/>
      <c r="V2998" s="13"/>
      <c r="W2998" s="13"/>
      <c r="X2998" s="13"/>
      <c r="Y2998" s="13"/>
      <c r="Z2998" s="13"/>
      <c r="AA2998" s="13"/>
      <c r="AB2998" s="13"/>
      <c r="AC2998" s="13"/>
      <c r="AD2998" s="13"/>
      <c r="AE2998" s="13"/>
      <c r="AT2998" s="239" t="s">
        <v>397</v>
      </c>
      <c r="AU2998" s="239" t="s">
        <v>84</v>
      </c>
      <c r="AV2998" s="13" t="s">
        <v>82</v>
      </c>
      <c r="AW2998" s="13" t="s">
        <v>35</v>
      </c>
      <c r="AX2998" s="13" t="s">
        <v>74</v>
      </c>
      <c r="AY2998" s="239" t="s">
        <v>378</v>
      </c>
    </row>
    <row r="2999" s="13" customFormat="1">
      <c r="A2999" s="13"/>
      <c r="B2999" s="229"/>
      <c r="C2999" s="230"/>
      <c r="D2999" s="231" t="s">
        <v>397</v>
      </c>
      <c r="E2999" s="232" t="s">
        <v>28</v>
      </c>
      <c r="F2999" s="233" t="s">
        <v>1615</v>
      </c>
      <c r="G2999" s="230"/>
      <c r="H2999" s="232" t="s">
        <v>28</v>
      </c>
      <c r="I2999" s="234"/>
      <c r="J2999" s="230"/>
      <c r="K2999" s="230"/>
      <c r="L2999" s="235"/>
      <c r="M2999" s="236"/>
      <c r="N2999" s="237"/>
      <c r="O2999" s="237"/>
      <c r="P2999" s="237"/>
      <c r="Q2999" s="237"/>
      <c r="R2999" s="237"/>
      <c r="S2999" s="237"/>
      <c r="T2999" s="238"/>
      <c r="U2999" s="13"/>
      <c r="V2999" s="13"/>
      <c r="W2999" s="13"/>
      <c r="X2999" s="13"/>
      <c r="Y2999" s="13"/>
      <c r="Z2999" s="13"/>
      <c r="AA2999" s="13"/>
      <c r="AB2999" s="13"/>
      <c r="AC2999" s="13"/>
      <c r="AD2999" s="13"/>
      <c r="AE2999" s="13"/>
      <c r="AT2999" s="239" t="s">
        <v>397</v>
      </c>
      <c r="AU2999" s="239" t="s">
        <v>84</v>
      </c>
      <c r="AV2999" s="13" t="s">
        <v>82</v>
      </c>
      <c r="AW2999" s="13" t="s">
        <v>35</v>
      </c>
      <c r="AX2999" s="13" t="s">
        <v>74</v>
      </c>
      <c r="AY2999" s="239" t="s">
        <v>378</v>
      </c>
    </row>
    <row r="3000" s="13" customFormat="1">
      <c r="A3000" s="13"/>
      <c r="B3000" s="229"/>
      <c r="C3000" s="230"/>
      <c r="D3000" s="231" t="s">
        <v>397</v>
      </c>
      <c r="E3000" s="232" t="s">
        <v>28</v>
      </c>
      <c r="F3000" s="233" t="s">
        <v>2794</v>
      </c>
      <c r="G3000" s="230"/>
      <c r="H3000" s="232" t="s">
        <v>28</v>
      </c>
      <c r="I3000" s="234"/>
      <c r="J3000" s="230"/>
      <c r="K3000" s="230"/>
      <c r="L3000" s="235"/>
      <c r="M3000" s="236"/>
      <c r="N3000" s="237"/>
      <c r="O3000" s="237"/>
      <c r="P3000" s="237"/>
      <c r="Q3000" s="237"/>
      <c r="R3000" s="237"/>
      <c r="S3000" s="237"/>
      <c r="T3000" s="238"/>
      <c r="U3000" s="13"/>
      <c r="V3000" s="13"/>
      <c r="W3000" s="13"/>
      <c r="X3000" s="13"/>
      <c r="Y3000" s="13"/>
      <c r="Z3000" s="13"/>
      <c r="AA3000" s="13"/>
      <c r="AB3000" s="13"/>
      <c r="AC3000" s="13"/>
      <c r="AD3000" s="13"/>
      <c r="AE3000" s="13"/>
      <c r="AT3000" s="239" t="s">
        <v>397</v>
      </c>
      <c r="AU3000" s="239" t="s">
        <v>84</v>
      </c>
      <c r="AV3000" s="13" t="s">
        <v>82</v>
      </c>
      <c r="AW3000" s="13" t="s">
        <v>35</v>
      </c>
      <c r="AX3000" s="13" t="s">
        <v>74</v>
      </c>
      <c r="AY3000" s="239" t="s">
        <v>378</v>
      </c>
    </row>
    <row r="3001" s="14" customFormat="1">
      <c r="A3001" s="14"/>
      <c r="B3001" s="240"/>
      <c r="C3001" s="241"/>
      <c r="D3001" s="231" t="s">
        <v>397</v>
      </c>
      <c r="E3001" s="242" t="s">
        <v>28</v>
      </c>
      <c r="F3001" s="243" t="s">
        <v>148</v>
      </c>
      <c r="G3001" s="241"/>
      <c r="H3001" s="244">
        <v>27</v>
      </c>
      <c r="I3001" s="245"/>
      <c r="J3001" s="241"/>
      <c r="K3001" s="241"/>
      <c r="L3001" s="246"/>
      <c r="M3001" s="247"/>
      <c r="N3001" s="248"/>
      <c r="O3001" s="248"/>
      <c r="P3001" s="248"/>
      <c r="Q3001" s="248"/>
      <c r="R3001" s="248"/>
      <c r="S3001" s="248"/>
      <c r="T3001" s="249"/>
      <c r="U3001" s="14"/>
      <c r="V3001" s="14"/>
      <c r="W3001" s="14"/>
      <c r="X3001" s="14"/>
      <c r="Y3001" s="14"/>
      <c r="Z3001" s="14"/>
      <c r="AA3001" s="14"/>
      <c r="AB3001" s="14"/>
      <c r="AC3001" s="14"/>
      <c r="AD3001" s="14"/>
      <c r="AE3001" s="14"/>
      <c r="AT3001" s="250" t="s">
        <v>397</v>
      </c>
      <c r="AU3001" s="250" t="s">
        <v>84</v>
      </c>
      <c r="AV3001" s="14" t="s">
        <v>84</v>
      </c>
      <c r="AW3001" s="14" t="s">
        <v>35</v>
      </c>
      <c r="AX3001" s="14" t="s">
        <v>74</v>
      </c>
      <c r="AY3001" s="250" t="s">
        <v>378</v>
      </c>
    </row>
    <row r="3002" s="15" customFormat="1">
      <c r="A3002" s="15"/>
      <c r="B3002" s="251"/>
      <c r="C3002" s="252"/>
      <c r="D3002" s="231" t="s">
        <v>397</v>
      </c>
      <c r="E3002" s="253" t="s">
        <v>28</v>
      </c>
      <c r="F3002" s="254" t="s">
        <v>416</v>
      </c>
      <c r="G3002" s="252"/>
      <c r="H3002" s="255">
        <v>50.600000000000001</v>
      </c>
      <c r="I3002" s="256"/>
      <c r="J3002" s="252"/>
      <c r="K3002" s="252"/>
      <c r="L3002" s="257"/>
      <c r="M3002" s="258"/>
      <c r="N3002" s="259"/>
      <c r="O3002" s="259"/>
      <c r="P3002" s="259"/>
      <c r="Q3002" s="259"/>
      <c r="R3002" s="259"/>
      <c r="S3002" s="259"/>
      <c r="T3002" s="260"/>
      <c r="U3002" s="15"/>
      <c r="V3002" s="15"/>
      <c r="W3002" s="15"/>
      <c r="X3002" s="15"/>
      <c r="Y3002" s="15"/>
      <c r="Z3002" s="15"/>
      <c r="AA3002" s="15"/>
      <c r="AB3002" s="15"/>
      <c r="AC3002" s="15"/>
      <c r="AD3002" s="15"/>
      <c r="AE3002" s="15"/>
      <c r="AT3002" s="261" t="s">
        <v>397</v>
      </c>
      <c r="AU3002" s="261" t="s">
        <v>84</v>
      </c>
      <c r="AV3002" s="15" t="s">
        <v>390</v>
      </c>
      <c r="AW3002" s="15" t="s">
        <v>35</v>
      </c>
      <c r="AX3002" s="15" t="s">
        <v>82</v>
      </c>
      <c r="AY3002" s="261" t="s">
        <v>378</v>
      </c>
    </row>
    <row r="3003" s="2" customFormat="1" ht="21.75" customHeight="1">
      <c r="A3003" s="41"/>
      <c r="B3003" s="42"/>
      <c r="C3003" s="273" t="s">
        <v>3530</v>
      </c>
      <c r="D3003" s="273" t="s">
        <v>875</v>
      </c>
      <c r="E3003" s="274" t="s">
        <v>3531</v>
      </c>
      <c r="F3003" s="275" t="s">
        <v>3532</v>
      </c>
      <c r="G3003" s="276" t="s">
        <v>972</v>
      </c>
      <c r="H3003" s="277">
        <v>54.648000000000003</v>
      </c>
      <c r="I3003" s="278"/>
      <c r="J3003" s="279">
        <f>ROUND(I3003*H3003,2)</f>
        <v>0</v>
      </c>
      <c r="K3003" s="275" t="s">
        <v>389</v>
      </c>
      <c r="L3003" s="280"/>
      <c r="M3003" s="281" t="s">
        <v>28</v>
      </c>
      <c r="N3003" s="282" t="s">
        <v>45</v>
      </c>
      <c r="O3003" s="87"/>
      <c r="P3003" s="220">
        <f>O3003*H3003</f>
        <v>0</v>
      </c>
      <c r="Q3003" s="220">
        <v>0.00216</v>
      </c>
      <c r="R3003" s="220">
        <f>Q3003*H3003</f>
        <v>0.11803968000000001</v>
      </c>
      <c r="S3003" s="220">
        <v>0</v>
      </c>
      <c r="T3003" s="221">
        <f>S3003*H3003</f>
        <v>0</v>
      </c>
      <c r="U3003" s="41"/>
      <c r="V3003" s="41"/>
      <c r="W3003" s="41"/>
      <c r="X3003" s="41"/>
      <c r="Y3003" s="41"/>
      <c r="Z3003" s="41"/>
      <c r="AA3003" s="41"/>
      <c r="AB3003" s="41"/>
      <c r="AC3003" s="41"/>
      <c r="AD3003" s="41"/>
      <c r="AE3003" s="41"/>
      <c r="AR3003" s="222" t="s">
        <v>706</v>
      </c>
      <c r="AT3003" s="222" t="s">
        <v>875</v>
      </c>
      <c r="AU3003" s="222" t="s">
        <v>84</v>
      </c>
      <c r="AY3003" s="20" t="s">
        <v>378</v>
      </c>
      <c r="BE3003" s="223">
        <f>IF(N3003="základní",J3003,0)</f>
        <v>0</v>
      </c>
      <c r="BF3003" s="223">
        <f>IF(N3003="snížená",J3003,0)</f>
        <v>0</v>
      </c>
      <c r="BG3003" s="223">
        <f>IF(N3003="zákl. přenesená",J3003,0)</f>
        <v>0</v>
      </c>
      <c r="BH3003" s="223">
        <f>IF(N3003="sníž. přenesená",J3003,0)</f>
        <v>0</v>
      </c>
      <c r="BI3003" s="223">
        <f>IF(N3003="nulová",J3003,0)</f>
        <v>0</v>
      </c>
      <c r="BJ3003" s="20" t="s">
        <v>82</v>
      </c>
      <c r="BK3003" s="223">
        <f>ROUND(I3003*H3003,2)</f>
        <v>0</v>
      </c>
      <c r="BL3003" s="20" t="s">
        <v>598</v>
      </c>
      <c r="BM3003" s="222" t="s">
        <v>3533</v>
      </c>
    </row>
    <row r="3004" s="13" customFormat="1">
      <c r="A3004" s="13"/>
      <c r="B3004" s="229"/>
      <c r="C3004" s="230"/>
      <c r="D3004" s="231" t="s">
        <v>397</v>
      </c>
      <c r="E3004" s="232" t="s">
        <v>28</v>
      </c>
      <c r="F3004" s="233" t="s">
        <v>1178</v>
      </c>
      <c r="G3004" s="230"/>
      <c r="H3004" s="232" t="s">
        <v>28</v>
      </c>
      <c r="I3004" s="234"/>
      <c r="J3004" s="230"/>
      <c r="K3004" s="230"/>
      <c r="L3004" s="235"/>
      <c r="M3004" s="236"/>
      <c r="N3004" s="237"/>
      <c r="O3004" s="237"/>
      <c r="P3004" s="237"/>
      <c r="Q3004" s="237"/>
      <c r="R3004" s="237"/>
      <c r="S3004" s="237"/>
      <c r="T3004" s="238"/>
      <c r="U3004" s="13"/>
      <c r="V3004" s="13"/>
      <c r="W3004" s="13"/>
      <c r="X3004" s="13"/>
      <c r="Y3004" s="13"/>
      <c r="Z3004" s="13"/>
      <c r="AA3004" s="13"/>
      <c r="AB3004" s="13"/>
      <c r="AC3004" s="13"/>
      <c r="AD3004" s="13"/>
      <c r="AE3004" s="13"/>
      <c r="AT3004" s="239" t="s">
        <v>397</v>
      </c>
      <c r="AU3004" s="239" t="s">
        <v>84</v>
      </c>
      <c r="AV3004" s="13" t="s">
        <v>82</v>
      </c>
      <c r="AW3004" s="13" t="s">
        <v>35</v>
      </c>
      <c r="AX3004" s="13" t="s">
        <v>74</v>
      </c>
      <c r="AY3004" s="239" t="s">
        <v>378</v>
      </c>
    </row>
    <row r="3005" s="14" customFormat="1">
      <c r="A3005" s="14"/>
      <c r="B3005" s="240"/>
      <c r="C3005" s="241"/>
      <c r="D3005" s="231" t="s">
        <v>397</v>
      </c>
      <c r="E3005" s="242" t="s">
        <v>28</v>
      </c>
      <c r="F3005" s="243" t="s">
        <v>3523</v>
      </c>
      <c r="G3005" s="241"/>
      <c r="H3005" s="244">
        <v>25.488</v>
      </c>
      <c r="I3005" s="245"/>
      <c r="J3005" s="241"/>
      <c r="K3005" s="241"/>
      <c r="L3005" s="246"/>
      <c r="M3005" s="247"/>
      <c r="N3005" s="248"/>
      <c r="O3005" s="248"/>
      <c r="P3005" s="248"/>
      <c r="Q3005" s="248"/>
      <c r="R3005" s="248"/>
      <c r="S3005" s="248"/>
      <c r="T3005" s="249"/>
      <c r="U3005" s="14"/>
      <c r="V3005" s="14"/>
      <c r="W3005" s="14"/>
      <c r="X3005" s="14"/>
      <c r="Y3005" s="14"/>
      <c r="Z3005" s="14"/>
      <c r="AA3005" s="14"/>
      <c r="AB3005" s="14"/>
      <c r="AC3005" s="14"/>
      <c r="AD3005" s="14"/>
      <c r="AE3005" s="14"/>
      <c r="AT3005" s="250" t="s">
        <v>397</v>
      </c>
      <c r="AU3005" s="250" t="s">
        <v>84</v>
      </c>
      <c r="AV3005" s="14" t="s">
        <v>84</v>
      </c>
      <c r="AW3005" s="14" t="s">
        <v>35</v>
      </c>
      <c r="AX3005" s="14" t="s">
        <v>74</v>
      </c>
      <c r="AY3005" s="250" t="s">
        <v>378</v>
      </c>
    </row>
    <row r="3006" s="13" customFormat="1">
      <c r="A3006" s="13"/>
      <c r="B3006" s="229"/>
      <c r="C3006" s="230"/>
      <c r="D3006" s="231" t="s">
        <v>397</v>
      </c>
      <c r="E3006" s="232" t="s">
        <v>28</v>
      </c>
      <c r="F3006" s="233" t="s">
        <v>1614</v>
      </c>
      <c r="G3006" s="230"/>
      <c r="H3006" s="232" t="s">
        <v>28</v>
      </c>
      <c r="I3006" s="234"/>
      <c r="J3006" s="230"/>
      <c r="K3006" s="230"/>
      <c r="L3006" s="235"/>
      <c r="M3006" s="236"/>
      <c r="N3006" s="237"/>
      <c r="O3006" s="237"/>
      <c r="P3006" s="237"/>
      <c r="Q3006" s="237"/>
      <c r="R3006" s="237"/>
      <c r="S3006" s="237"/>
      <c r="T3006" s="238"/>
      <c r="U3006" s="13"/>
      <c r="V3006" s="13"/>
      <c r="W3006" s="13"/>
      <c r="X3006" s="13"/>
      <c r="Y3006" s="13"/>
      <c r="Z3006" s="13"/>
      <c r="AA3006" s="13"/>
      <c r="AB3006" s="13"/>
      <c r="AC3006" s="13"/>
      <c r="AD3006" s="13"/>
      <c r="AE3006" s="13"/>
      <c r="AT3006" s="239" t="s">
        <v>397</v>
      </c>
      <c r="AU3006" s="239" t="s">
        <v>84</v>
      </c>
      <c r="AV3006" s="13" t="s">
        <v>82</v>
      </c>
      <c r="AW3006" s="13" t="s">
        <v>35</v>
      </c>
      <c r="AX3006" s="13" t="s">
        <v>74</v>
      </c>
      <c r="AY3006" s="239" t="s">
        <v>378</v>
      </c>
    </row>
    <row r="3007" s="13" customFormat="1">
      <c r="A3007" s="13"/>
      <c r="B3007" s="229"/>
      <c r="C3007" s="230"/>
      <c r="D3007" s="231" t="s">
        <v>397</v>
      </c>
      <c r="E3007" s="232" t="s">
        <v>28</v>
      </c>
      <c r="F3007" s="233" t="s">
        <v>1615</v>
      </c>
      <c r="G3007" s="230"/>
      <c r="H3007" s="232" t="s">
        <v>28</v>
      </c>
      <c r="I3007" s="234"/>
      <c r="J3007" s="230"/>
      <c r="K3007" s="230"/>
      <c r="L3007" s="235"/>
      <c r="M3007" s="236"/>
      <c r="N3007" s="237"/>
      <c r="O3007" s="237"/>
      <c r="P3007" s="237"/>
      <c r="Q3007" s="237"/>
      <c r="R3007" s="237"/>
      <c r="S3007" s="237"/>
      <c r="T3007" s="238"/>
      <c r="U3007" s="13"/>
      <c r="V3007" s="13"/>
      <c r="W3007" s="13"/>
      <c r="X3007" s="13"/>
      <c r="Y3007" s="13"/>
      <c r="Z3007" s="13"/>
      <c r="AA3007" s="13"/>
      <c r="AB3007" s="13"/>
      <c r="AC3007" s="13"/>
      <c r="AD3007" s="13"/>
      <c r="AE3007" s="13"/>
      <c r="AT3007" s="239" t="s">
        <v>397</v>
      </c>
      <c r="AU3007" s="239" t="s">
        <v>84</v>
      </c>
      <c r="AV3007" s="13" t="s">
        <v>82</v>
      </c>
      <c r="AW3007" s="13" t="s">
        <v>35</v>
      </c>
      <c r="AX3007" s="13" t="s">
        <v>74</v>
      </c>
      <c r="AY3007" s="239" t="s">
        <v>378</v>
      </c>
    </row>
    <row r="3008" s="13" customFormat="1">
      <c r="A3008" s="13"/>
      <c r="B3008" s="229"/>
      <c r="C3008" s="230"/>
      <c r="D3008" s="231" t="s">
        <v>397</v>
      </c>
      <c r="E3008" s="232" t="s">
        <v>28</v>
      </c>
      <c r="F3008" s="233" t="s">
        <v>2794</v>
      </c>
      <c r="G3008" s="230"/>
      <c r="H3008" s="232" t="s">
        <v>28</v>
      </c>
      <c r="I3008" s="234"/>
      <c r="J3008" s="230"/>
      <c r="K3008" s="230"/>
      <c r="L3008" s="235"/>
      <c r="M3008" s="236"/>
      <c r="N3008" s="237"/>
      <c r="O3008" s="237"/>
      <c r="P3008" s="237"/>
      <c r="Q3008" s="237"/>
      <c r="R3008" s="237"/>
      <c r="S3008" s="237"/>
      <c r="T3008" s="238"/>
      <c r="U3008" s="13"/>
      <c r="V3008" s="13"/>
      <c r="W3008" s="13"/>
      <c r="X3008" s="13"/>
      <c r="Y3008" s="13"/>
      <c r="Z3008" s="13"/>
      <c r="AA3008" s="13"/>
      <c r="AB3008" s="13"/>
      <c r="AC3008" s="13"/>
      <c r="AD3008" s="13"/>
      <c r="AE3008" s="13"/>
      <c r="AT3008" s="239" t="s">
        <v>397</v>
      </c>
      <c r="AU3008" s="239" t="s">
        <v>84</v>
      </c>
      <c r="AV3008" s="13" t="s">
        <v>82</v>
      </c>
      <c r="AW3008" s="13" t="s">
        <v>35</v>
      </c>
      <c r="AX3008" s="13" t="s">
        <v>74</v>
      </c>
      <c r="AY3008" s="239" t="s">
        <v>378</v>
      </c>
    </row>
    <row r="3009" s="14" customFormat="1">
      <c r="A3009" s="14"/>
      <c r="B3009" s="240"/>
      <c r="C3009" s="241"/>
      <c r="D3009" s="231" t="s">
        <v>397</v>
      </c>
      <c r="E3009" s="242" t="s">
        <v>28</v>
      </c>
      <c r="F3009" s="243" t="s">
        <v>3524</v>
      </c>
      <c r="G3009" s="241"/>
      <c r="H3009" s="244">
        <v>29.16</v>
      </c>
      <c r="I3009" s="245"/>
      <c r="J3009" s="241"/>
      <c r="K3009" s="241"/>
      <c r="L3009" s="246"/>
      <c r="M3009" s="247"/>
      <c r="N3009" s="248"/>
      <c r="O3009" s="248"/>
      <c r="P3009" s="248"/>
      <c r="Q3009" s="248"/>
      <c r="R3009" s="248"/>
      <c r="S3009" s="248"/>
      <c r="T3009" s="249"/>
      <c r="U3009" s="14"/>
      <c r="V3009" s="14"/>
      <c r="W3009" s="14"/>
      <c r="X3009" s="14"/>
      <c r="Y3009" s="14"/>
      <c r="Z3009" s="14"/>
      <c r="AA3009" s="14"/>
      <c r="AB3009" s="14"/>
      <c r="AC3009" s="14"/>
      <c r="AD3009" s="14"/>
      <c r="AE3009" s="14"/>
      <c r="AT3009" s="250" t="s">
        <v>397</v>
      </c>
      <c r="AU3009" s="250" t="s">
        <v>84</v>
      </c>
      <c r="AV3009" s="14" t="s">
        <v>84</v>
      </c>
      <c r="AW3009" s="14" t="s">
        <v>35</v>
      </c>
      <c r="AX3009" s="14" t="s">
        <v>74</v>
      </c>
      <c r="AY3009" s="250" t="s">
        <v>378</v>
      </c>
    </row>
    <row r="3010" s="15" customFormat="1">
      <c r="A3010" s="15"/>
      <c r="B3010" s="251"/>
      <c r="C3010" s="252"/>
      <c r="D3010" s="231" t="s">
        <v>397</v>
      </c>
      <c r="E3010" s="253" t="s">
        <v>28</v>
      </c>
      <c r="F3010" s="254" t="s">
        <v>416</v>
      </c>
      <c r="G3010" s="252"/>
      <c r="H3010" s="255">
        <v>54.648000000000003</v>
      </c>
      <c r="I3010" s="256"/>
      <c r="J3010" s="252"/>
      <c r="K3010" s="252"/>
      <c r="L3010" s="257"/>
      <c r="M3010" s="258"/>
      <c r="N3010" s="259"/>
      <c r="O3010" s="259"/>
      <c r="P3010" s="259"/>
      <c r="Q3010" s="259"/>
      <c r="R3010" s="259"/>
      <c r="S3010" s="259"/>
      <c r="T3010" s="260"/>
      <c r="U3010" s="15"/>
      <c r="V3010" s="15"/>
      <c r="W3010" s="15"/>
      <c r="X3010" s="15"/>
      <c r="Y3010" s="15"/>
      <c r="Z3010" s="15"/>
      <c r="AA3010" s="15"/>
      <c r="AB3010" s="15"/>
      <c r="AC3010" s="15"/>
      <c r="AD3010" s="15"/>
      <c r="AE3010" s="15"/>
      <c r="AT3010" s="261" t="s">
        <v>397</v>
      </c>
      <c r="AU3010" s="261" t="s">
        <v>84</v>
      </c>
      <c r="AV3010" s="15" t="s">
        <v>390</v>
      </c>
      <c r="AW3010" s="15" t="s">
        <v>35</v>
      </c>
      <c r="AX3010" s="15" t="s">
        <v>82</v>
      </c>
      <c r="AY3010" s="261" t="s">
        <v>378</v>
      </c>
    </row>
    <row r="3011" s="2" customFormat="1" ht="24.15" customHeight="1">
      <c r="A3011" s="41"/>
      <c r="B3011" s="42"/>
      <c r="C3011" s="211" t="s">
        <v>3534</v>
      </c>
      <c r="D3011" s="211" t="s">
        <v>385</v>
      </c>
      <c r="E3011" s="212" t="s">
        <v>3535</v>
      </c>
      <c r="F3011" s="213" t="s">
        <v>3536</v>
      </c>
      <c r="G3011" s="214" t="s">
        <v>972</v>
      </c>
      <c r="H3011" s="215">
        <v>3</v>
      </c>
      <c r="I3011" s="216"/>
      <c r="J3011" s="217">
        <f>ROUND(I3011*H3011,2)</f>
        <v>0</v>
      </c>
      <c r="K3011" s="213" t="s">
        <v>389</v>
      </c>
      <c r="L3011" s="47"/>
      <c r="M3011" s="218" t="s">
        <v>28</v>
      </c>
      <c r="N3011" s="219" t="s">
        <v>45</v>
      </c>
      <c r="O3011" s="87"/>
      <c r="P3011" s="220">
        <f>O3011*H3011</f>
        <v>0</v>
      </c>
      <c r="Q3011" s="220">
        <v>2.0000000000000002E-05</v>
      </c>
      <c r="R3011" s="220">
        <f>Q3011*H3011</f>
        <v>6.0000000000000008E-05</v>
      </c>
      <c r="S3011" s="220">
        <v>0</v>
      </c>
      <c r="T3011" s="221">
        <f>S3011*H3011</f>
        <v>0</v>
      </c>
      <c r="U3011" s="41"/>
      <c r="V3011" s="41"/>
      <c r="W3011" s="41"/>
      <c r="X3011" s="41"/>
      <c r="Y3011" s="41"/>
      <c r="Z3011" s="41"/>
      <c r="AA3011" s="41"/>
      <c r="AB3011" s="41"/>
      <c r="AC3011" s="41"/>
      <c r="AD3011" s="41"/>
      <c r="AE3011" s="41"/>
      <c r="AR3011" s="222" t="s">
        <v>598</v>
      </c>
      <c r="AT3011" s="222" t="s">
        <v>385</v>
      </c>
      <c r="AU3011" s="222" t="s">
        <v>84</v>
      </c>
      <c r="AY3011" s="20" t="s">
        <v>378</v>
      </c>
      <c r="BE3011" s="223">
        <f>IF(N3011="základní",J3011,0)</f>
        <v>0</v>
      </c>
      <c r="BF3011" s="223">
        <f>IF(N3011="snížená",J3011,0)</f>
        <v>0</v>
      </c>
      <c r="BG3011" s="223">
        <f>IF(N3011="zákl. přenesená",J3011,0)</f>
        <v>0</v>
      </c>
      <c r="BH3011" s="223">
        <f>IF(N3011="sníž. přenesená",J3011,0)</f>
        <v>0</v>
      </c>
      <c r="BI3011" s="223">
        <f>IF(N3011="nulová",J3011,0)</f>
        <v>0</v>
      </c>
      <c r="BJ3011" s="20" t="s">
        <v>82</v>
      </c>
      <c r="BK3011" s="223">
        <f>ROUND(I3011*H3011,2)</f>
        <v>0</v>
      </c>
      <c r="BL3011" s="20" t="s">
        <v>598</v>
      </c>
      <c r="BM3011" s="222" t="s">
        <v>3537</v>
      </c>
    </row>
    <row r="3012" s="2" customFormat="1">
      <c r="A3012" s="41"/>
      <c r="B3012" s="42"/>
      <c r="C3012" s="43"/>
      <c r="D3012" s="224" t="s">
        <v>394</v>
      </c>
      <c r="E3012" s="43"/>
      <c r="F3012" s="225" t="s">
        <v>3538</v>
      </c>
      <c r="G3012" s="43"/>
      <c r="H3012" s="43"/>
      <c r="I3012" s="226"/>
      <c r="J3012" s="43"/>
      <c r="K3012" s="43"/>
      <c r="L3012" s="47"/>
      <c r="M3012" s="227"/>
      <c r="N3012" s="228"/>
      <c r="O3012" s="87"/>
      <c r="P3012" s="87"/>
      <c r="Q3012" s="87"/>
      <c r="R3012" s="87"/>
      <c r="S3012" s="87"/>
      <c r="T3012" s="88"/>
      <c r="U3012" s="41"/>
      <c r="V3012" s="41"/>
      <c r="W3012" s="41"/>
      <c r="X3012" s="41"/>
      <c r="Y3012" s="41"/>
      <c r="Z3012" s="41"/>
      <c r="AA3012" s="41"/>
      <c r="AB3012" s="41"/>
      <c r="AC3012" s="41"/>
      <c r="AD3012" s="41"/>
      <c r="AE3012" s="41"/>
      <c r="AT3012" s="20" t="s">
        <v>394</v>
      </c>
      <c r="AU3012" s="20" t="s">
        <v>84</v>
      </c>
    </row>
    <row r="3013" s="13" customFormat="1">
      <c r="A3013" s="13"/>
      <c r="B3013" s="229"/>
      <c r="C3013" s="230"/>
      <c r="D3013" s="231" t="s">
        <v>397</v>
      </c>
      <c r="E3013" s="232" t="s">
        <v>28</v>
      </c>
      <c r="F3013" s="233" t="s">
        <v>1614</v>
      </c>
      <c r="G3013" s="230"/>
      <c r="H3013" s="232" t="s">
        <v>28</v>
      </c>
      <c r="I3013" s="234"/>
      <c r="J3013" s="230"/>
      <c r="K3013" s="230"/>
      <c r="L3013" s="235"/>
      <c r="M3013" s="236"/>
      <c r="N3013" s="237"/>
      <c r="O3013" s="237"/>
      <c r="P3013" s="237"/>
      <c r="Q3013" s="237"/>
      <c r="R3013" s="237"/>
      <c r="S3013" s="237"/>
      <c r="T3013" s="238"/>
      <c r="U3013" s="13"/>
      <c r="V3013" s="13"/>
      <c r="W3013" s="13"/>
      <c r="X3013" s="13"/>
      <c r="Y3013" s="13"/>
      <c r="Z3013" s="13"/>
      <c r="AA3013" s="13"/>
      <c r="AB3013" s="13"/>
      <c r="AC3013" s="13"/>
      <c r="AD3013" s="13"/>
      <c r="AE3013" s="13"/>
      <c r="AT3013" s="239" t="s">
        <v>397</v>
      </c>
      <c r="AU3013" s="239" t="s">
        <v>84</v>
      </c>
      <c r="AV3013" s="13" t="s">
        <v>82</v>
      </c>
      <c r="AW3013" s="13" t="s">
        <v>35</v>
      </c>
      <c r="AX3013" s="13" t="s">
        <v>74</v>
      </c>
      <c r="AY3013" s="239" t="s">
        <v>378</v>
      </c>
    </row>
    <row r="3014" s="13" customFormat="1">
      <c r="A3014" s="13"/>
      <c r="B3014" s="229"/>
      <c r="C3014" s="230"/>
      <c r="D3014" s="231" t="s">
        <v>397</v>
      </c>
      <c r="E3014" s="232" t="s">
        <v>28</v>
      </c>
      <c r="F3014" s="233" t="s">
        <v>1615</v>
      </c>
      <c r="G3014" s="230"/>
      <c r="H3014" s="232" t="s">
        <v>28</v>
      </c>
      <c r="I3014" s="234"/>
      <c r="J3014" s="230"/>
      <c r="K3014" s="230"/>
      <c r="L3014" s="235"/>
      <c r="M3014" s="236"/>
      <c r="N3014" s="237"/>
      <c r="O3014" s="237"/>
      <c r="P3014" s="237"/>
      <c r="Q3014" s="237"/>
      <c r="R3014" s="237"/>
      <c r="S3014" s="237"/>
      <c r="T3014" s="238"/>
      <c r="U3014" s="13"/>
      <c r="V3014" s="13"/>
      <c r="W3014" s="13"/>
      <c r="X3014" s="13"/>
      <c r="Y3014" s="13"/>
      <c r="Z3014" s="13"/>
      <c r="AA3014" s="13"/>
      <c r="AB3014" s="13"/>
      <c r="AC3014" s="13"/>
      <c r="AD3014" s="13"/>
      <c r="AE3014" s="13"/>
      <c r="AT3014" s="239" t="s">
        <v>397</v>
      </c>
      <c r="AU3014" s="239" t="s">
        <v>84</v>
      </c>
      <c r="AV3014" s="13" t="s">
        <v>82</v>
      </c>
      <c r="AW3014" s="13" t="s">
        <v>35</v>
      </c>
      <c r="AX3014" s="13" t="s">
        <v>74</v>
      </c>
      <c r="AY3014" s="239" t="s">
        <v>378</v>
      </c>
    </row>
    <row r="3015" s="13" customFormat="1">
      <c r="A3015" s="13"/>
      <c r="B3015" s="229"/>
      <c r="C3015" s="230"/>
      <c r="D3015" s="231" t="s">
        <v>397</v>
      </c>
      <c r="E3015" s="232" t="s">
        <v>28</v>
      </c>
      <c r="F3015" s="233" t="s">
        <v>2794</v>
      </c>
      <c r="G3015" s="230"/>
      <c r="H3015" s="232" t="s">
        <v>28</v>
      </c>
      <c r="I3015" s="234"/>
      <c r="J3015" s="230"/>
      <c r="K3015" s="230"/>
      <c r="L3015" s="235"/>
      <c r="M3015" s="236"/>
      <c r="N3015" s="237"/>
      <c r="O3015" s="237"/>
      <c r="P3015" s="237"/>
      <c r="Q3015" s="237"/>
      <c r="R3015" s="237"/>
      <c r="S3015" s="237"/>
      <c r="T3015" s="238"/>
      <c r="U3015" s="13"/>
      <c r="V3015" s="13"/>
      <c r="W3015" s="13"/>
      <c r="X3015" s="13"/>
      <c r="Y3015" s="13"/>
      <c r="Z3015" s="13"/>
      <c r="AA3015" s="13"/>
      <c r="AB3015" s="13"/>
      <c r="AC3015" s="13"/>
      <c r="AD3015" s="13"/>
      <c r="AE3015" s="13"/>
      <c r="AT3015" s="239" t="s">
        <v>397</v>
      </c>
      <c r="AU3015" s="239" t="s">
        <v>84</v>
      </c>
      <c r="AV3015" s="13" t="s">
        <v>82</v>
      </c>
      <c r="AW3015" s="13" t="s">
        <v>35</v>
      </c>
      <c r="AX3015" s="13" t="s">
        <v>74</v>
      </c>
      <c r="AY3015" s="239" t="s">
        <v>378</v>
      </c>
    </row>
    <row r="3016" s="14" customFormat="1">
      <c r="A3016" s="14"/>
      <c r="B3016" s="240"/>
      <c r="C3016" s="241"/>
      <c r="D3016" s="231" t="s">
        <v>397</v>
      </c>
      <c r="E3016" s="242" t="s">
        <v>28</v>
      </c>
      <c r="F3016" s="243" t="s">
        <v>3539</v>
      </c>
      <c r="G3016" s="241"/>
      <c r="H3016" s="244">
        <v>3</v>
      </c>
      <c r="I3016" s="245"/>
      <c r="J3016" s="241"/>
      <c r="K3016" s="241"/>
      <c r="L3016" s="246"/>
      <c r="M3016" s="247"/>
      <c r="N3016" s="248"/>
      <c r="O3016" s="248"/>
      <c r="P3016" s="248"/>
      <c r="Q3016" s="248"/>
      <c r="R3016" s="248"/>
      <c r="S3016" s="248"/>
      <c r="T3016" s="249"/>
      <c r="U3016" s="14"/>
      <c r="V3016" s="14"/>
      <c r="W3016" s="14"/>
      <c r="X3016" s="14"/>
      <c r="Y3016" s="14"/>
      <c r="Z3016" s="14"/>
      <c r="AA3016" s="14"/>
      <c r="AB3016" s="14"/>
      <c r="AC3016" s="14"/>
      <c r="AD3016" s="14"/>
      <c r="AE3016" s="14"/>
      <c r="AT3016" s="250" t="s">
        <v>397</v>
      </c>
      <c r="AU3016" s="250" t="s">
        <v>84</v>
      </c>
      <c r="AV3016" s="14" t="s">
        <v>84</v>
      </c>
      <c r="AW3016" s="14" t="s">
        <v>35</v>
      </c>
      <c r="AX3016" s="14" t="s">
        <v>82</v>
      </c>
      <c r="AY3016" s="250" t="s">
        <v>378</v>
      </c>
    </row>
    <row r="3017" s="2" customFormat="1" ht="24.15" customHeight="1">
      <c r="A3017" s="41"/>
      <c r="B3017" s="42"/>
      <c r="C3017" s="273" t="s">
        <v>3540</v>
      </c>
      <c r="D3017" s="273" t="s">
        <v>875</v>
      </c>
      <c r="E3017" s="274" t="s">
        <v>3541</v>
      </c>
      <c r="F3017" s="275" t="s">
        <v>3542</v>
      </c>
      <c r="G3017" s="276" t="s">
        <v>972</v>
      </c>
      <c r="H3017" s="277">
        <v>3.2400000000000002</v>
      </c>
      <c r="I3017" s="278"/>
      <c r="J3017" s="279">
        <f>ROUND(I3017*H3017,2)</f>
        <v>0</v>
      </c>
      <c r="K3017" s="275" t="s">
        <v>389</v>
      </c>
      <c r="L3017" s="280"/>
      <c r="M3017" s="281" t="s">
        <v>28</v>
      </c>
      <c r="N3017" s="282" t="s">
        <v>45</v>
      </c>
      <c r="O3017" s="87"/>
      <c r="P3017" s="220">
        <f>O3017*H3017</f>
        <v>0</v>
      </c>
      <c r="Q3017" s="220">
        <v>0.00125</v>
      </c>
      <c r="R3017" s="220">
        <f>Q3017*H3017</f>
        <v>0.0040500000000000006</v>
      </c>
      <c r="S3017" s="220">
        <v>0</v>
      </c>
      <c r="T3017" s="221">
        <f>S3017*H3017</f>
        <v>0</v>
      </c>
      <c r="U3017" s="41"/>
      <c r="V3017" s="41"/>
      <c r="W3017" s="41"/>
      <c r="X3017" s="41"/>
      <c r="Y3017" s="41"/>
      <c r="Z3017" s="41"/>
      <c r="AA3017" s="41"/>
      <c r="AB3017" s="41"/>
      <c r="AC3017" s="41"/>
      <c r="AD3017" s="41"/>
      <c r="AE3017" s="41"/>
      <c r="AR3017" s="222" t="s">
        <v>706</v>
      </c>
      <c r="AT3017" s="222" t="s">
        <v>875</v>
      </c>
      <c r="AU3017" s="222" t="s">
        <v>84</v>
      </c>
      <c r="AY3017" s="20" t="s">
        <v>378</v>
      </c>
      <c r="BE3017" s="223">
        <f>IF(N3017="základní",J3017,0)</f>
        <v>0</v>
      </c>
      <c r="BF3017" s="223">
        <f>IF(N3017="snížená",J3017,0)</f>
        <v>0</v>
      </c>
      <c r="BG3017" s="223">
        <f>IF(N3017="zákl. přenesená",J3017,0)</f>
        <v>0</v>
      </c>
      <c r="BH3017" s="223">
        <f>IF(N3017="sníž. přenesená",J3017,0)</f>
        <v>0</v>
      </c>
      <c r="BI3017" s="223">
        <f>IF(N3017="nulová",J3017,0)</f>
        <v>0</v>
      </c>
      <c r="BJ3017" s="20" t="s">
        <v>82</v>
      </c>
      <c r="BK3017" s="223">
        <f>ROUND(I3017*H3017,2)</f>
        <v>0</v>
      </c>
      <c r="BL3017" s="20" t="s">
        <v>598</v>
      </c>
      <c r="BM3017" s="222" t="s">
        <v>3543</v>
      </c>
    </row>
    <row r="3018" s="13" customFormat="1">
      <c r="A3018" s="13"/>
      <c r="B3018" s="229"/>
      <c r="C3018" s="230"/>
      <c r="D3018" s="231" t="s">
        <v>397</v>
      </c>
      <c r="E3018" s="232" t="s">
        <v>28</v>
      </c>
      <c r="F3018" s="233" t="s">
        <v>1614</v>
      </c>
      <c r="G3018" s="230"/>
      <c r="H3018" s="232" t="s">
        <v>28</v>
      </c>
      <c r="I3018" s="234"/>
      <c r="J3018" s="230"/>
      <c r="K3018" s="230"/>
      <c r="L3018" s="235"/>
      <c r="M3018" s="236"/>
      <c r="N3018" s="237"/>
      <c r="O3018" s="237"/>
      <c r="P3018" s="237"/>
      <c r="Q3018" s="237"/>
      <c r="R3018" s="237"/>
      <c r="S3018" s="237"/>
      <c r="T3018" s="238"/>
      <c r="U3018" s="13"/>
      <c r="V3018" s="13"/>
      <c r="W3018" s="13"/>
      <c r="X3018" s="13"/>
      <c r="Y3018" s="13"/>
      <c r="Z3018" s="13"/>
      <c r="AA3018" s="13"/>
      <c r="AB3018" s="13"/>
      <c r="AC3018" s="13"/>
      <c r="AD3018" s="13"/>
      <c r="AE3018" s="13"/>
      <c r="AT3018" s="239" t="s">
        <v>397</v>
      </c>
      <c r="AU3018" s="239" t="s">
        <v>84</v>
      </c>
      <c r="AV3018" s="13" t="s">
        <v>82</v>
      </c>
      <c r="AW3018" s="13" t="s">
        <v>35</v>
      </c>
      <c r="AX3018" s="13" t="s">
        <v>74</v>
      </c>
      <c r="AY3018" s="239" t="s">
        <v>378</v>
      </c>
    </row>
    <row r="3019" s="13" customFormat="1">
      <c r="A3019" s="13"/>
      <c r="B3019" s="229"/>
      <c r="C3019" s="230"/>
      <c r="D3019" s="231" t="s">
        <v>397</v>
      </c>
      <c r="E3019" s="232" t="s">
        <v>28</v>
      </c>
      <c r="F3019" s="233" t="s">
        <v>1615</v>
      </c>
      <c r="G3019" s="230"/>
      <c r="H3019" s="232" t="s">
        <v>28</v>
      </c>
      <c r="I3019" s="234"/>
      <c r="J3019" s="230"/>
      <c r="K3019" s="230"/>
      <c r="L3019" s="235"/>
      <c r="M3019" s="236"/>
      <c r="N3019" s="237"/>
      <c r="O3019" s="237"/>
      <c r="P3019" s="237"/>
      <c r="Q3019" s="237"/>
      <c r="R3019" s="237"/>
      <c r="S3019" s="237"/>
      <c r="T3019" s="238"/>
      <c r="U3019" s="13"/>
      <c r="V3019" s="13"/>
      <c r="W3019" s="13"/>
      <c r="X3019" s="13"/>
      <c r="Y3019" s="13"/>
      <c r="Z3019" s="13"/>
      <c r="AA3019" s="13"/>
      <c r="AB3019" s="13"/>
      <c r="AC3019" s="13"/>
      <c r="AD3019" s="13"/>
      <c r="AE3019" s="13"/>
      <c r="AT3019" s="239" t="s">
        <v>397</v>
      </c>
      <c r="AU3019" s="239" t="s">
        <v>84</v>
      </c>
      <c r="AV3019" s="13" t="s">
        <v>82</v>
      </c>
      <c r="AW3019" s="13" t="s">
        <v>35</v>
      </c>
      <c r="AX3019" s="13" t="s">
        <v>74</v>
      </c>
      <c r="AY3019" s="239" t="s">
        <v>378</v>
      </c>
    </row>
    <row r="3020" s="13" customFormat="1">
      <c r="A3020" s="13"/>
      <c r="B3020" s="229"/>
      <c r="C3020" s="230"/>
      <c r="D3020" s="231" t="s">
        <v>397</v>
      </c>
      <c r="E3020" s="232" t="s">
        <v>28</v>
      </c>
      <c r="F3020" s="233" t="s">
        <v>2794</v>
      </c>
      <c r="G3020" s="230"/>
      <c r="H3020" s="232" t="s">
        <v>28</v>
      </c>
      <c r="I3020" s="234"/>
      <c r="J3020" s="230"/>
      <c r="K3020" s="230"/>
      <c r="L3020" s="235"/>
      <c r="M3020" s="236"/>
      <c r="N3020" s="237"/>
      <c r="O3020" s="237"/>
      <c r="P3020" s="237"/>
      <c r="Q3020" s="237"/>
      <c r="R3020" s="237"/>
      <c r="S3020" s="237"/>
      <c r="T3020" s="238"/>
      <c r="U3020" s="13"/>
      <c r="V3020" s="13"/>
      <c r="W3020" s="13"/>
      <c r="X3020" s="13"/>
      <c r="Y3020" s="13"/>
      <c r="Z3020" s="13"/>
      <c r="AA3020" s="13"/>
      <c r="AB3020" s="13"/>
      <c r="AC3020" s="13"/>
      <c r="AD3020" s="13"/>
      <c r="AE3020" s="13"/>
      <c r="AT3020" s="239" t="s">
        <v>397</v>
      </c>
      <c r="AU3020" s="239" t="s">
        <v>84</v>
      </c>
      <c r="AV3020" s="13" t="s">
        <v>82</v>
      </c>
      <c r="AW3020" s="13" t="s">
        <v>35</v>
      </c>
      <c r="AX3020" s="13" t="s">
        <v>74</v>
      </c>
      <c r="AY3020" s="239" t="s">
        <v>378</v>
      </c>
    </row>
    <row r="3021" s="14" customFormat="1">
      <c r="A3021" s="14"/>
      <c r="B3021" s="240"/>
      <c r="C3021" s="241"/>
      <c r="D3021" s="231" t="s">
        <v>397</v>
      </c>
      <c r="E3021" s="242" t="s">
        <v>28</v>
      </c>
      <c r="F3021" s="243" t="s">
        <v>3544</v>
      </c>
      <c r="G3021" s="241"/>
      <c r="H3021" s="244">
        <v>3.2400000000000002</v>
      </c>
      <c r="I3021" s="245"/>
      <c r="J3021" s="241"/>
      <c r="K3021" s="241"/>
      <c r="L3021" s="246"/>
      <c r="M3021" s="247"/>
      <c r="N3021" s="248"/>
      <c r="O3021" s="248"/>
      <c r="P3021" s="248"/>
      <c r="Q3021" s="248"/>
      <c r="R3021" s="248"/>
      <c r="S3021" s="248"/>
      <c r="T3021" s="249"/>
      <c r="U3021" s="14"/>
      <c r="V3021" s="14"/>
      <c r="W3021" s="14"/>
      <c r="X3021" s="14"/>
      <c r="Y3021" s="14"/>
      <c r="Z3021" s="14"/>
      <c r="AA3021" s="14"/>
      <c r="AB3021" s="14"/>
      <c r="AC3021" s="14"/>
      <c r="AD3021" s="14"/>
      <c r="AE3021" s="14"/>
      <c r="AT3021" s="250" t="s">
        <v>397</v>
      </c>
      <c r="AU3021" s="250" t="s">
        <v>84</v>
      </c>
      <c r="AV3021" s="14" t="s">
        <v>84</v>
      </c>
      <c r="AW3021" s="14" t="s">
        <v>35</v>
      </c>
      <c r="AX3021" s="14" t="s">
        <v>82</v>
      </c>
      <c r="AY3021" s="250" t="s">
        <v>378</v>
      </c>
    </row>
    <row r="3022" s="2" customFormat="1" ht="24.15" customHeight="1">
      <c r="A3022" s="41"/>
      <c r="B3022" s="42"/>
      <c r="C3022" s="211" t="s">
        <v>3545</v>
      </c>
      <c r="D3022" s="211" t="s">
        <v>385</v>
      </c>
      <c r="E3022" s="212" t="s">
        <v>3546</v>
      </c>
      <c r="F3022" s="213" t="s">
        <v>3547</v>
      </c>
      <c r="G3022" s="214" t="s">
        <v>972</v>
      </c>
      <c r="H3022" s="215">
        <v>5.9000000000000004</v>
      </c>
      <c r="I3022" s="216"/>
      <c r="J3022" s="217">
        <f>ROUND(I3022*H3022,2)</f>
        <v>0</v>
      </c>
      <c r="K3022" s="213" t="s">
        <v>389</v>
      </c>
      <c r="L3022" s="47"/>
      <c r="M3022" s="218" t="s">
        <v>28</v>
      </c>
      <c r="N3022" s="219" t="s">
        <v>45</v>
      </c>
      <c r="O3022" s="87"/>
      <c r="P3022" s="220">
        <f>O3022*H3022</f>
        <v>0</v>
      </c>
      <c r="Q3022" s="220">
        <v>2.0000000000000002E-05</v>
      </c>
      <c r="R3022" s="220">
        <f>Q3022*H3022</f>
        <v>0.00011800000000000002</v>
      </c>
      <c r="S3022" s="220">
        <v>0</v>
      </c>
      <c r="T3022" s="221">
        <f>S3022*H3022</f>
        <v>0</v>
      </c>
      <c r="U3022" s="41"/>
      <c r="V3022" s="41"/>
      <c r="W3022" s="41"/>
      <c r="X3022" s="41"/>
      <c r="Y3022" s="41"/>
      <c r="Z3022" s="41"/>
      <c r="AA3022" s="41"/>
      <c r="AB3022" s="41"/>
      <c r="AC3022" s="41"/>
      <c r="AD3022" s="41"/>
      <c r="AE3022" s="41"/>
      <c r="AR3022" s="222" t="s">
        <v>598</v>
      </c>
      <c r="AT3022" s="222" t="s">
        <v>385</v>
      </c>
      <c r="AU3022" s="222" t="s">
        <v>84</v>
      </c>
      <c r="AY3022" s="20" t="s">
        <v>378</v>
      </c>
      <c r="BE3022" s="223">
        <f>IF(N3022="základní",J3022,0)</f>
        <v>0</v>
      </c>
      <c r="BF3022" s="223">
        <f>IF(N3022="snížená",J3022,0)</f>
        <v>0</v>
      </c>
      <c r="BG3022" s="223">
        <f>IF(N3022="zákl. přenesená",J3022,0)</f>
        <v>0</v>
      </c>
      <c r="BH3022" s="223">
        <f>IF(N3022="sníž. přenesená",J3022,0)</f>
        <v>0</v>
      </c>
      <c r="BI3022" s="223">
        <f>IF(N3022="nulová",J3022,0)</f>
        <v>0</v>
      </c>
      <c r="BJ3022" s="20" t="s">
        <v>82</v>
      </c>
      <c r="BK3022" s="223">
        <f>ROUND(I3022*H3022,2)</f>
        <v>0</v>
      </c>
      <c r="BL3022" s="20" t="s">
        <v>598</v>
      </c>
      <c r="BM3022" s="222" t="s">
        <v>3548</v>
      </c>
    </row>
    <row r="3023" s="2" customFormat="1">
      <c r="A3023" s="41"/>
      <c r="B3023" s="42"/>
      <c r="C3023" s="43"/>
      <c r="D3023" s="224" t="s">
        <v>394</v>
      </c>
      <c r="E3023" s="43"/>
      <c r="F3023" s="225" t="s">
        <v>3549</v>
      </c>
      <c r="G3023" s="43"/>
      <c r="H3023" s="43"/>
      <c r="I3023" s="226"/>
      <c r="J3023" s="43"/>
      <c r="K3023" s="43"/>
      <c r="L3023" s="47"/>
      <c r="M3023" s="227"/>
      <c r="N3023" s="228"/>
      <c r="O3023" s="87"/>
      <c r="P3023" s="87"/>
      <c r="Q3023" s="87"/>
      <c r="R3023" s="87"/>
      <c r="S3023" s="87"/>
      <c r="T3023" s="88"/>
      <c r="U3023" s="41"/>
      <c r="V3023" s="41"/>
      <c r="W3023" s="41"/>
      <c r="X3023" s="41"/>
      <c r="Y3023" s="41"/>
      <c r="Z3023" s="41"/>
      <c r="AA3023" s="41"/>
      <c r="AB3023" s="41"/>
      <c r="AC3023" s="41"/>
      <c r="AD3023" s="41"/>
      <c r="AE3023" s="41"/>
      <c r="AT3023" s="20" t="s">
        <v>394</v>
      </c>
      <c r="AU3023" s="20" t="s">
        <v>84</v>
      </c>
    </row>
    <row r="3024" s="13" customFormat="1">
      <c r="A3024" s="13"/>
      <c r="B3024" s="229"/>
      <c r="C3024" s="230"/>
      <c r="D3024" s="231" t="s">
        <v>397</v>
      </c>
      <c r="E3024" s="232" t="s">
        <v>28</v>
      </c>
      <c r="F3024" s="233" t="s">
        <v>1178</v>
      </c>
      <c r="G3024" s="230"/>
      <c r="H3024" s="232" t="s">
        <v>28</v>
      </c>
      <c r="I3024" s="234"/>
      <c r="J3024" s="230"/>
      <c r="K3024" s="230"/>
      <c r="L3024" s="235"/>
      <c r="M3024" s="236"/>
      <c r="N3024" s="237"/>
      <c r="O3024" s="237"/>
      <c r="P3024" s="237"/>
      <c r="Q3024" s="237"/>
      <c r="R3024" s="237"/>
      <c r="S3024" s="237"/>
      <c r="T3024" s="238"/>
      <c r="U3024" s="13"/>
      <c r="V3024" s="13"/>
      <c r="W3024" s="13"/>
      <c r="X3024" s="13"/>
      <c r="Y3024" s="13"/>
      <c r="Z3024" s="13"/>
      <c r="AA3024" s="13"/>
      <c r="AB3024" s="13"/>
      <c r="AC3024" s="13"/>
      <c r="AD3024" s="13"/>
      <c r="AE3024" s="13"/>
      <c r="AT3024" s="239" t="s">
        <v>397</v>
      </c>
      <c r="AU3024" s="239" t="s">
        <v>84</v>
      </c>
      <c r="AV3024" s="13" t="s">
        <v>82</v>
      </c>
      <c r="AW3024" s="13" t="s">
        <v>35</v>
      </c>
      <c r="AX3024" s="13" t="s">
        <v>74</v>
      </c>
      <c r="AY3024" s="239" t="s">
        <v>378</v>
      </c>
    </row>
    <row r="3025" s="14" customFormat="1">
      <c r="A3025" s="14"/>
      <c r="B3025" s="240"/>
      <c r="C3025" s="241"/>
      <c r="D3025" s="231" t="s">
        <v>397</v>
      </c>
      <c r="E3025" s="242" t="s">
        <v>28</v>
      </c>
      <c r="F3025" s="243" t="s">
        <v>3550</v>
      </c>
      <c r="G3025" s="241"/>
      <c r="H3025" s="244">
        <v>4.4000000000000004</v>
      </c>
      <c r="I3025" s="245"/>
      <c r="J3025" s="241"/>
      <c r="K3025" s="241"/>
      <c r="L3025" s="246"/>
      <c r="M3025" s="247"/>
      <c r="N3025" s="248"/>
      <c r="O3025" s="248"/>
      <c r="P3025" s="248"/>
      <c r="Q3025" s="248"/>
      <c r="R3025" s="248"/>
      <c r="S3025" s="248"/>
      <c r="T3025" s="249"/>
      <c r="U3025" s="14"/>
      <c r="V3025" s="14"/>
      <c r="W3025" s="14"/>
      <c r="X3025" s="14"/>
      <c r="Y3025" s="14"/>
      <c r="Z3025" s="14"/>
      <c r="AA3025" s="14"/>
      <c r="AB3025" s="14"/>
      <c r="AC3025" s="14"/>
      <c r="AD3025" s="14"/>
      <c r="AE3025" s="14"/>
      <c r="AT3025" s="250" t="s">
        <v>397</v>
      </c>
      <c r="AU3025" s="250" t="s">
        <v>84</v>
      </c>
      <c r="AV3025" s="14" t="s">
        <v>84</v>
      </c>
      <c r="AW3025" s="14" t="s">
        <v>35</v>
      </c>
      <c r="AX3025" s="14" t="s">
        <v>74</v>
      </c>
      <c r="AY3025" s="250" t="s">
        <v>378</v>
      </c>
    </row>
    <row r="3026" s="13" customFormat="1">
      <c r="A3026" s="13"/>
      <c r="B3026" s="229"/>
      <c r="C3026" s="230"/>
      <c r="D3026" s="231" t="s">
        <v>397</v>
      </c>
      <c r="E3026" s="232" t="s">
        <v>28</v>
      </c>
      <c r="F3026" s="233" t="s">
        <v>1614</v>
      </c>
      <c r="G3026" s="230"/>
      <c r="H3026" s="232" t="s">
        <v>28</v>
      </c>
      <c r="I3026" s="234"/>
      <c r="J3026" s="230"/>
      <c r="K3026" s="230"/>
      <c r="L3026" s="235"/>
      <c r="M3026" s="236"/>
      <c r="N3026" s="237"/>
      <c r="O3026" s="237"/>
      <c r="P3026" s="237"/>
      <c r="Q3026" s="237"/>
      <c r="R3026" s="237"/>
      <c r="S3026" s="237"/>
      <c r="T3026" s="238"/>
      <c r="U3026" s="13"/>
      <c r="V3026" s="13"/>
      <c r="W3026" s="13"/>
      <c r="X3026" s="13"/>
      <c r="Y3026" s="13"/>
      <c r="Z3026" s="13"/>
      <c r="AA3026" s="13"/>
      <c r="AB3026" s="13"/>
      <c r="AC3026" s="13"/>
      <c r="AD3026" s="13"/>
      <c r="AE3026" s="13"/>
      <c r="AT3026" s="239" t="s">
        <v>397</v>
      </c>
      <c r="AU3026" s="239" t="s">
        <v>84</v>
      </c>
      <c r="AV3026" s="13" t="s">
        <v>82</v>
      </c>
      <c r="AW3026" s="13" t="s">
        <v>35</v>
      </c>
      <c r="AX3026" s="13" t="s">
        <v>74</v>
      </c>
      <c r="AY3026" s="239" t="s">
        <v>378</v>
      </c>
    </row>
    <row r="3027" s="13" customFormat="1">
      <c r="A3027" s="13"/>
      <c r="B3027" s="229"/>
      <c r="C3027" s="230"/>
      <c r="D3027" s="231" t="s">
        <v>397</v>
      </c>
      <c r="E3027" s="232" t="s">
        <v>28</v>
      </c>
      <c r="F3027" s="233" t="s">
        <v>1615</v>
      </c>
      <c r="G3027" s="230"/>
      <c r="H3027" s="232" t="s">
        <v>28</v>
      </c>
      <c r="I3027" s="234"/>
      <c r="J3027" s="230"/>
      <c r="K3027" s="230"/>
      <c r="L3027" s="235"/>
      <c r="M3027" s="236"/>
      <c r="N3027" s="237"/>
      <c r="O3027" s="237"/>
      <c r="P3027" s="237"/>
      <c r="Q3027" s="237"/>
      <c r="R3027" s="237"/>
      <c r="S3027" s="237"/>
      <c r="T3027" s="238"/>
      <c r="U3027" s="13"/>
      <c r="V3027" s="13"/>
      <c r="W3027" s="13"/>
      <c r="X3027" s="13"/>
      <c r="Y3027" s="13"/>
      <c r="Z3027" s="13"/>
      <c r="AA3027" s="13"/>
      <c r="AB3027" s="13"/>
      <c r="AC3027" s="13"/>
      <c r="AD3027" s="13"/>
      <c r="AE3027" s="13"/>
      <c r="AT3027" s="239" t="s">
        <v>397</v>
      </c>
      <c r="AU3027" s="239" t="s">
        <v>84</v>
      </c>
      <c r="AV3027" s="13" t="s">
        <v>82</v>
      </c>
      <c r="AW3027" s="13" t="s">
        <v>35</v>
      </c>
      <c r="AX3027" s="13" t="s">
        <v>74</v>
      </c>
      <c r="AY3027" s="239" t="s">
        <v>378</v>
      </c>
    </row>
    <row r="3028" s="13" customFormat="1">
      <c r="A3028" s="13"/>
      <c r="B3028" s="229"/>
      <c r="C3028" s="230"/>
      <c r="D3028" s="231" t="s">
        <v>397</v>
      </c>
      <c r="E3028" s="232" t="s">
        <v>28</v>
      </c>
      <c r="F3028" s="233" t="s">
        <v>2794</v>
      </c>
      <c r="G3028" s="230"/>
      <c r="H3028" s="232" t="s">
        <v>28</v>
      </c>
      <c r="I3028" s="234"/>
      <c r="J3028" s="230"/>
      <c r="K3028" s="230"/>
      <c r="L3028" s="235"/>
      <c r="M3028" s="236"/>
      <c r="N3028" s="237"/>
      <c r="O3028" s="237"/>
      <c r="P3028" s="237"/>
      <c r="Q3028" s="237"/>
      <c r="R3028" s="237"/>
      <c r="S3028" s="237"/>
      <c r="T3028" s="238"/>
      <c r="U3028" s="13"/>
      <c r="V3028" s="13"/>
      <c r="W3028" s="13"/>
      <c r="X3028" s="13"/>
      <c r="Y3028" s="13"/>
      <c r="Z3028" s="13"/>
      <c r="AA3028" s="13"/>
      <c r="AB3028" s="13"/>
      <c r="AC3028" s="13"/>
      <c r="AD3028" s="13"/>
      <c r="AE3028" s="13"/>
      <c r="AT3028" s="239" t="s">
        <v>397</v>
      </c>
      <c r="AU3028" s="239" t="s">
        <v>84</v>
      </c>
      <c r="AV3028" s="13" t="s">
        <v>82</v>
      </c>
      <c r="AW3028" s="13" t="s">
        <v>35</v>
      </c>
      <c r="AX3028" s="13" t="s">
        <v>74</v>
      </c>
      <c r="AY3028" s="239" t="s">
        <v>378</v>
      </c>
    </row>
    <row r="3029" s="14" customFormat="1">
      <c r="A3029" s="14"/>
      <c r="B3029" s="240"/>
      <c r="C3029" s="241"/>
      <c r="D3029" s="231" t="s">
        <v>397</v>
      </c>
      <c r="E3029" s="242" t="s">
        <v>28</v>
      </c>
      <c r="F3029" s="243" t="s">
        <v>3551</v>
      </c>
      <c r="G3029" s="241"/>
      <c r="H3029" s="244">
        <v>1.5</v>
      </c>
      <c r="I3029" s="245"/>
      <c r="J3029" s="241"/>
      <c r="K3029" s="241"/>
      <c r="L3029" s="246"/>
      <c r="M3029" s="247"/>
      <c r="N3029" s="248"/>
      <c r="O3029" s="248"/>
      <c r="P3029" s="248"/>
      <c r="Q3029" s="248"/>
      <c r="R3029" s="248"/>
      <c r="S3029" s="248"/>
      <c r="T3029" s="249"/>
      <c r="U3029" s="14"/>
      <c r="V3029" s="14"/>
      <c r="W3029" s="14"/>
      <c r="X3029" s="14"/>
      <c r="Y3029" s="14"/>
      <c r="Z3029" s="14"/>
      <c r="AA3029" s="14"/>
      <c r="AB3029" s="14"/>
      <c r="AC3029" s="14"/>
      <c r="AD3029" s="14"/>
      <c r="AE3029" s="14"/>
      <c r="AT3029" s="250" t="s">
        <v>397</v>
      </c>
      <c r="AU3029" s="250" t="s">
        <v>84</v>
      </c>
      <c r="AV3029" s="14" t="s">
        <v>84</v>
      </c>
      <c r="AW3029" s="14" t="s">
        <v>35</v>
      </c>
      <c r="AX3029" s="14" t="s">
        <v>74</v>
      </c>
      <c r="AY3029" s="250" t="s">
        <v>378</v>
      </c>
    </row>
    <row r="3030" s="15" customFormat="1">
      <c r="A3030" s="15"/>
      <c r="B3030" s="251"/>
      <c r="C3030" s="252"/>
      <c r="D3030" s="231" t="s">
        <v>397</v>
      </c>
      <c r="E3030" s="253" t="s">
        <v>28</v>
      </c>
      <c r="F3030" s="254" t="s">
        <v>416</v>
      </c>
      <c r="G3030" s="252"/>
      <c r="H3030" s="255">
        <v>5.9000000000000004</v>
      </c>
      <c r="I3030" s="256"/>
      <c r="J3030" s="252"/>
      <c r="K3030" s="252"/>
      <c r="L3030" s="257"/>
      <c r="M3030" s="258"/>
      <c r="N3030" s="259"/>
      <c r="O3030" s="259"/>
      <c r="P3030" s="259"/>
      <c r="Q3030" s="259"/>
      <c r="R3030" s="259"/>
      <c r="S3030" s="259"/>
      <c r="T3030" s="260"/>
      <c r="U3030" s="15"/>
      <c r="V3030" s="15"/>
      <c r="W3030" s="15"/>
      <c r="X3030" s="15"/>
      <c r="Y3030" s="15"/>
      <c r="Z3030" s="15"/>
      <c r="AA3030" s="15"/>
      <c r="AB3030" s="15"/>
      <c r="AC3030" s="15"/>
      <c r="AD3030" s="15"/>
      <c r="AE3030" s="15"/>
      <c r="AT3030" s="261" t="s">
        <v>397</v>
      </c>
      <c r="AU3030" s="261" t="s">
        <v>84</v>
      </c>
      <c r="AV3030" s="15" t="s">
        <v>390</v>
      </c>
      <c r="AW3030" s="15" t="s">
        <v>35</v>
      </c>
      <c r="AX3030" s="15" t="s">
        <v>82</v>
      </c>
      <c r="AY3030" s="261" t="s">
        <v>378</v>
      </c>
    </row>
    <row r="3031" s="2" customFormat="1" ht="24.15" customHeight="1">
      <c r="A3031" s="41"/>
      <c r="B3031" s="42"/>
      <c r="C3031" s="273" t="s">
        <v>3552</v>
      </c>
      <c r="D3031" s="273" t="s">
        <v>875</v>
      </c>
      <c r="E3031" s="274" t="s">
        <v>3553</v>
      </c>
      <c r="F3031" s="275" t="s">
        <v>3554</v>
      </c>
      <c r="G3031" s="276" t="s">
        <v>972</v>
      </c>
      <c r="H3031" s="277">
        <v>6.3719999999999999</v>
      </c>
      <c r="I3031" s="278"/>
      <c r="J3031" s="279">
        <f>ROUND(I3031*H3031,2)</f>
        <v>0</v>
      </c>
      <c r="K3031" s="275" t="s">
        <v>389</v>
      </c>
      <c r="L3031" s="280"/>
      <c r="M3031" s="281" t="s">
        <v>28</v>
      </c>
      <c r="N3031" s="282" t="s">
        <v>45</v>
      </c>
      <c r="O3031" s="87"/>
      <c r="P3031" s="220">
        <f>O3031*H3031</f>
        <v>0</v>
      </c>
      <c r="Q3031" s="220">
        <v>0.00075000000000000002</v>
      </c>
      <c r="R3031" s="220">
        <f>Q3031*H3031</f>
        <v>0.0047790000000000003</v>
      </c>
      <c r="S3031" s="220">
        <v>0</v>
      </c>
      <c r="T3031" s="221">
        <f>S3031*H3031</f>
        <v>0</v>
      </c>
      <c r="U3031" s="41"/>
      <c r="V3031" s="41"/>
      <c r="W3031" s="41"/>
      <c r="X3031" s="41"/>
      <c r="Y3031" s="41"/>
      <c r="Z3031" s="41"/>
      <c r="AA3031" s="41"/>
      <c r="AB3031" s="41"/>
      <c r="AC3031" s="41"/>
      <c r="AD3031" s="41"/>
      <c r="AE3031" s="41"/>
      <c r="AR3031" s="222" t="s">
        <v>706</v>
      </c>
      <c r="AT3031" s="222" t="s">
        <v>875</v>
      </c>
      <c r="AU3031" s="222" t="s">
        <v>84</v>
      </c>
      <c r="AY3031" s="20" t="s">
        <v>378</v>
      </c>
      <c r="BE3031" s="223">
        <f>IF(N3031="základní",J3031,0)</f>
        <v>0</v>
      </c>
      <c r="BF3031" s="223">
        <f>IF(N3031="snížená",J3031,0)</f>
        <v>0</v>
      </c>
      <c r="BG3031" s="223">
        <f>IF(N3031="zákl. přenesená",J3031,0)</f>
        <v>0</v>
      </c>
      <c r="BH3031" s="223">
        <f>IF(N3031="sníž. přenesená",J3031,0)</f>
        <v>0</v>
      </c>
      <c r="BI3031" s="223">
        <f>IF(N3031="nulová",J3031,0)</f>
        <v>0</v>
      </c>
      <c r="BJ3031" s="20" t="s">
        <v>82</v>
      </c>
      <c r="BK3031" s="223">
        <f>ROUND(I3031*H3031,2)</f>
        <v>0</v>
      </c>
      <c r="BL3031" s="20" t="s">
        <v>598</v>
      </c>
      <c r="BM3031" s="222" t="s">
        <v>3555</v>
      </c>
    </row>
    <row r="3032" s="13" customFormat="1">
      <c r="A3032" s="13"/>
      <c r="B3032" s="229"/>
      <c r="C3032" s="230"/>
      <c r="D3032" s="231" t="s">
        <v>397</v>
      </c>
      <c r="E3032" s="232" t="s">
        <v>28</v>
      </c>
      <c r="F3032" s="233" t="s">
        <v>1178</v>
      </c>
      <c r="G3032" s="230"/>
      <c r="H3032" s="232" t="s">
        <v>28</v>
      </c>
      <c r="I3032" s="234"/>
      <c r="J3032" s="230"/>
      <c r="K3032" s="230"/>
      <c r="L3032" s="235"/>
      <c r="M3032" s="236"/>
      <c r="N3032" s="237"/>
      <c r="O3032" s="237"/>
      <c r="P3032" s="237"/>
      <c r="Q3032" s="237"/>
      <c r="R3032" s="237"/>
      <c r="S3032" s="237"/>
      <c r="T3032" s="238"/>
      <c r="U3032" s="13"/>
      <c r="V3032" s="13"/>
      <c r="W3032" s="13"/>
      <c r="X3032" s="13"/>
      <c r="Y3032" s="13"/>
      <c r="Z3032" s="13"/>
      <c r="AA3032" s="13"/>
      <c r="AB3032" s="13"/>
      <c r="AC3032" s="13"/>
      <c r="AD3032" s="13"/>
      <c r="AE3032" s="13"/>
      <c r="AT3032" s="239" t="s">
        <v>397</v>
      </c>
      <c r="AU3032" s="239" t="s">
        <v>84</v>
      </c>
      <c r="AV3032" s="13" t="s">
        <v>82</v>
      </c>
      <c r="AW3032" s="13" t="s">
        <v>35</v>
      </c>
      <c r="AX3032" s="13" t="s">
        <v>74</v>
      </c>
      <c r="AY3032" s="239" t="s">
        <v>378</v>
      </c>
    </row>
    <row r="3033" s="14" customFormat="1">
      <c r="A3033" s="14"/>
      <c r="B3033" s="240"/>
      <c r="C3033" s="241"/>
      <c r="D3033" s="231" t="s">
        <v>397</v>
      </c>
      <c r="E3033" s="242" t="s">
        <v>28</v>
      </c>
      <c r="F3033" s="243" t="s">
        <v>3556</v>
      </c>
      <c r="G3033" s="241"/>
      <c r="H3033" s="244">
        <v>4.7519999999999998</v>
      </c>
      <c r="I3033" s="245"/>
      <c r="J3033" s="241"/>
      <c r="K3033" s="241"/>
      <c r="L3033" s="246"/>
      <c r="M3033" s="247"/>
      <c r="N3033" s="248"/>
      <c r="O3033" s="248"/>
      <c r="P3033" s="248"/>
      <c r="Q3033" s="248"/>
      <c r="R3033" s="248"/>
      <c r="S3033" s="248"/>
      <c r="T3033" s="249"/>
      <c r="U3033" s="14"/>
      <c r="V3033" s="14"/>
      <c r="W3033" s="14"/>
      <c r="X3033" s="14"/>
      <c r="Y3033" s="14"/>
      <c r="Z3033" s="14"/>
      <c r="AA3033" s="14"/>
      <c r="AB3033" s="14"/>
      <c r="AC3033" s="14"/>
      <c r="AD3033" s="14"/>
      <c r="AE3033" s="14"/>
      <c r="AT3033" s="250" t="s">
        <v>397</v>
      </c>
      <c r="AU3033" s="250" t="s">
        <v>84</v>
      </c>
      <c r="AV3033" s="14" t="s">
        <v>84</v>
      </c>
      <c r="AW3033" s="14" t="s">
        <v>35</v>
      </c>
      <c r="AX3033" s="14" t="s">
        <v>74</v>
      </c>
      <c r="AY3033" s="250" t="s">
        <v>378</v>
      </c>
    </row>
    <row r="3034" s="13" customFormat="1">
      <c r="A3034" s="13"/>
      <c r="B3034" s="229"/>
      <c r="C3034" s="230"/>
      <c r="D3034" s="231" t="s">
        <v>397</v>
      </c>
      <c r="E3034" s="232" t="s">
        <v>28</v>
      </c>
      <c r="F3034" s="233" t="s">
        <v>1614</v>
      </c>
      <c r="G3034" s="230"/>
      <c r="H3034" s="232" t="s">
        <v>28</v>
      </c>
      <c r="I3034" s="234"/>
      <c r="J3034" s="230"/>
      <c r="K3034" s="230"/>
      <c r="L3034" s="235"/>
      <c r="M3034" s="236"/>
      <c r="N3034" s="237"/>
      <c r="O3034" s="237"/>
      <c r="P3034" s="237"/>
      <c r="Q3034" s="237"/>
      <c r="R3034" s="237"/>
      <c r="S3034" s="237"/>
      <c r="T3034" s="238"/>
      <c r="U3034" s="13"/>
      <c r="V3034" s="13"/>
      <c r="W3034" s="13"/>
      <c r="X3034" s="13"/>
      <c r="Y3034" s="13"/>
      <c r="Z3034" s="13"/>
      <c r="AA3034" s="13"/>
      <c r="AB3034" s="13"/>
      <c r="AC3034" s="13"/>
      <c r="AD3034" s="13"/>
      <c r="AE3034" s="13"/>
      <c r="AT3034" s="239" t="s">
        <v>397</v>
      </c>
      <c r="AU3034" s="239" t="s">
        <v>84</v>
      </c>
      <c r="AV3034" s="13" t="s">
        <v>82</v>
      </c>
      <c r="AW3034" s="13" t="s">
        <v>35</v>
      </c>
      <c r="AX3034" s="13" t="s">
        <v>74</v>
      </c>
      <c r="AY3034" s="239" t="s">
        <v>378</v>
      </c>
    </row>
    <row r="3035" s="13" customFormat="1">
      <c r="A3035" s="13"/>
      <c r="B3035" s="229"/>
      <c r="C3035" s="230"/>
      <c r="D3035" s="231" t="s">
        <v>397</v>
      </c>
      <c r="E3035" s="232" t="s">
        <v>28</v>
      </c>
      <c r="F3035" s="233" t="s">
        <v>1615</v>
      </c>
      <c r="G3035" s="230"/>
      <c r="H3035" s="232" t="s">
        <v>28</v>
      </c>
      <c r="I3035" s="234"/>
      <c r="J3035" s="230"/>
      <c r="K3035" s="230"/>
      <c r="L3035" s="235"/>
      <c r="M3035" s="236"/>
      <c r="N3035" s="237"/>
      <c r="O3035" s="237"/>
      <c r="P3035" s="237"/>
      <c r="Q3035" s="237"/>
      <c r="R3035" s="237"/>
      <c r="S3035" s="237"/>
      <c r="T3035" s="238"/>
      <c r="U3035" s="13"/>
      <c r="V3035" s="13"/>
      <c r="W3035" s="13"/>
      <c r="X3035" s="13"/>
      <c r="Y3035" s="13"/>
      <c r="Z3035" s="13"/>
      <c r="AA3035" s="13"/>
      <c r="AB3035" s="13"/>
      <c r="AC3035" s="13"/>
      <c r="AD3035" s="13"/>
      <c r="AE3035" s="13"/>
      <c r="AT3035" s="239" t="s">
        <v>397</v>
      </c>
      <c r="AU3035" s="239" t="s">
        <v>84</v>
      </c>
      <c r="AV3035" s="13" t="s">
        <v>82</v>
      </c>
      <c r="AW3035" s="13" t="s">
        <v>35</v>
      </c>
      <c r="AX3035" s="13" t="s">
        <v>74</v>
      </c>
      <c r="AY3035" s="239" t="s">
        <v>378</v>
      </c>
    </row>
    <row r="3036" s="13" customFormat="1">
      <c r="A3036" s="13"/>
      <c r="B3036" s="229"/>
      <c r="C3036" s="230"/>
      <c r="D3036" s="231" t="s">
        <v>397</v>
      </c>
      <c r="E3036" s="232" t="s">
        <v>28</v>
      </c>
      <c r="F3036" s="233" t="s">
        <v>2794</v>
      </c>
      <c r="G3036" s="230"/>
      <c r="H3036" s="232" t="s">
        <v>28</v>
      </c>
      <c r="I3036" s="234"/>
      <c r="J3036" s="230"/>
      <c r="K3036" s="230"/>
      <c r="L3036" s="235"/>
      <c r="M3036" s="236"/>
      <c r="N3036" s="237"/>
      <c r="O3036" s="237"/>
      <c r="P3036" s="237"/>
      <c r="Q3036" s="237"/>
      <c r="R3036" s="237"/>
      <c r="S3036" s="237"/>
      <c r="T3036" s="238"/>
      <c r="U3036" s="13"/>
      <c r="V3036" s="13"/>
      <c r="W3036" s="13"/>
      <c r="X3036" s="13"/>
      <c r="Y3036" s="13"/>
      <c r="Z3036" s="13"/>
      <c r="AA3036" s="13"/>
      <c r="AB3036" s="13"/>
      <c r="AC3036" s="13"/>
      <c r="AD3036" s="13"/>
      <c r="AE3036" s="13"/>
      <c r="AT3036" s="239" t="s">
        <v>397</v>
      </c>
      <c r="AU3036" s="239" t="s">
        <v>84</v>
      </c>
      <c r="AV3036" s="13" t="s">
        <v>82</v>
      </c>
      <c r="AW3036" s="13" t="s">
        <v>35</v>
      </c>
      <c r="AX3036" s="13" t="s">
        <v>74</v>
      </c>
      <c r="AY3036" s="239" t="s">
        <v>378</v>
      </c>
    </row>
    <row r="3037" s="14" customFormat="1">
      <c r="A3037" s="14"/>
      <c r="B3037" s="240"/>
      <c r="C3037" s="241"/>
      <c r="D3037" s="231" t="s">
        <v>397</v>
      </c>
      <c r="E3037" s="242" t="s">
        <v>28</v>
      </c>
      <c r="F3037" s="243" t="s">
        <v>3557</v>
      </c>
      <c r="G3037" s="241"/>
      <c r="H3037" s="244">
        <v>1.6200000000000001</v>
      </c>
      <c r="I3037" s="245"/>
      <c r="J3037" s="241"/>
      <c r="K3037" s="241"/>
      <c r="L3037" s="246"/>
      <c r="M3037" s="247"/>
      <c r="N3037" s="248"/>
      <c r="O3037" s="248"/>
      <c r="P3037" s="248"/>
      <c r="Q3037" s="248"/>
      <c r="R3037" s="248"/>
      <c r="S3037" s="248"/>
      <c r="T3037" s="249"/>
      <c r="U3037" s="14"/>
      <c r="V3037" s="14"/>
      <c r="W3037" s="14"/>
      <c r="X3037" s="14"/>
      <c r="Y3037" s="14"/>
      <c r="Z3037" s="14"/>
      <c r="AA3037" s="14"/>
      <c r="AB3037" s="14"/>
      <c r="AC3037" s="14"/>
      <c r="AD3037" s="14"/>
      <c r="AE3037" s="14"/>
      <c r="AT3037" s="250" t="s">
        <v>397</v>
      </c>
      <c r="AU3037" s="250" t="s">
        <v>84</v>
      </c>
      <c r="AV3037" s="14" t="s">
        <v>84</v>
      </c>
      <c r="AW3037" s="14" t="s">
        <v>35</v>
      </c>
      <c r="AX3037" s="14" t="s">
        <v>74</v>
      </c>
      <c r="AY3037" s="250" t="s">
        <v>378</v>
      </c>
    </row>
    <row r="3038" s="15" customFormat="1">
      <c r="A3038" s="15"/>
      <c r="B3038" s="251"/>
      <c r="C3038" s="252"/>
      <c r="D3038" s="231" t="s">
        <v>397</v>
      </c>
      <c r="E3038" s="253" t="s">
        <v>28</v>
      </c>
      <c r="F3038" s="254" t="s">
        <v>416</v>
      </c>
      <c r="G3038" s="252"/>
      <c r="H3038" s="255">
        <v>6.3719999999999999</v>
      </c>
      <c r="I3038" s="256"/>
      <c r="J3038" s="252"/>
      <c r="K3038" s="252"/>
      <c r="L3038" s="257"/>
      <c r="M3038" s="258"/>
      <c r="N3038" s="259"/>
      <c r="O3038" s="259"/>
      <c r="P3038" s="259"/>
      <c r="Q3038" s="259"/>
      <c r="R3038" s="259"/>
      <c r="S3038" s="259"/>
      <c r="T3038" s="260"/>
      <c r="U3038" s="15"/>
      <c r="V3038" s="15"/>
      <c r="W3038" s="15"/>
      <c r="X3038" s="15"/>
      <c r="Y3038" s="15"/>
      <c r="Z3038" s="15"/>
      <c r="AA3038" s="15"/>
      <c r="AB3038" s="15"/>
      <c r="AC3038" s="15"/>
      <c r="AD3038" s="15"/>
      <c r="AE3038" s="15"/>
      <c r="AT3038" s="261" t="s">
        <v>397</v>
      </c>
      <c r="AU3038" s="261" t="s">
        <v>84</v>
      </c>
      <c r="AV3038" s="15" t="s">
        <v>390</v>
      </c>
      <c r="AW3038" s="15" t="s">
        <v>35</v>
      </c>
      <c r="AX3038" s="15" t="s">
        <v>82</v>
      </c>
      <c r="AY3038" s="261" t="s">
        <v>378</v>
      </c>
    </row>
    <row r="3039" s="2" customFormat="1" ht="24.15" customHeight="1">
      <c r="A3039" s="41"/>
      <c r="B3039" s="42"/>
      <c r="C3039" s="211" t="s">
        <v>3558</v>
      </c>
      <c r="D3039" s="211" t="s">
        <v>385</v>
      </c>
      <c r="E3039" s="212" t="s">
        <v>3559</v>
      </c>
      <c r="F3039" s="213" t="s">
        <v>3560</v>
      </c>
      <c r="G3039" s="214" t="s">
        <v>2453</v>
      </c>
      <c r="H3039" s="215">
        <v>987.44200000000001</v>
      </c>
      <c r="I3039" s="216"/>
      <c r="J3039" s="217">
        <f>ROUND(I3039*H3039,2)</f>
        <v>0</v>
      </c>
      <c r="K3039" s="213" t="s">
        <v>389</v>
      </c>
      <c r="L3039" s="47"/>
      <c r="M3039" s="218" t="s">
        <v>28</v>
      </c>
      <c r="N3039" s="219" t="s">
        <v>45</v>
      </c>
      <c r="O3039" s="87"/>
      <c r="P3039" s="220">
        <f>O3039*H3039</f>
        <v>0</v>
      </c>
      <c r="Q3039" s="220">
        <v>6.0000000000000002E-05</v>
      </c>
      <c r="R3039" s="220">
        <f>Q3039*H3039</f>
        <v>0.059246520000000004</v>
      </c>
      <c r="S3039" s="220">
        <v>0</v>
      </c>
      <c r="T3039" s="221">
        <f>S3039*H3039</f>
        <v>0</v>
      </c>
      <c r="U3039" s="41"/>
      <c r="V3039" s="41"/>
      <c r="W3039" s="41"/>
      <c r="X3039" s="41"/>
      <c r="Y3039" s="41"/>
      <c r="Z3039" s="41"/>
      <c r="AA3039" s="41"/>
      <c r="AB3039" s="41"/>
      <c r="AC3039" s="41"/>
      <c r="AD3039" s="41"/>
      <c r="AE3039" s="41"/>
      <c r="AR3039" s="222" t="s">
        <v>598</v>
      </c>
      <c r="AT3039" s="222" t="s">
        <v>385</v>
      </c>
      <c r="AU3039" s="222" t="s">
        <v>84</v>
      </c>
      <c r="AY3039" s="20" t="s">
        <v>378</v>
      </c>
      <c r="BE3039" s="223">
        <f>IF(N3039="základní",J3039,0)</f>
        <v>0</v>
      </c>
      <c r="BF3039" s="223">
        <f>IF(N3039="snížená",J3039,0)</f>
        <v>0</v>
      </c>
      <c r="BG3039" s="223">
        <f>IF(N3039="zákl. přenesená",J3039,0)</f>
        <v>0</v>
      </c>
      <c r="BH3039" s="223">
        <f>IF(N3039="sníž. přenesená",J3039,0)</f>
        <v>0</v>
      </c>
      <c r="BI3039" s="223">
        <f>IF(N3039="nulová",J3039,0)</f>
        <v>0</v>
      </c>
      <c r="BJ3039" s="20" t="s">
        <v>82</v>
      </c>
      <c r="BK3039" s="223">
        <f>ROUND(I3039*H3039,2)</f>
        <v>0</v>
      </c>
      <c r="BL3039" s="20" t="s">
        <v>598</v>
      </c>
      <c r="BM3039" s="222" t="s">
        <v>3561</v>
      </c>
    </row>
    <row r="3040" s="2" customFormat="1">
      <c r="A3040" s="41"/>
      <c r="B3040" s="42"/>
      <c r="C3040" s="43"/>
      <c r="D3040" s="224" t="s">
        <v>394</v>
      </c>
      <c r="E3040" s="43"/>
      <c r="F3040" s="225" t="s">
        <v>3562</v>
      </c>
      <c r="G3040" s="43"/>
      <c r="H3040" s="43"/>
      <c r="I3040" s="226"/>
      <c r="J3040" s="43"/>
      <c r="K3040" s="43"/>
      <c r="L3040" s="47"/>
      <c r="M3040" s="227"/>
      <c r="N3040" s="228"/>
      <c r="O3040" s="87"/>
      <c r="P3040" s="87"/>
      <c r="Q3040" s="87"/>
      <c r="R3040" s="87"/>
      <c r="S3040" s="87"/>
      <c r="T3040" s="88"/>
      <c r="U3040" s="41"/>
      <c r="V3040" s="41"/>
      <c r="W3040" s="41"/>
      <c r="X3040" s="41"/>
      <c r="Y3040" s="41"/>
      <c r="Z3040" s="41"/>
      <c r="AA3040" s="41"/>
      <c r="AB3040" s="41"/>
      <c r="AC3040" s="41"/>
      <c r="AD3040" s="41"/>
      <c r="AE3040" s="41"/>
      <c r="AT3040" s="20" t="s">
        <v>394</v>
      </c>
      <c r="AU3040" s="20" t="s">
        <v>84</v>
      </c>
    </row>
    <row r="3041" s="13" customFormat="1">
      <c r="A3041" s="13"/>
      <c r="B3041" s="229"/>
      <c r="C3041" s="230"/>
      <c r="D3041" s="231" t="s">
        <v>397</v>
      </c>
      <c r="E3041" s="232" t="s">
        <v>28</v>
      </c>
      <c r="F3041" s="233" t="s">
        <v>767</v>
      </c>
      <c r="G3041" s="230"/>
      <c r="H3041" s="232" t="s">
        <v>28</v>
      </c>
      <c r="I3041" s="234"/>
      <c r="J3041" s="230"/>
      <c r="K3041" s="230"/>
      <c r="L3041" s="235"/>
      <c r="M3041" s="236"/>
      <c r="N3041" s="237"/>
      <c r="O3041" s="237"/>
      <c r="P3041" s="237"/>
      <c r="Q3041" s="237"/>
      <c r="R3041" s="237"/>
      <c r="S3041" s="237"/>
      <c r="T3041" s="238"/>
      <c r="U3041" s="13"/>
      <c r="V3041" s="13"/>
      <c r="W3041" s="13"/>
      <c r="X3041" s="13"/>
      <c r="Y3041" s="13"/>
      <c r="Z3041" s="13"/>
      <c r="AA3041" s="13"/>
      <c r="AB3041" s="13"/>
      <c r="AC3041" s="13"/>
      <c r="AD3041" s="13"/>
      <c r="AE3041" s="13"/>
      <c r="AT3041" s="239" t="s">
        <v>397</v>
      </c>
      <c r="AU3041" s="239" t="s">
        <v>84</v>
      </c>
      <c r="AV3041" s="13" t="s">
        <v>82</v>
      </c>
      <c r="AW3041" s="13" t="s">
        <v>35</v>
      </c>
      <c r="AX3041" s="13" t="s">
        <v>74</v>
      </c>
      <c r="AY3041" s="239" t="s">
        <v>378</v>
      </c>
    </row>
    <row r="3042" s="13" customFormat="1">
      <c r="A3042" s="13"/>
      <c r="B3042" s="229"/>
      <c r="C3042" s="230"/>
      <c r="D3042" s="231" t="s">
        <v>397</v>
      </c>
      <c r="E3042" s="232" t="s">
        <v>28</v>
      </c>
      <c r="F3042" s="233" t="s">
        <v>923</v>
      </c>
      <c r="G3042" s="230"/>
      <c r="H3042" s="232" t="s">
        <v>28</v>
      </c>
      <c r="I3042" s="234"/>
      <c r="J3042" s="230"/>
      <c r="K3042" s="230"/>
      <c r="L3042" s="235"/>
      <c r="M3042" s="236"/>
      <c r="N3042" s="237"/>
      <c r="O3042" s="237"/>
      <c r="P3042" s="237"/>
      <c r="Q3042" s="237"/>
      <c r="R3042" s="237"/>
      <c r="S3042" s="237"/>
      <c r="T3042" s="238"/>
      <c r="U3042" s="13"/>
      <c r="V3042" s="13"/>
      <c r="W3042" s="13"/>
      <c r="X3042" s="13"/>
      <c r="Y3042" s="13"/>
      <c r="Z3042" s="13"/>
      <c r="AA3042" s="13"/>
      <c r="AB3042" s="13"/>
      <c r="AC3042" s="13"/>
      <c r="AD3042" s="13"/>
      <c r="AE3042" s="13"/>
      <c r="AT3042" s="239" t="s">
        <v>397</v>
      </c>
      <c r="AU3042" s="239" t="s">
        <v>84</v>
      </c>
      <c r="AV3042" s="13" t="s">
        <v>82</v>
      </c>
      <c r="AW3042" s="13" t="s">
        <v>35</v>
      </c>
      <c r="AX3042" s="13" t="s">
        <v>74</v>
      </c>
      <c r="AY3042" s="239" t="s">
        <v>378</v>
      </c>
    </row>
    <row r="3043" s="14" customFormat="1">
      <c r="A3043" s="14"/>
      <c r="B3043" s="240"/>
      <c r="C3043" s="241"/>
      <c r="D3043" s="231" t="s">
        <v>397</v>
      </c>
      <c r="E3043" s="242" t="s">
        <v>28</v>
      </c>
      <c r="F3043" s="243" t="s">
        <v>3563</v>
      </c>
      <c r="G3043" s="241"/>
      <c r="H3043" s="244">
        <v>93.659999999999997</v>
      </c>
      <c r="I3043" s="245"/>
      <c r="J3043" s="241"/>
      <c r="K3043" s="241"/>
      <c r="L3043" s="246"/>
      <c r="M3043" s="247"/>
      <c r="N3043" s="248"/>
      <c r="O3043" s="248"/>
      <c r="P3043" s="248"/>
      <c r="Q3043" s="248"/>
      <c r="R3043" s="248"/>
      <c r="S3043" s="248"/>
      <c r="T3043" s="249"/>
      <c r="U3043" s="14"/>
      <c r="V3043" s="14"/>
      <c r="W3043" s="14"/>
      <c r="X3043" s="14"/>
      <c r="Y3043" s="14"/>
      <c r="Z3043" s="14"/>
      <c r="AA3043" s="14"/>
      <c r="AB3043" s="14"/>
      <c r="AC3043" s="14"/>
      <c r="AD3043" s="14"/>
      <c r="AE3043" s="14"/>
      <c r="AT3043" s="250" t="s">
        <v>397</v>
      </c>
      <c r="AU3043" s="250" t="s">
        <v>84</v>
      </c>
      <c r="AV3043" s="14" t="s">
        <v>84</v>
      </c>
      <c r="AW3043" s="14" t="s">
        <v>35</v>
      </c>
      <c r="AX3043" s="14" t="s">
        <v>74</v>
      </c>
      <c r="AY3043" s="250" t="s">
        <v>378</v>
      </c>
    </row>
    <row r="3044" s="13" customFormat="1">
      <c r="A3044" s="13"/>
      <c r="B3044" s="229"/>
      <c r="C3044" s="230"/>
      <c r="D3044" s="231" t="s">
        <v>397</v>
      </c>
      <c r="E3044" s="232" t="s">
        <v>28</v>
      </c>
      <c r="F3044" s="233" t="s">
        <v>954</v>
      </c>
      <c r="G3044" s="230"/>
      <c r="H3044" s="232" t="s">
        <v>28</v>
      </c>
      <c r="I3044" s="234"/>
      <c r="J3044" s="230"/>
      <c r="K3044" s="230"/>
      <c r="L3044" s="235"/>
      <c r="M3044" s="236"/>
      <c r="N3044" s="237"/>
      <c r="O3044" s="237"/>
      <c r="P3044" s="237"/>
      <c r="Q3044" s="237"/>
      <c r="R3044" s="237"/>
      <c r="S3044" s="237"/>
      <c r="T3044" s="238"/>
      <c r="U3044" s="13"/>
      <c r="V3044" s="13"/>
      <c r="W3044" s="13"/>
      <c r="X3044" s="13"/>
      <c r="Y3044" s="13"/>
      <c r="Z3044" s="13"/>
      <c r="AA3044" s="13"/>
      <c r="AB3044" s="13"/>
      <c r="AC3044" s="13"/>
      <c r="AD3044" s="13"/>
      <c r="AE3044" s="13"/>
      <c r="AT3044" s="239" t="s">
        <v>397</v>
      </c>
      <c r="AU3044" s="239" t="s">
        <v>84</v>
      </c>
      <c r="AV3044" s="13" t="s">
        <v>82</v>
      </c>
      <c r="AW3044" s="13" t="s">
        <v>35</v>
      </c>
      <c r="AX3044" s="13" t="s">
        <v>74</v>
      </c>
      <c r="AY3044" s="239" t="s">
        <v>378</v>
      </c>
    </row>
    <row r="3045" s="14" customFormat="1">
      <c r="A3045" s="14"/>
      <c r="B3045" s="240"/>
      <c r="C3045" s="241"/>
      <c r="D3045" s="231" t="s">
        <v>397</v>
      </c>
      <c r="E3045" s="242" t="s">
        <v>28</v>
      </c>
      <c r="F3045" s="243" t="s">
        <v>3564</v>
      </c>
      <c r="G3045" s="241"/>
      <c r="H3045" s="244">
        <v>80.280000000000001</v>
      </c>
      <c r="I3045" s="245"/>
      <c r="J3045" s="241"/>
      <c r="K3045" s="241"/>
      <c r="L3045" s="246"/>
      <c r="M3045" s="247"/>
      <c r="N3045" s="248"/>
      <c r="O3045" s="248"/>
      <c r="P3045" s="248"/>
      <c r="Q3045" s="248"/>
      <c r="R3045" s="248"/>
      <c r="S3045" s="248"/>
      <c r="T3045" s="249"/>
      <c r="U3045" s="14"/>
      <c r="V3045" s="14"/>
      <c r="W3045" s="14"/>
      <c r="X3045" s="14"/>
      <c r="Y3045" s="14"/>
      <c r="Z3045" s="14"/>
      <c r="AA3045" s="14"/>
      <c r="AB3045" s="14"/>
      <c r="AC3045" s="14"/>
      <c r="AD3045" s="14"/>
      <c r="AE3045" s="14"/>
      <c r="AT3045" s="250" t="s">
        <v>397</v>
      </c>
      <c r="AU3045" s="250" t="s">
        <v>84</v>
      </c>
      <c r="AV3045" s="14" t="s">
        <v>84</v>
      </c>
      <c r="AW3045" s="14" t="s">
        <v>35</v>
      </c>
      <c r="AX3045" s="14" t="s">
        <v>74</v>
      </c>
      <c r="AY3045" s="250" t="s">
        <v>378</v>
      </c>
    </row>
    <row r="3046" s="13" customFormat="1">
      <c r="A3046" s="13"/>
      <c r="B3046" s="229"/>
      <c r="C3046" s="230"/>
      <c r="D3046" s="231" t="s">
        <v>397</v>
      </c>
      <c r="E3046" s="232" t="s">
        <v>28</v>
      </c>
      <c r="F3046" s="233" t="s">
        <v>956</v>
      </c>
      <c r="G3046" s="230"/>
      <c r="H3046" s="232" t="s">
        <v>28</v>
      </c>
      <c r="I3046" s="234"/>
      <c r="J3046" s="230"/>
      <c r="K3046" s="230"/>
      <c r="L3046" s="235"/>
      <c r="M3046" s="236"/>
      <c r="N3046" s="237"/>
      <c r="O3046" s="237"/>
      <c r="P3046" s="237"/>
      <c r="Q3046" s="237"/>
      <c r="R3046" s="237"/>
      <c r="S3046" s="237"/>
      <c r="T3046" s="238"/>
      <c r="U3046" s="13"/>
      <c r="V3046" s="13"/>
      <c r="W3046" s="13"/>
      <c r="X3046" s="13"/>
      <c r="Y3046" s="13"/>
      <c r="Z3046" s="13"/>
      <c r="AA3046" s="13"/>
      <c r="AB3046" s="13"/>
      <c r="AC3046" s="13"/>
      <c r="AD3046" s="13"/>
      <c r="AE3046" s="13"/>
      <c r="AT3046" s="239" t="s">
        <v>397</v>
      </c>
      <c r="AU3046" s="239" t="s">
        <v>84</v>
      </c>
      <c r="AV3046" s="13" t="s">
        <v>82</v>
      </c>
      <c r="AW3046" s="13" t="s">
        <v>35</v>
      </c>
      <c r="AX3046" s="13" t="s">
        <v>74</v>
      </c>
      <c r="AY3046" s="239" t="s">
        <v>378</v>
      </c>
    </row>
    <row r="3047" s="14" customFormat="1">
      <c r="A3047" s="14"/>
      <c r="B3047" s="240"/>
      <c r="C3047" s="241"/>
      <c r="D3047" s="231" t="s">
        <v>397</v>
      </c>
      <c r="E3047" s="242" t="s">
        <v>28</v>
      </c>
      <c r="F3047" s="243" t="s">
        <v>3565</v>
      </c>
      <c r="G3047" s="241"/>
      <c r="H3047" s="244">
        <v>50.174999999999997</v>
      </c>
      <c r="I3047" s="245"/>
      <c r="J3047" s="241"/>
      <c r="K3047" s="241"/>
      <c r="L3047" s="246"/>
      <c r="M3047" s="247"/>
      <c r="N3047" s="248"/>
      <c r="O3047" s="248"/>
      <c r="P3047" s="248"/>
      <c r="Q3047" s="248"/>
      <c r="R3047" s="248"/>
      <c r="S3047" s="248"/>
      <c r="T3047" s="249"/>
      <c r="U3047" s="14"/>
      <c r="V3047" s="14"/>
      <c r="W3047" s="14"/>
      <c r="X3047" s="14"/>
      <c r="Y3047" s="14"/>
      <c r="Z3047" s="14"/>
      <c r="AA3047" s="14"/>
      <c r="AB3047" s="14"/>
      <c r="AC3047" s="14"/>
      <c r="AD3047" s="14"/>
      <c r="AE3047" s="14"/>
      <c r="AT3047" s="250" t="s">
        <v>397</v>
      </c>
      <c r="AU3047" s="250" t="s">
        <v>84</v>
      </c>
      <c r="AV3047" s="14" t="s">
        <v>84</v>
      </c>
      <c r="AW3047" s="14" t="s">
        <v>35</v>
      </c>
      <c r="AX3047" s="14" t="s">
        <v>74</v>
      </c>
      <c r="AY3047" s="250" t="s">
        <v>378</v>
      </c>
    </row>
    <row r="3048" s="13" customFormat="1">
      <c r="A3048" s="13"/>
      <c r="B3048" s="229"/>
      <c r="C3048" s="230"/>
      <c r="D3048" s="231" t="s">
        <v>397</v>
      </c>
      <c r="E3048" s="232" t="s">
        <v>28</v>
      </c>
      <c r="F3048" s="233" t="s">
        <v>896</v>
      </c>
      <c r="G3048" s="230"/>
      <c r="H3048" s="232" t="s">
        <v>28</v>
      </c>
      <c r="I3048" s="234"/>
      <c r="J3048" s="230"/>
      <c r="K3048" s="230"/>
      <c r="L3048" s="235"/>
      <c r="M3048" s="236"/>
      <c r="N3048" s="237"/>
      <c r="O3048" s="237"/>
      <c r="P3048" s="237"/>
      <c r="Q3048" s="237"/>
      <c r="R3048" s="237"/>
      <c r="S3048" s="237"/>
      <c r="T3048" s="238"/>
      <c r="U3048" s="13"/>
      <c r="V3048" s="13"/>
      <c r="W3048" s="13"/>
      <c r="X3048" s="13"/>
      <c r="Y3048" s="13"/>
      <c r="Z3048" s="13"/>
      <c r="AA3048" s="13"/>
      <c r="AB3048" s="13"/>
      <c r="AC3048" s="13"/>
      <c r="AD3048" s="13"/>
      <c r="AE3048" s="13"/>
      <c r="AT3048" s="239" t="s">
        <v>397</v>
      </c>
      <c r="AU3048" s="239" t="s">
        <v>84</v>
      </c>
      <c r="AV3048" s="13" t="s">
        <v>82</v>
      </c>
      <c r="AW3048" s="13" t="s">
        <v>35</v>
      </c>
      <c r="AX3048" s="13" t="s">
        <v>74</v>
      </c>
      <c r="AY3048" s="239" t="s">
        <v>378</v>
      </c>
    </row>
    <row r="3049" s="14" customFormat="1">
      <c r="A3049" s="14"/>
      <c r="B3049" s="240"/>
      <c r="C3049" s="241"/>
      <c r="D3049" s="231" t="s">
        <v>397</v>
      </c>
      <c r="E3049" s="242" t="s">
        <v>28</v>
      </c>
      <c r="F3049" s="243" t="s">
        <v>3566</v>
      </c>
      <c r="G3049" s="241"/>
      <c r="H3049" s="244">
        <v>404.745</v>
      </c>
      <c r="I3049" s="245"/>
      <c r="J3049" s="241"/>
      <c r="K3049" s="241"/>
      <c r="L3049" s="246"/>
      <c r="M3049" s="247"/>
      <c r="N3049" s="248"/>
      <c r="O3049" s="248"/>
      <c r="P3049" s="248"/>
      <c r="Q3049" s="248"/>
      <c r="R3049" s="248"/>
      <c r="S3049" s="248"/>
      <c r="T3049" s="249"/>
      <c r="U3049" s="14"/>
      <c r="V3049" s="14"/>
      <c r="W3049" s="14"/>
      <c r="X3049" s="14"/>
      <c r="Y3049" s="14"/>
      <c r="Z3049" s="14"/>
      <c r="AA3049" s="14"/>
      <c r="AB3049" s="14"/>
      <c r="AC3049" s="14"/>
      <c r="AD3049" s="14"/>
      <c r="AE3049" s="14"/>
      <c r="AT3049" s="250" t="s">
        <v>397</v>
      </c>
      <c r="AU3049" s="250" t="s">
        <v>84</v>
      </c>
      <c r="AV3049" s="14" t="s">
        <v>84</v>
      </c>
      <c r="AW3049" s="14" t="s">
        <v>35</v>
      </c>
      <c r="AX3049" s="14" t="s">
        <v>74</v>
      </c>
      <c r="AY3049" s="250" t="s">
        <v>378</v>
      </c>
    </row>
    <row r="3050" s="14" customFormat="1">
      <c r="A3050" s="14"/>
      <c r="B3050" s="240"/>
      <c r="C3050" s="241"/>
      <c r="D3050" s="231" t="s">
        <v>397</v>
      </c>
      <c r="E3050" s="242" t="s">
        <v>28</v>
      </c>
      <c r="F3050" s="243" t="s">
        <v>3567</v>
      </c>
      <c r="G3050" s="241"/>
      <c r="H3050" s="244">
        <v>40.200000000000003</v>
      </c>
      <c r="I3050" s="245"/>
      <c r="J3050" s="241"/>
      <c r="K3050" s="241"/>
      <c r="L3050" s="246"/>
      <c r="M3050" s="247"/>
      <c r="N3050" s="248"/>
      <c r="O3050" s="248"/>
      <c r="P3050" s="248"/>
      <c r="Q3050" s="248"/>
      <c r="R3050" s="248"/>
      <c r="S3050" s="248"/>
      <c r="T3050" s="249"/>
      <c r="U3050" s="14"/>
      <c r="V3050" s="14"/>
      <c r="W3050" s="14"/>
      <c r="X3050" s="14"/>
      <c r="Y3050" s="14"/>
      <c r="Z3050" s="14"/>
      <c r="AA3050" s="14"/>
      <c r="AB3050" s="14"/>
      <c r="AC3050" s="14"/>
      <c r="AD3050" s="14"/>
      <c r="AE3050" s="14"/>
      <c r="AT3050" s="250" t="s">
        <v>397</v>
      </c>
      <c r="AU3050" s="250" t="s">
        <v>84</v>
      </c>
      <c r="AV3050" s="14" t="s">
        <v>84</v>
      </c>
      <c r="AW3050" s="14" t="s">
        <v>35</v>
      </c>
      <c r="AX3050" s="14" t="s">
        <v>74</v>
      </c>
      <c r="AY3050" s="250" t="s">
        <v>378</v>
      </c>
    </row>
    <row r="3051" s="13" customFormat="1">
      <c r="A3051" s="13"/>
      <c r="B3051" s="229"/>
      <c r="C3051" s="230"/>
      <c r="D3051" s="231" t="s">
        <v>397</v>
      </c>
      <c r="E3051" s="232" t="s">
        <v>28</v>
      </c>
      <c r="F3051" s="233" t="s">
        <v>897</v>
      </c>
      <c r="G3051" s="230"/>
      <c r="H3051" s="232" t="s">
        <v>28</v>
      </c>
      <c r="I3051" s="234"/>
      <c r="J3051" s="230"/>
      <c r="K3051" s="230"/>
      <c r="L3051" s="235"/>
      <c r="M3051" s="236"/>
      <c r="N3051" s="237"/>
      <c r="O3051" s="237"/>
      <c r="P3051" s="237"/>
      <c r="Q3051" s="237"/>
      <c r="R3051" s="237"/>
      <c r="S3051" s="237"/>
      <c r="T3051" s="238"/>
      <c r="U3051" s="13"/>
      <c r="V3051" s="13"/>
      <c r="W3051" s="13"/>
      <c r="X3051" s="13"/>
      <c r="Y3051" s="13"/>
      <c r="Z3051" s="13"/>
      <c r="AA3051" s="13"/>
      <c r="AB3051" s="13"/>
      <c r="AC3051" s="13"/>
      <c r="AD3051" s="13"/>
      <c r="AE3051" s="13"/>
      <c r="AT3051" s="239" t="s">
        <v>397</v>
      </c>
      <c r="AU3051" s="239" t="s">
        <v>84</v>
      </c>
      <c r="AV3051" s="13" t="s">
        <v>82</v>
      </c>
      <c r="AW3051" s="13" t="s">
        <v>35</v>
      </c>
      <c r="AX3051" s="13" t="s">
        <v>74</v>
      </c>
      <c r="AY3051" s="239" t="s">
        <v>378</v>
      </c>
    </row>
    <row r="3052" s="14" customFormat="1">
      <c r="A3052" s="14"/>
      <c r="B3052" s="240"/>
      <c r="C3052" s="241"/>
      <c r="D3052" s="231" t="s">
        <v>397</v>
      </c>
      <c r="E3052" s="242" t="s">
        <v>28</v>
      </c>
      <c r="F3052" s="243" t="s">
        <v>3567</v>
      </c>
      <c r="G3052" s="241"/>
      <c r="H3052" s="244">
        <v>40.200000000000003</v>
      </c>
      <c r="I3052" s="245"/>
      <c r="J3052" s="241"/>
      <c r="K3052" s="241"/>
      <c r="L3052" s="246"/>
      <c r="M3052" s="247"/>
      <c r="N3052" s="248"/>
      <c r="O3052" s="248"/>
      <c r="P3052" s="248"/>
      <c r="Q3052" s="248"/>
      <c r="R3052" s="248"/>
      <c r="S3052" s="248"/>
      <c r="T3052" s="249"/>
      <c r="U3052" s="14"/>
      <c r="V3052" s="14"/>
      <c r="W3052" s="14"/>
      <c r="X3052" s="14"/>
      <c r="Y3052" s="14"/>
      <c r="Z3052" s="14"/>
      <c r="AA3052" s="14"/>
      <c r="AB3052" s="14"/>
      <c r="AC3052" s="14"/>
      <c r="AD3052" s="14"/>
      <c r="AE3052" s="14"/>
      <c r="AT3052" s="250" t="s">
        <v>397</v>
      </c>
      <c r="AU3052" s="250" t="s">
        <v>84</v>
      </c>
      <c r="AV3052" s="14" t="s">
        <v>84</v>
      </c>
      <c r="AW3052" s="14" t="s">
        <v>35</v>
      </c>
      <c r="AX3052" s="14" t="s">
        <v>74</v>
      </c>
      <c r="AY3052" s="250" t="s">
        <v>378</v>
      </c>
    </row>
    <row r="3053" s="13" customFormat="1">
      <c r="A3053" s="13"/>
      <c r="B3053" s="229"/>
      <c r="C3053" s="230"/>
      <c r="D3053" s="231" t="s">
        <v>397</v>
      </c>
      <c r="E3053" s="232" t="s">
        <v>28</v>
      </c>
      <c r="F3053" s="233" t="s">
        <v>898</v>
      </c>
      <c r="G3053" s="230"/>
      <c r="H3053" s="232" t="s">
        <v>28</v>
      </c>
      <c r="I3053" s="234"/>
      <c r="J3053" s="230"/>
      <c r="K3053" s="230"/>
      <c r="L3053" s="235"/>
      <c r="M3053" s="236"/>
      <c r="N3053" s="237"/>
      <c r="O3053" s="237"/>
      <c r="P3053" s="237"/>
      <c r="Q3053" s="237"/>
      <c r="R3053" s="237"/>
      <c r="S3053" s="237"/>
      <c r="T3053" s="238"/>
      <c r="U3053" s="13"/>
      <c r="V3053" s="13"/>
      <c r="W3053" s="13"/>
      <c r="X3053" s="13"/>
      <c r="Y3053" s="13"/>
      <c r="Z3053" s="13"/>
      <c r="AA3053" s="13"/>
      <c r="AB3053" s="13"/>
      <c r="AC3053" s="13"/>
      <c r="AD3053" s="13"/>
      <c r="AE3053" s="13"/>
      <c r="AT3053" s="239" t="s">
        <v>397</v>
      </c>
      <c r="AU3053" s="239" t="s">
        <v>84</v>
      </c>
      <c r="AV3053" s="13" t="s">
        <v>82</v>
      </c>
      <c r="AW3053" s="13" t="s">
        <v>35</v>
      </c>
      <c r="AX3053" s="13" t="s">
        <v>74</v>
      </c>
      <c r="AY3053" s="239" t="s">
        <v>378</v>
      </c>
    </row>
    <row r="3054" s="14" customFormat="1">
      <c r="A3054" s="14"/>
      <c r="B3054" s="240"/>
      <c r="C3054" s="241"/>
      <c r="D3054" s="231" t="s">
        <v>397</v>
      </c>
      <c r="E3054" s="242" t="s">
        <v>28</v>
      </c>
      <c r="F3054" s="243" t="s">
        <v>3567</v>
      </c>
      <c r="G3054" s="241"/>
      <c r="H3054" s="244">
        <v>40.200000000000003</v>
      </c>
      <c r="I3054" s="245"/>
      <c r="J3054" s="241"/>
      <c r="K3054" s="241"/>
      <c r="L3054" s="246"/>
      <c r="M3054" s="247"/>
      <c r="N3054" s="248"/>
      <c r="O3054" s="248"/>
      <c r="P3054" s="248"/>
      <c r="Q3054" s="248"/>
      <c r="R3054" s="248"/>
      <c r="S3054" s="248"/>
      <c r="T3054" s="249"/>
      <c r="U3054" s="14"/>
      <c r="V3054" s="14"/>
      <c r="W3054" s="14"/>
      <c r="X3054" s="14"/>
      <c r="Y3054" s="14"/>
      <c r="Z3054" s="14"/>
      <c r="AA3054" s="14"/>
      <c r="AB3054" s="14"/>
      <c r="AC3054" s="14"/>
      <c r="AD3054" s="14"/>
      <c r="AE3054" s="14"/>
      <c r="AT3054" s="250" t="s">
        <v>397</v>
      </c>
      <c r="AU3054" s="250" t="s">
        <v>84</v>
      </c>
      <c r="AV3054" s="14" t="s">
        <v>84</v>
      </c>
      <c r="AW3054" s="14" t="s">
        <v>35</v>
      </c>
      <c r="AX3054" s="14" t="s">
        <v>74</v>
      </c>
      <c r="AY3054" s="250" t="s">
        <v>378</v>
      </c>
    </row>
    <row r="3055" s="13" customFormat="1">
      <c r="A3055" s="13"/>
      <c r="B3055" s="229"/>
      <c r="C3055" s="230"/>
      <c r="D3055" s="231" t="s">
        <v>397</v>
      </c>
      <c r="E3055" s="232" t="s">
        <v>28</v>
      </c>
      <c r="F3055" s="233" t="s">
        <v>889</v>
      </c>
      <c r="G3055" s="230"/>
      <c r="H3055" s="232" t="s">
        <v>28</v>
      </c>
      <c r="I3055" s="234"/>
      <c r="J3055" s="230"/>
      <c r="K3055" s="230"/>
      <c r="L3055" s="235"/>
      <c r="M3055" s="236"/>
      <c r="N3055" s="237"/>
      <c r="O3055" s="237"/>
      <c r="P3055" s="237"/>
      <c r="Q3055" s="237"/>
      <c r="R3055" s="237"/>
      <c r="S3055" s="237"/>
      <c r="T3055" s="238"/>
      <c r="U3055" s="13"/>
      <c r="V3055" s="13"/>
      <c r="W3055" s="13"/>
      <c r="X3055" s="13"/>
      <c r="Y3055" s="13"/>
      <c r="Z3055" s="13"/>
      <c r="AA3055" s="13"/>
      <c r="AB3055" s="13"/>
      <c r="AC3055" s="13"/>
      <c r="AD3055" s="13"/>
      <c r="AE3055" s="13"/>
      <c r="AT3055" s="239" t="s">
        <v>397</v>
      </c>
      <c r="AU3055" s="239" t="s">
        <v>84</v>
      </c>
      <c r="AV3055" s="13" t="s">
        <v>82</v>
      </c>
      <c r="AW3055" s="13" t="s">
        <v>35</v>
      </c>
      <c r="AX3055" s="13" t="s">
        <v>74</v>
      </c>
      <c r="AY3055" s="239" t="s">
        <v>378</v>
      </c>
    </row>
    <row r="3056" s="14" customFormat="1">
      <c r="A3056" s="14"/>
      <c r="B3056" s="240"/>
      <c r="C3056" s="241"/>
      <c r="D3056" s="231" t="s">
        <v>397</v>
      </c>
      <c r="E3056" s="242" t="s">
        <v>28</v>
      </c>
      <c r="F3056" s="243" t="s">
        <v>3567</v>
      </c>
      <c r="G3056" s="241"/>
      <c r="H3056" s="244">
        <v>40.200000000000003</v>
      </c>
      <c r="I3056" s="245"/>
      <c r="J3056" s="241"/>
      <c r="K3056" s="241"/>
      <c r="L3056" s="246"/>
      <c r="M3056" s="247"/>
      <c r="N3056" s="248"/>
      <c r="O3056" s="248"/>
      <c r="P3056" s="248"/>
      <c r="Q3056" s="248"/>
      <c r="R3056" s="248"/>
      <c r="S3056" s="248"/>
      <c r="T3056" s="249"/>
      <c r="U3056" s="14"/>
      <c r="V3056" s="14"/>
      <c r="W3056" s="14"/>
      <c r="X3056" s="14"/>
      <c r="Y3056" s="14"/>
      <c r="Z3056" s="14"/>
      <c r="AA3056" s="14"/>
      <c r="AB3056" s="14"/>
      <c r="AC3056" s="14"/>
      <c r="AD3056" s="14"/>
      <c r="AE3056" s="14"/>
      <c r="AT3056" s="250" t="s">
        <v>397</v>
      </c>
      <c r="AU3056" s="250" t="s">
        <v>84</v>
      </c>
      <c r="AV3056" s="14" t="s">
        <v>84</v>
      </c>
      <c r="AW3056" s="14" t="s">
        <v>35</v>
      </c>
      <c r="AX3056" s="14" t="s">
        <v>74</v>
      </c>
      <c r="AY3056" s="250" t="s">
        <v>378</v>
      </c>
    </row>
    <row r="3057" s="13" customFormat="1">
      <c r="A3057" s="13"/>
      <c r="B3057" s="229"/>
      <c r="C3057" s="230"/>
      <c r="D3057" s="231" t="s">
        <v>397</v>
      </c>
      <c r="E3057" s="232" t="s">
        <v>28</v>
      </c>
      <c r="F3057" s="233" t="s">
        <v>890</v>
      </c>
      <c r="G3057" s="230"/>
      <c r="H3057" s="232" t="s">
        <v>28</v>
      </c>
      <c r="I3057" s="234"/>
      <c r="J3057" s="230"/>
      <c r="K3057" s="230"/>
      <c r="L3057" s="235"/>
      <c r="M3057" s="236"/>
      <c r="N3057" s="237"/>
      <c r="O3057" s="237"/>
      <c r="P3057" s="237"/>
      <c r="Q3057" s="237"/>
      <c r="R3057" s="237"/>
      <c r="S3057" s="237"/>
      <c r="T3057" s="238"/>
      <c r="U3057" s="13"/>
      <c r="V3057" s="13"/>
      <c r="W3057" s="13"/>
      <c r="X3057" s="13"/>
      <c r="Y3057" s="13"/>
      <c r="Z3057" s="13"/>
      <c r="AA3057" s="13"/>
      <c r="AB3057" s="13"/>
      <c r="AC3057" s="13"/>
      <c r="AD3057" s="13"/>
      <c r="AE3057" s="13"/>
      <c r="AT3057" s="239" t="s">
        <v>397</v>
      </c>
      <c r="AU3057" s="239" t="s">
        <v>84</v>
      </c>
      <c r="AV3057" s="13" t="s">
        <v>82</v>
      </c>
      <c r="AW3057" s="13" t="s">
        <v>35</v>
      </c>
      <c r="AX3057" s="13" t="s">
        <v>74</v>
      </c>
      <c r="AY3057" s="239" t="s">
        <v>378</v>
      </c>
    </row>
    <row r="3058" s="14" customFormat="1">
      <c r="A3058" s="14"/>
      <c r="B3058" s="240"/>
      <c r="C3058" s="241"/>
      <c r="D3058" s="231" t="s">
        <v>397</v>
      </c>
      <c r="E3058" s="242" t="s">
        <v>28</v>
      </c>
      <c r="F3058" s="243" t="s">
        <v>3568</v>
      </c>
      <c r="G3058" s="241"/>
      <c r="H3058" s="244">
        <v>20.100000000000001</v>
      </c>
      <c r="I3058" s="245"/>
      <c r="J3058" s="241"/>
      <c r="K3058" s="241"/>
      <c r="L3058" s="246"/>
      <c r="M3058" s="247"/>
      <c r="N3058" s="248"/>
      <c r="O3058" s="248"/>
      <c r="P3058" s="248"/>
      <c r="Q3058" s="248"/>
      <c r="R3058" s="248"/>
      <c r="S3058" s="248"/>
      <c r="T3058" s="249"/>
      <c r="U3058" s="14"/>
      <c r="V3058" s="14"/>
      <c r="W3058" s="14"/>
      <c r="X3058" s="14"/>
      <c r="Y3058" s="14"/>
      <c r="Z3058" s="14"/>
      <c r="AA3058" s="14"/>
      <c r="AB3058" s="14"/>
      <c r="AC3058" s="14"/>
      <c r="AD3058" s="14"/>
      <c r="AE3058" s="14"/>
      <c r="AT3058" s="250" t="s">
        <v>397</v>
      </c>
      <c r="AU3058" s="250" t="s">
        <v>84</v>
      </c>
      <c r="AV3058" s="14" t="s">
        <v>84</v>
      </c>
      <c r="AW3058" s="14" t="s">
        <v>35</v>
      </c>
      <c r="AX3058" s="14" t="s">
        <v>74</v>
      </c>
      <c r="AY3058" s="250" t="s">
        <v>378</v>
      </c>
    </row>
    <row r="3059" s="14" customFormat="1">
      <c r="A3059" s="14"/>
      <c r="B3059" s="240"/>
      <c r="C3059" s="241"/>
      <c r="D3059" s="231" t="s">
        <v>397</v>
      </c>
      <c r="E3059" s="242" t="s">
        <v>28</v>
      </c>
      <c r="F3059" s="243" t="s">
        <v>3569</v>
      </c>
      <c r="G3059" s="241"/>
      <c r="H3059" s="244">
        <v>33.450000000000003</v>
      </c>
      <c r="I3059" s="245"/>
      <c r="J3059" s="241"/>
      <c r="K3059" s="241"/>
      <c r="L3059" s="246"/>
      <c r="M3059" s="247"/>
      <c r="N3059" s="248"/>
      <c r="O3059" s="248"/>
      <c r="P3059" s="248"/>
      <c r="Q3059" s="248"/>
      <c r="R3059" s="248"/>
      <c r="S3059" s="248"/>
      <c r="T3059" s="249"/>
      <c r="U3059" s="14"/>
      <c r="V3059" s="14"/>
      <c r="W3059" s="14"/>
      <c r="X3059" s="14"/>
      <c r="Y3059" s="14"/>
      <c r="Z3059" s="14"/>
      <c r="AA3059" s="14"/>
      <c r="AB3059" s="14"/>
      <c r="AC3059" s="14"/>
      <c r="AD3059" s="14"/>
      <c r="AE3059" s="14"/>
      <c r="AT3059" s="250" t="s">
        <v>397</v>
      </c>
      <c r="AU3059" s="250" t="s">
        <v>84</v>
      </c>
      <c r="AV3059" s="14" t="s">
        <v>84</v>
      </c>
      <c r="AW3059" s="14" t="s">
        <v>35</v>
      </c>
      <c r="AX3059" s="14" t="s">
        <v>74</v>
      </c>
      <c r="AY3059" s="250" t="s">
        <v>378</v>
      </c>
    </row>
    <row r="3060" s="13" customFormat="1">
      <c r="A3060" s="13"/>
      <c r="B3060" s="229"/>
      <c r="C3060" s="230"/>
      <c r="D3060" s="231" t="s">
        <v>397</v>
      </c>
      <c r="E3060" s="232" t="s">
        <v>28</v>
      </c>
      <c r="F3060" s="233" t="s">
        <v>1329</v>
      </c>
      <c r="G3060" s="230"/>
      <c r="H3060" s="232" t="s">
        <v>28</v>
      </c>
      <c r="I3060" s="234"/>
      <c r="J3060" s="230"/>
      <c r="K3060" s="230"/>
      <c r="L3060" s="235"/>
      <c r="M3060" s="236"/>
      <c r="N3060" s="237"/>
      <c r="O3060" s="237"/>
      <c r="P3060" s="237"/>
      <c r="Q3060" s="237"/>
      <c r="R3060" s="237"/>
      <c r="S3060" s="237"/>
      <c r="T3060" s="238"/>
      <c r="U3060" s="13"/>
      <c r="V3060" s="13"/>
      <c r="W3060" s="13"/>
      <c r="X3060" s="13"/>
      <c r="Y3060" s="13"/>
      <c r="Z3060" s="13"/>
      <c r="AA3060" s="13"/>
      <c r="AB3060" s="13"/>
      <c r="AC3060" s="13"/>
      <c r="AD3060" s="13"/>
      <c r="AE3060" s="13"/>
      <c r="AT3060" s="239" t="s">
        <v>397</v>
      </c>
      <c r="AU3060" s="239" t="s">
        <v>84</v>
      </c>
      <c r="AV3060" s="13" t="s">
        <v>82</v>
      </c>
      <c r="AW3060" s="13" t="s">
        <v>35</v>
      </c>
      <c r="AX3060" s="13" t="s">
        <v>74</v>
      </c>
      <c r="AY3060" s="239" t="s">
        <v>378</v>
      </c>
    </row>
    <row r="3061" s="14" customFormat="1">
      <c r="A3061" s="14"/>
      <c r="B3061" s="240"/>
      <c r="C3061" s="241"/>
      <c r="D3061" s="231" t="s">
        <v>397</v>
      </c>
      <c r="E3061" s="242" t="s">
        <v>28</v>
      </c>
      <c r="F3061" s="243" t="s">
        <v>3570</v>
      </c>
      <c r="G3061" s="241"/>
      <c r="H3061" s="244">
        <v>144.232</v>
      </c>
      <c r="I3061" s="245"/>
      <c r="J3061" s="241"/>
      <c r="K3061" s="241"/>
      <c r="L3061" s="246"/>
      <c r="M3061" s="247"/>
      <c r="N3061" s="248"/>
      <c r="O3061" s="248"/>
      <c r="P3061" s="248"/>
      <c r="Q3061" s="248"/>
      <c r="R3061" s="248"/>
      <c r="S3061" s="248"/>
      <c r="T3061" s="249"/>
      <c r="U3061" s="14"/>
      <c r="V3061" s="14"/>
      <c r="W3061" s="14"/>
      <c r="X3061" s="14"/>
      <c r="Y3061" s="14"/>
      <c r="Z3061" s="14"/>
      <c r="AA3061" s="14"/>
      <c r="AB3061" s="14"/>
      <c r="AC3061" s="14"/>
      <c r="AD3061" s="14"/>
      <c r="AE3061" s="14"/>
      <c r="AT3061" s="250" t="s">
        <v>397</v>
      </c>
      <c r="AU3061" s="250" t="s">
        <v>84</v>
      </c>
      <c r="AV3061" s="14" t="s">
        <v>84</v>
      </c>
      <c r="AW3061" s="14" t="s">
        <v>35</v>
      </c>
      <c r="AX3061" s="14" t="s">
        <v>74</v>
      </c>
      <c r="AY3061" s="250" t="s">
        <v>378</v>
      </c>
    </row>
    <row r="3062" s="15" customFormat="1">
      <c r="A3062" s="15"/>
      <c r="B3062" s="251"/>
      <c r="C3062" s="252"/>
      <c r="D3062" s="231" t="s">
        <v>397</v>
      </c>
      <c r="E3062" s="253" t="s">
        <v>28</v>
      </c>
      <c r="F3062" s="254" t="s">
        <v>416</v>
      </c>
      <c r="G3062" s="252"/>
      <c r="H3062" s="255">
        <v>987.44200000000001</v>
      </c>
      <c r="I3062" s="256"/>
      <c r="J3062" s="252"/>
      <c r="K3062" s="252"/>
      <c r="L3062" s="257"/>
      <c r="M3062" s="258"/>
      <c r="N3062" s="259"/>
      <c r="O3062" s="259"/>
      <c r="P3062" s="259"/>
      <c r="Q3062" s="259"/>
      <c r="R3062" s="259"/>
      <c r="S3062" s="259"/>
      <c r="T3062" s="260"/>
      <c r="U3062" s="15"/>
      <c r="V3062" s="15"/>
      <c r="W3062" s="15"/>
      <c r="X3062" s="15"/>
      <c r="Y3062" s="15"/>
      <c r="Z3062" s="15"/>
      <c r="AA3062" s="15"/>
      <c r="AB3062" s="15"/>
      <c r="AC3062" s="15"/>
      <c r="AD3062" s="15"/>
      <c r="AE3062" s="15"/>
      <c r="AT3062" s="261" t="s">
        <v>397</v>
      </c>
      <c r="AU3062" s="261" t="s">
        <v>84</v>
      </c>
      <c r="AV3062" s="15" t="s">
        <v>390</v>
      </c>
      <c r="AW3062" s="15" t="s">
        <v>35</v>
      </c>
      <c r="AX3062" s="15" t="s">
        <v>82</v>
      </c>
      <c r="AY3062" s="261" t="s">
        <v>378</v>
      </c>
    </row>
    <row r="3063" s="2" customFormat="1" ht="24.15" customHeight="1">
      <c r="A3063" s="41"/>
      <c r="B3063" s="42"/>
      <c r="C3063" s="211" t="s">
        <v>3571</v>
      </c>
      <c r="D3063" s="211" t="s">
        <v>385</v>
      </c>
      <c r="E3063" s="212" t="s">
        <v>3572</v>
      </c>
      <c r="F3063" s="213" t="s">
        <v>3573</v>
      </c>
      <c r="G3063" s="214" t="s">
        <v>2453</v>
      </c>
      <c r="H3063" s="215">
        <v>1273.0619999999999</v>
      </c>
      <c r="I3063" s="216"/>
      <c r="J3063" s="217">
        <f>ROUND(I3063*H3063,2)</f>
        <v>0</v>
      </c>
      <c r="K3063" s="213" t="s">
        <v>389</v>
      </c>
      <c r="L3063" s="47"/>
      <c r="M3063" s="218" t="s">
        <v>28</v>
      </c>
      <c r="N3063" s="219" t="s">
        <v>45</v>
      </c>
      <c r="O3063" s="87"/>
      <c r="P3063" s="220">
        <f>O3063*H3063</f>
        <v>0</v>
      </c>
      <c r="Q3063" s="220">
        <v>5.0000000000000002E-05</v>
      </c>
      <c r="R3063" s="220">
        <f>Q3063*H3063</f>
        <v>0.063653100000000004</v>
      </c>
      <c r="S3063" s="220">
        <v>0</v>
      </c>
      <c r="T3063" s="221">
        <f>S3063*H3063</f>
        <v>0</v>
      </c>
      <c r="U3063" s="41"/>
      <c r="V3063" s="41"/>
      <c r="W3063" s="41"/>
      <c r="X3063" s="41"/>
      <c r="Y3063" s="41"/>
      <c r="Z3063" s="41"/>
      <c r="AA3063" s="41"/>
      <c r="AB3063" s="41"/>
      <c r="AC3063" s="41"/>
      <c r="AD3063" s="41"/>
      <c r="AE3063" s="41"/>
      <c r="AR3063" s="222" t="s">
        <v>598</v>
      </c>
      <c r="AT3063" s="222" t="s">
        <v>385</v>
      </c>
      <c r="AU3063" s="222" t="s">
        <v>84</v>
      </c>
      <c r="AY3063" s="20" t="s">
        <v>378</v>
      </c>
      <c r="BE3063" s="223">
        <f>IF(N3063="základní",J3063,0)</f>
        <v>0</v>
      </c>
      <c r="BF3063" s="223">
        <f>IF(N3063="snížená",J3063,0)</f>
        <v>0</v>
      </c>
      <c r="BG3063" s="223">
        <f>IF(N3063="zákl. přenesená",J3063,0)</f>
        <v>0</v>
      </c>
      <c r="BH3063" s="223">
        <f>IF(N3063="sníž. přenesená",J3063,0)</f>
        <v>0</v>
      </c>
      <c r="BI3063" s="223">
        <f>IF(N3063="nulová",J3063,0)</f>
        <v>0</v>
      </c>
      <c r="BJ3063" s="20" t="s">
        <v>82</v>
      </c>
      <c r="BK3063" s="223">
        <f>ROUND(I3063*H3063,2)</f>
        <v>0</v>
      </c>
      <c r="BL3063" s="20" t="s">
        <v>598</v>
      </c>
      <c r="BM3063" s="222" t="s">
        <v>3574</v>
      </c>
    </row>
    <row r="3064" s="2" customFormat="1">
      <c r="A3064" s="41"/>
      <c r="B3064" s="42"/>
      <c r="C3064" s="43"/>
      <c r="D3064" s="224" t="s">
        <v>394</v>
      </c>
      <c r="E3064" s="43"/>
      <c r="F3064" s="225" t="s">
        <v>3575</v>
      </c>
      <c r="G3064" s="43"/>
      <c r="H3064" s="43"/>
      <c r="I3064" s="226"/>
      <c r="J3064" s="43"/>
      <c r="K3064" s="43"/>
      <c r="L3064" s="47"/>
      <c r="M3064" s="227"/>
      <c r="N3064" s="228"/>
      <c r="O3064" s="87"/>
      <c r="P3064" s="87"/>
      <c r="Q3064" s="87"/>
      <c r="R3064" s="87"/>
      <c r="S3064" s="87"/>
      <c r="T3064" s="88"/>
      <c r="U3064" s="41"/>
      <c r="V3064" s="41"/>
      <c r="W3064" s="41"/>
      <c r="X3064" s="41"/>
      <c r="Y3064" s="41"/>
      <c r="Z3064" s="41"/>
      <c r="AA3064" s="41"/>
      <c r="AB3064" s="41"/>
      <c r="AC3064" s="41"/>
      <c r="AD3064" s="41"/>
      <c r="AE3064" s="41"/>
      <c r="AT3064" s="20" t="s">
        <v>394</v>
      </c>
      <c r="AU3064" s="20" t="s">
        <v>84</v>
      </c>
    </row>
    <row r="3065" s="13" customFormat="1">
      <c r="A3065" s="13"/>
      <c r="B3065" s="229"/>
      <c r="C3065" s="230"/>
      <c r="D3065" s="231" t="s">
        <v>397</v>
      </c>
      <c r="E3065" s="232" t="s">
        <v>28</v>
      </c>
      <c r="F3065" s="233" t="s">
        <v>767</v>
      </c>
      <c r="G3065" s="230"/>
      <c r="H3065" s="232" t="s">
        <v>28</v>
      </c>
      <c r="I3065" s="234"/>
      <c r="J3065" s="230"/>
      <c r="K3065" s="230"/>
      <c r="L3065" s="235"/>
      <c r="M3065" s="236"/>
      <c r="N3065" s="237"/>
      <c r="O3065" s="237"/>
      <c r="P3065" s="237"/>
      <c r="Q3065" s="237"/>
      <c r="R3065" s="237"/>
      <c r="S3065" s="237"/>
      <c r="T3065" s="238"/>
      <c r="U3065" s="13"/>
      <c r="V3065" s="13"/>
      <c r="W3065" s="13"/>
      <c r="X3065" s="13"/>
      <c r="Y3065" s="13"/>
      <c r="Z3065" s="13"/>
      <c r="AA3065" s="13"/>
      <c r="AB3065" s="13"/>
      <c r="AC3065" s="13"/>
      <c r="AD3065" s="13"/>
      <c r="AE3065" s="13"/>
      <c r="AT3065" s="239" t="s">
        <v>397</v>
      </c>
      <c r="AU3065" s="239" t="s">
        <v>84</v>
      </c>
      <c r="AV3065" s="13" t="s">
        <v>82</v>
      </c>
      <c r="AW3065" s="13" t="s">
        <v>35</v>
      </c>
      <c r="AX3065" s="13" t="s">
        <v>74</v>
      </c>
      <c r="AY3065" s="239" t="s">
        <v>378</v>
      </c>
    </row>
    <row r="3066" s="14" customFormat="1">
      <c r="A3066" s="14"/>
      <c r="B3066" s="240"/>
      <c r="C3066" s="241"/>
      <c r="D3066" s="231" t="s">
        <v>397</v>
      </c>
      <c r="E3066" s="242" t="s">
        <v>28</v>
      </c>
      <c r="F3066" s="243" t="s">
        <v>3576</v>
      </c>
      <c r="G3066" s="241"/>
      <c r="H3066" s="244">
        <v>404.63999999999999</v>
      </c>
      <c r="I3066" s="245"/>
      <c r="J3066" s="241"/>
      <c r="K3066" s="241"/>
      <c r="L3066" s="246"/>
      <c r="M3066" s="247"/>
      <c r="N3066" s="248"/>
      <c r="O3066" s="248"/>
      <c r="P3066" s="248"/>
      <c r="Q3066" s="248"/>
      <c r="R3066" s="248"/>
      <c r="S3066" s="248"/>
      <c r="T3066" s="249"/>
      <c r="U3066" s="14"/>
      <c r="V3066" s="14"/>
      <c r="W3066" s="14"/>
      <c r="X3066" s="14"/>
      <c r="Y3066" s="14"/>
      <c r="Z3066" s="14"/>
      <c r="AA3066" s="14"/>
      <c r="AB3066" s="14"/>
      <c r="AC3066" s="14"/>
      <c r="AD3066" s="14"/>
      <c r="AE3066" s="14"/>
      <c r="AT3066" s="250" t="s">
        <v>397</v>
      </c>
      <c r="AU3066" s="250" t="s">
        <v>84</v>
      </c>
      <c r="AV3066" s="14" t="s">
        <v>84</v>
      </c>
      <c r="AW3066" s="14" t="s">
        <v>35</v>
      </c>
      <c r="AX3066" s="14" t="s">
        <v>74</v>
      </c>
      <c r="AY3066" s="250" t="s">
        <v>378</v>
      </c>
    </row>
    <row r="3067" s="14" customFormat="1">
      <c r="A3067" s="14"/>
      <c r="B3067" s="240"/>
      <c r="C3067" s="241"/>
      <c r="D3067" s="231" t="s">
        <v>397</v>
      </c>
      <c r="E3067" s="242" t="s">
        <v>28</v>
      </c>
      <c r="F3067" s="243" t="s">
        <v>3577</v>
      </c>
      <c r="G3067" s="241"/>
      <c r="H3067" s="244">
        <v>92.879999999999995</v>
      </c>
      <c r="I3067" s="245"/>
      <c r="J3067" s="241"/>
      <c r="K3067" s="241"/>
      <c r="L3067" s="246"/>
      <c r="M3067" s="247"/>
      <c r="N3067" s="248"/>
      <c r="O3067" s="248"/>
      <c r="P3067" s="248"/>
      <c r="Q3067" s="248"/>
      <c r="R3067" s="248"/>
      <c r="S3067" s="248"/>
      <c r="T3067" s="249"/>
      <c r="U3067" s="14"/>
      <c r="V3067" s="14"/>
      <c r="W3067" s="14"/>
      <c r="X3067" s="14"/>
      <c r="Y3067" s="14"/>
      <c r="Z3067" s="14"/>
      <c r="AA3067" s="14"/>
      <c r="AB3067" s="14"/>
      <c r="AC3067" s="14"/>
      <c r="AD3067" s="14"/>
      <c r="AE3067" s="14"/>
      <c r="AT3067" s="250" t="s">
        <v>397</v>
      </c>
      <c r="AU3067" s="250" t="s">
        <v>84</v>
      </c>
      <c r="AV3067" s="14" t="s">
        <v>84</v>
      </c>
      <c r="AW3067" s="14" t="s">
        <v>35</v>
      </c>
      <c r="AX3067" s="14" t="s">
        <v>74</v>
      </c>
      <c r="AY3067" s="250" t="s">
        <v>378</v>
      </c>
    </row>
    <row r="3068" s="13" customFormat="1">
      <c r="A3068" s="13"/>
      <c r="B3068" s="229"/>
      <c r="C3068" s="230"/>
      <c r="D3068" s="231" t="s">
        <v>397</v>
      </c>
      <c r="E3068" s="232" t="s">
        <v>28</v>
      </c>
      <c r="F3068" s="233" t="s">
        <v>896</v>
      </c>
      <c r="G3068" s="230"/>
      <c r="H3068" s="232" t="s">
        <v>28</v>
      </c>
      <c r="I3068" s="234"/>
      <c r="J3068" s="230"/>
      <c r="K3068" s="230"/>
      <c r="L3068" s="235"/>
      <c r="M3068" s="236"/>
      <c r="N3068" s="237"/>
      <c r="O3068" s="237"/>
      <c r="P3068" s="237"/>
      <c r="Q3068" s="237"/>
      <c r="R3068" s="237"/>
      <c r="S3068" s="237"/>
      <c r="T3068" s="238"/>
      <c r="U3068" s="13"/>
      <c r="V3068" s="13"/>
      <c r="W3068" s="13"/>
      <c r="X3068" s="13"/>
      <c r="Y3068" s="13"/>
      <c r="Z3068" s="13"/>
      <c r="AA3068" s="13"/>
      <c r="AB3068" s="13"/>
      <c r="AC3068" s="13"/>
      <c r="AD3068" s="13"/>
      <c r="AE3068" s="13"/>
      <c r="AT3068" s="239" t="s">
        <v>397</v>
      </c>
      <c r="AU3068" s="239" t="s">
        <v>84</v>
      </c>
      <c r="AV3068" s="13" t="s">
        <v>82</v>
      </c>
      <c r="AW3068" s="13" t="s">
        <v>35</v>
      </c>
      <c r="AX3068" s="13" t="s">
        <v>74</v>
      </c>
      <c r="AY3068" s="239" t="s">
        <v>378</v>
      </c>
    </row>
    <row r="3069" s="14" customFormat="1">
      <c r="A3069" s="14"/>
      <c r="B3069" s="240"/>
      <c r="C3069" s="241"/>
      <c r="D3069" s="231" t="s">
        <v>397</v>
      </c>
      <c r="E3069" s="242" t="s">
        <v>28</v>
      </c>
      <c r="F3069" s="243" t="s">
        <v>3578</v>
      </c>
      <c r="G3069" s="241"/>
      <c r="H3069" s="244">
        <v>92.120000000000005</v>
      </c>
      <c r="I3069" s="245"/>
      <c r="J3069" s="241"/>
      <c r="K3069" s="241"/>
      <c r="L3069" s="246"/>
      <c r="M3069" s="247"/>
      <c r="N3069" s="248"/>
      <c r="O3069" s="248"/>
      <c r="P3069" s="248"/>
      <c r="Q3069" s="248"/>
      <c r="R3069" s="248"/>
      <c r="S3069" s="248"/>
      <c r="T3069" s="249"/>
      <c r="U3069" s="14"/>
      <c r="V3069" s="14"/>
      <c r="W3069" s="14"/>
      <c r="X3069" s="14"/>
      <c r="Y3069" s="14"/>
      <c r="Z3069" s="14"/>
      <c r="AA3069" s="14"/>
      <c r="AB3069" s="14"/>
      <c r="AC3069" s="14"/>
      <c r="AD3069" s="14"/>
      <c r="AE3069" s="14"/>
      <c r="AT3069" s="250" t="s">
        <v>397</v>
      </c>
      <c r="AU3069" s="250" t="s">
        <v>84</v>
      </c>
      <c r="AV3069" s="14" t="s">
        <v>84</v>
      </c>
      <c r="AW3069" s="14" t="s">
        <v>35</v>
      </c>
      <c r="AX3069" s="14" t="s">
        <v>74</v>
      </c>
      <c r="AY3069" s="250" t="s">
        <v>378</v>
      </c>
    </row>
    <row r="3070" s="13" customFormat="1">
      <c r="A3070" s="13"/>
      <c r="B3070" s="229"/>
      <c r="C3070" s="230"/>
      <c r="D3070" s="231" t="s">
        <v>397</v>
      </c>
      <c r="E3070" s="232" t="s">
        <v>28</v>
      </c>
      <c r="F3070" s="233" t="s">
        <v>897</v>
      </c>
      <c r="G3070" s="230"/>
      <c r="H3070" s="232" t="s">
        <v>28</v>
      </c>
      <c r="I3070" s="234"/>
      <c r="J3070" s="230"/>
      <c r="K3070" s="230"/>
      <c r="L3070" s="235"/>
      <c r="M3070" s="236"/>
      <c r="N3070" s="237"/>
      <c r="O3070" s="237"/>
      <c r="P3070" s="237"/>
      <c r="Q3070" s="237"/>
      <c r="R3070" s="237"/>
      <c r="S3070" s="237"/>
      <c r="T3070" s="238"/>
      <c r="U3070" s="13"/>
      <c r="V3070" s="13"/>
      <c r="W3070" s="13"/>
      <c r="X3070" s="13"/>
      <c r="Y3070" s="13"/>
      <c r="Z3070" s="13"/>
      <c r="AA3070" s="13"/>
      <c r="AB3070" s="13"/>
      <c r="AC3070" s="13"/>
      <c r="AD3070" s="13"/>
      <c r="AE3070" s="13"/>
      <c r="AT3070" s="239" t="s">
        <v>397</v>
      </c>
      <c r="AU3070" s="239" t="s">
        <v>84</v>
      </c>
      <c r="AV3070" s="13" t="s">
        <v>82</v>
      </c>
      <c r="AW3070" s="13" t="s">
        <v>35</v>
      </c>
      <c r="AX3070" s="13" t="s">
        <v>74</v>
      </c>
      <c r="AY3070" s="239" t="s">
        <v>378</v>
      </c>
    </row>
    <row r="3071" s="14" customFormat="1">
      <c r="A3071" s="14"/>
      <c r="B3071" s="240"/>
      <c r="C3071" s="241"/>
      <c r="D3071" s="231" t="s">
        <v>397</v>
      </c>
      <c r="E3071" s="242" t="s">
        <v>28</v>
      </c>
      <c r="F3071" s="243" t="s">
        <v>3577</v>
      </c>
      <c r="G3071" s="241"/>
      <c r="H3071" s="244">
        <v>92.879999999999995</v>
      </c>
      <c r="I3071" s="245"/>
      <c r="J3071" s="241"/>
      <c r="K3071" s="241"/>
      <c r="L3071" s="246"/>
      <c r="M3071" s="247"/>
      <c r="N3071" s="248"/>
      <c r="O3071" s="248"/>
      <c r="P3071" s="248"/>
      <c r="Q3071" s="248"/>
      <c r="R3071" s="248"/>
      <c r="S3071" s="248"/>
      <c r="T3071" s="249"/>
      <c r="U3071" s="14"/>
      <c r="V3071" s="14"/>
      <c r="W3071" s="14"/>
      <c r="X3071" s="14"/>
      <c r="Y3071" s="14"/>
      <c r="Z3071" s="14"/>
      <c r="AA3071" s="14"/>
      <c r="AB3071" s="14"/>
      <c r="AC3071" s="14"/>
      <c r="AD3071" s="14"/>
      <c r="AE3071" s="14"/>
      <c r="AT3071" s="250" t="s">
        <v>397</v>
      </c>
      <c r="AU3071" s="250" t="s">
        <v>84</v>
      </c>
      <c r="AV3071" s="14" t="s">
        <v>84</v>
      </c>
      <c r="AW3071" s="14" t="s">
        <v>35</v>
      </c>
      <c r="AX3071" s="14" t="s">
        <v>74</v>
      </c>
      <c r="AY3071" s="250" t="s">
        <v>378</v>
      </c>
    </row>
    <row r="3072" s="13" customFormat="1">
      <c r="A3072" s="13"/>
      <c r="B3072" s="229"/>
      <c r="C3072" s="230"/>
      <c r="D3072" s="231" t="s">
        <v>397</v>
      </c>
      <c r="E3072" s="232" t="s">
        <v>28</v>
      </c>
      <c r="F3072" s="233" t="s">
        <v>889</v>
      </c>
      <c r="G3072" s="230"/>
      <c r="H3072" s="232" t="s">
        <v>28</v>
      </c>
      <c r="I3072" s="234"/>
      <c r="J3072" s="230"/>
      <c r="K3072" s="230"/>
      <c r="L3072" s="235"/>
      <c r="M3072" s="236"/>
      <c r="N3072" s="237"/>
      <c r="O3072" s="237"/>
      <c r="P3072" s="237"/>
      <c r="Q3072" s="237"/>
      <c r="R3072" s="237"/>
      <c r="S3072" s="237"/>
      <c r="T3072" s="238"/>
      <c r="U3072" s="13"/>
      <c r="V3072" s="13"/>
      <c r="W3072" s="13"/>
      <c r="X3072" s="13"/>
      <c r="Y3072" s="13"/>
      <c r="Z3072" s="13"/>
      <c r="AA3072" s="13"/>
      <c r="AB3072" s="13"/>
      <c r="AC3072" s="13"/>
      <c r="AD3072" s="13"/>
      <c r="AE3072" s="13"/>
      <c r="AT3072" s="239" t="s">
        <v>397</v>
      </c>
      <c r="AU3072" s="239" t="s">
        <v>84</v>
      </c>
      <c r="AV3072" s="13" t="s">
        <v>82</v>
      </c>
      <c r="AW3072" s="13" t="s">
        <v>35</v>
      </c>
      <c r="AX3072" s="13" t="s">
        <v>74</v>
      </c>
      <c r="AY3072" s="239" t="s">
        <v>378</v>
      </c>
    </row>
    <row r="3073" s="14" customFormat="1">
      <c r="A3073" s="14"/>
      <c r="B3073" s="240"/>
      <c r="C3073" s="241"/>
      <c r="D3073" s="231" t="s">
        <v>397</v>
      </c>
      <c r="E3073" s="242" t="s">
        <v>28</v>
      </c>
      <c r="F3073" s="243" t="s">
        <v>3579</v>
      </c>
      <c r="G3073" s="241"/>
      <c r="H3073" s="244">
        <v>110.16</v>
      </c>
      <c r="I3073" s="245"/>
      <c r="J3073" s="241"/>
      <c r="K3073" s="241"/>
      <c r="L3073" s="246"/>
      <c r="M3073" s="247"/>
      <c r="N3073" s="248"/>
      <c r="O3073" s="248"/>
      <c r="P3073" s="248"/>
      <c r="Q3073" s="248"/>
      <c r="R3073" s="248"/>
      <c r="S3073" s="248"/>
      <c r="T3073" s="249"/>
      <c r="U3073" s="14"/>
      <c r="V3073" s="14"/>
      <c r="W3073" s="14"/>
      <c r="X3073" s="14"/>
      <c r="Y3073" s="14"/>
      <c r="Z3073" s="14"/>
      <c r="AA3073" s="14"/>
      <c r="AB3073" s="14"/>
      <c r="AC3073" s="14"/>
      <c r="AD3073" s="14"/>
      <c r="AE3073" s="14"/>
      <c r="AT3073" s="250" t="s">
        <v>397</v>
      </c>
      <c r="AU3073" s="250" t="s">
        <v>84</v>
      </c>
      <c r="AV3073" s="14" t="s">
        <v>84</v>
      </c>
      <c r="AW3073" s="14" t="s">
        <v>35</v>
      </c>
      <c r="AX3073" s="14" t="s">
        <v>74</v>
      </c>
      <c r="AY3073" s="250" t="s">
        <v>378</v>
      </c>
    </row>
    <row r="3074" s="13" customFormat="1">
      <c r="A3074" s="13"/>
      <c r="B3074" s="229"/>
      <c r="C3074" s="230"/>
      <c r="D3074" s="231" t="s">
        <v>397</v>
      </c>
      <c r="E3074" s="232" t="s">
        <v>28</v>
      </c>
      <c r="F3074" s="233" t="s">
        <v>890</v>
      </c>
      <c r="G3074" s="230"/>
      <c r="H3074" s="232" t="s">
        <v>28</v>
      </c>
      <c r="I3074" s="234"/>
      <c r="J3074" s="230"/>
      <c r="K3074" s="230"/>
      <c r="L3074" s="235"/>
      <c r="M3074" s="236"/>
      <c r="N3074" s="237"/>
      <c r="O3074" s="237"/>
      <c r="P3074" s="237"/>
      <c r="Q3074" s="237"/>
      <c r="R3074" s="237"/>
      <c r="S3074" s="237"/>
      <c r="T3074" s="238"/>
      <c r="U3074" s="13"/>
      <c r="V3074" s="13"/>
      <c r="W3074" s="13"/>
      <c r="X3074" s="13"/>
      <c r="Y3074" s="13"/>
      <c r="Z3074" s="13"/>
      <c r="AA3074" s="13"/>
      <c r="AB3074" s="13"/>
      <c r="AC3074" s="13"/>
      <c r="AD3074" s="13"/>
      <c r="AE3074" s="13"/>
      <c r="AT3074" s="239" t="s">
        <v>397</v>
      </c>
      <c r="AU3074" s="239" t="s">
        <v>84</v>
      </c>
      <c r="AV3074" s="13" t="s">
        <v>82</v>
      </c>
      <c r="AW3074" s="13" t="s">
        <v>35</v>
      </c>
      <c r="AX3074" s="13" t="s">
        <v>74</v>
      </c>
      <c r="AY3074" s="239" t="s">
        <v>378</v>
      </c>
    </row>
    <row r="3075" s="14" customFormat="1">
      <c r="A3075" s="14"/>
      <c r="B3075" s="240"/>
      <c r="C3075" s="241"/>
      <c r="D3075" s="231" t="s">
        <v>397</v>
      </c>
      <c r="E3075" s="242" t="s">
        <v>28</v>
      </c>
      <c r="F3075" s="243" t="s">
        <v>3579</v>
      </c>
      <c r="G3075" s="241"/>
      <c r="H3075" s="244">
        <v>110.16</v>
      </c>
      <c r="I3075" s="245"/>
      <c r="J3075" s="241"/>
      <c r="K3075" s="241"/>
      <c r="L3075" s="246"/>
      <c r="M3075" s="247"/>
      <c r="N3075" s="248"/>
      <c r="O3075" s="248"/>
      <c r="P3075" s="248"/>
      <c r="Q3075" s="248"/>
      <c r="R3075" s="248"/>
      <c r="S3075" s="248"/>
      <c r="T3075" s="249"/>
      <c r="U3075" s="14"/>
      <c r="V3075" s="14"/>
      <c r="W3075" s="14"/>
      <c r="X3075" s="14"/>
      <c r="Y3075" s="14"/>
      <c r="Z3075" s="14"/>
      <c r="AA3075" s="14"/>
      <c r="AB3075" s="14"/>
      <c r="AC3075" s="14"/>
      <c r="AD3075" s="14"/>
      <c r="AE3075" s="14"/>
      <c r="AT3075" s="250" t="s">
        <v>397</v>
      </c>
      <c r="AU3075" s="250" t="s">
        <v>84</v>
      </c>
      <c r="AV3075" s="14" t="s">
        <v>84</v>
      </c>
      <c r="AW3075" s="14" t="s">
        <v>35</v>
      </c>
      <c r="AX3075" s="14" t="s">
        <v>74</v>
      </c>
      <c r="AY3075" s="250" t="s">
        <v>378</v>
      </c>
    </row>
    <row r="3076" s="13" customFormat="1">
      <c r="A3076" s="13"/>
      <c r="B3076" s="229"/>
      <c r="C3076" s="230"/>
      <c r="D3076" s="231" t="s">
        <v>397</v>
      </c>
      <c r="E3076" s="232" t="s">
        <v>28</v>
      </c>
      <c r="F3076" s="233" t="s">
        <v>1329</v>
      </c>
      <c r="G3076" s="230"/>
      <c r="H3076" s="232" t="s">
        <v>28</v>
      </c>
      <c r="I3076" s="234"/>
      <c r="J3076" s="230"/>
      <c r="K3076" s="230"/>
      <c r="L3076" s="235"/>
      <c r="M3076" s="236"/>
      <c r="N3076" s="237"/>
      <c r="O3076" s="237"/>
      <c r="P3076" s="237"/>
      <c r="Q3076" s="237"/>
      <c r="R3076" s="237"/>
      <c r="S3076" s="237"/>
      <c r="T3076" s="238"/>
      <c r="U3076" s="13"/>
      <c r="V3076" s="13"/>
      <c r="W3076" s="13"/>
      <c r="X3076" s="13"/>
      <c r="Y3076" s="13"/>
      <c r="Z3076" s="13"/>
      <c r="AA3076" s="13"/>
      <c r="AB3076" s="13"/>
      <c r="AC3076" s="13"/>
      <c r="AD3076" s="13"/>
      <c r="AE3076" s="13"/>
      <c r="AT3076" s="239" t="s">
        <v>397</v>
      </c>
      <c r="AU3076" s="239" t="s">
        <v>84</v>
      </c>
      <c r="AV3076" s="13" t="s">
        <v>82</v>
      </c>
      <c r="AW3076" s="13" t="s">
        <v>35</v>
      </c>
      <c r="AX3076" s="13" t="s">
        <v>74</v>
      </c>
      <c r="AY3076" s="239" t="s">
        <v>378</v>
      </c>
    </row>
    <row r="3077" s="14" customFormat="1">
      <c r="A3077" s="14"/>
      <c r="B3077" s="240"/>
      <c r="C3077" s="241"/>
      <c r="D3077" s="231" t="s">
        <v>397</v>
      </c>
      <c r="E3077" s="242" t="s">
        <v>28</v>
      </c>
      <c r="F3077" s="243" t="s">
        <v>3580</v>
      </c>
      <c r="G3077" s="241"/>
      <c r="H3077" s="244">
        <v>370.22199999999998</v>
      </c>
      <c r="I3077" s="245"/>
      <c r="J3077" s="241"/>
      <c r="K3077" s="241"/>
      <c r="L3077" s="246"/>
      <c r="M3077" s="247"/>
      <c r="N3077" s="248"/>
      <c r="O3077" s="248"/>
      <c r="P3077" s="248"/>
      <c r="Q3077" s="248"/>
      <c r="R3077" s="248"/>
      <c r="S3077" s="248"/>
      <c r="T3077" s="249"/>
      <c r="U3077" s="14"/>
      <c r="V3077" s="14"/>
      <c r="W3077" s="14"/>
      <c r="X3077" s="14"/>
      <c r="Y3077" s="14"/>
      <c r="Z3077" s="14"/>
      <c r="AA3077" s="14"/>
      <c r="AB3077" s="14"/>
      <c r="AC3077" s="14"/>
      <c r="AD3077" s="14"/>
      <c r="AE3077" s="14"/>
      <c r="AT3077" s="250" t="s">
        <v>397</v>
      </c>
      <c r="AU3077" s="250" t="s">
        <v>84</v>
      </c>
      <c r="AV3077" s="14" t="s">
        <v>84</v>
      </c>
      <c r="AW3077" s="14" t="s">
        <v>35</v>
      </c>
      <c r="AX3077" s="14" t="s">
        <v>74</v>
      </c>
      <c r="AY3077" s="250" t="s">
        <v>378</v>
      </c>
    </row>
    <row r="3078" s="15" customFormat="1">
      <c r="A3078" s="15"/>
      <c r="B3078" s="251"/>
      <c r="C3078" s="252"/>
      <c r="D3078" s="231" t="s">
        <v>397</v>
      </c>
      <c r="E3078" s="253" t="s">
        <v>28</v>
      </c>
      <c r="F3078" s="254" t="s">
        <v>416</v>
      </c>
      <c r="G3078" s="252"/>
      <c r="H3078" s="255">
        <v>1273.0619999999999</v>
      </c>
      <c r="I3078" s="256"/>
      <c r="J3078" s="252"/>
      <c r="K3078" s="252"/>
      <c r="L3078" s="257"/>
      <c r="M3078" s="258"/>
      <c r="N3078" s="259"/>
      <c r="O3078" s="259"/>
      <c r="P3078" s="259"/>
      <c r="Q3078" s="259"/>
      <c r="R3078" s="259"/>
      <c r="S3078" s="259"/>
      <c r="T3078" s="260"/>
      <c r="U3078" s="15"/>
      <c r="V3078" s="15"/>
      <c r="W3078" s="15"/>
      <c r="X3078" s="15"/>
      <c r="Y3078" s="15"/>
      <c r="Z3078" s="15"/>
      <c r="AA3078" s="15"/>
      <c r="AB3078" s="15"/>
      <c r="AC3078" s="15"/>
      <c r="AD3078" s="15"/>
      <c r="AE3078" s="15"/>
      <c r="AT3078" s="261" t="s">
        <v>397</v>
      </c>
      <c r="AU3078" s="261" t="s">
        <v>84</v>
      </c>
      <c r="AV3078" s="15" t="s">
        <v>390</v>
      </c>
      <c r="AW3078" s="15" t="s">
        <v>35</v>
      </c>
      <c r="AX3078" s="15" t="s">
        <v>82</v>
      </c>
      <c r="AY3078" s="261" t="s">
        <v>378</v>
      </c>
    </row>
    <row r="3079" s="2" customFormat="1" ht="24.15" customHeight="1">
      <c r="A3079" s="41"/>
      <c r="B3079" s="42"/>
      <c r="C3079" s="211" t="s">
        <v>3581</v>
      </c>
      <c r="D3079" s="211" t="s">
        <v>385</v>
      </c>
      <c r="E3079" s="212" t="s">
        <v>3582</v>
      </c>
      <c r="F3079" s="213" t="s">
        <v>3583</v>
      </c>
      <c r="G3079" s="214" t="s">
        <v>2453</v>
      </c>
      <c r="H3079" s="215">
        <v>8981.0460000000003</v>
      </c>
      <c r="I3079" s="216"/>
      <c r="J3079" s="217">
        <f>ROUND(I3079*H3079,2)</f>
        <v>0</v>
      </c>
      <c r="K3079" s="213" t="s">
        <v>389</v>
      </c>
      <c r="L3079" s="47"/>
      <c r="M3079" s="218" t="s">
        <v>28</v>
      </c>
      <c r="N3079" s="219" t="s">
        <v>45</v>
      </c>
      <c r="O3079" s="87"/>
      <c r="P3079" s="220">
        <f>O3079*H3079</f>
        <v>0</v>
      </c>
      <c r="Q3079" s="220">
        <v>5.0000000000000002E-05</v>
      </c>
      <c r="R3079" s="220">
        <f>Q3079*H3079</f>
        <v>0.44905230000000002</v>
      </c>
      <c r="S3079" s="220">
        <v>0</v>
      </c>
      <c r="T3079" s="221">
        <f>S3079*H3079</f>
        <v>0</v>
      </c>
      <c r="U3079" s="41"/>
      <c r="V3079" s="41"/>
      <c r="W3079" s="41"/>
      <c r="X3079" s="41"/>
      <c r="Y3079" s="41"/>
      <c r="Z3079" s="41"/>
      <c r="AA3079" s="41"/>
      <c r="AB3079" s="41"/>
      <c r="AC3079" s="41"/>
      <c r="AD3079" s="41"/>
      <c r="AE3079" s="41"/>
      <c r="AR3079" s="222" t="s">
        <v>598</v>
      </c>
      <c r="AT3079" s="222" t="s">
        <v>385</v>
      </c>
      <c r="AU3079" s="222" t="s">
        <v>84</v>
      </c>
      <c r="AY3079" s="20" t="s">
        <v>378</v>
      </c>
      <c r="BE3079" s="223">
        <f>IF(N3079="základní",J3079,0)</f>
        <v>0</v>
      </c>
      <c r="BF3079" s="223">
        <f>IF(N3079="snížená",J3079,0)</f>
        <v>0</v>
      </c>
      <c r="BG3079" s="223">
        <f>IF(N3079="zákl. přenesená",J3079,0)</f>
        <v>0</v>
      </c>
      <c r="BH3079" s="223">
        <f>IF(N3079="sníž. přenesená",J3079,0)</f>
        <v>0</v>
      </c>
      <c r="BI3079" s="223">
        <f>IF(N3079="nulová",J3079,0)</f>
        <v>0</v>
      </c>
      <c r="BJ3079" s="20" t="s">
        <v>82</v>
      </c>
      <c r="BK3079" s="223">
        <f>ROUND(I3079*H3079,2)</f>
        <v>0</v>
      </c>
      <c r="BL3079" s="20" t="s">
        <v>598</v>
      </c>
      <c r="BM3079" s="222" t="s">
        <v>3584</v>
      </c>
    </row>
    <row r="3080" s="2" customFormat="1">
      <c r="A3080" s="41"/>
      <c r="B3080" s="42"/>
      <c r="C3080" s="43"/>
      <c r="D3080" s="224" t="s">
        <v>394</v>
      </c>
      <c r="E3080" s="43"/>
      <c r="F3080" s="225" t="s">
        <v>3585</v>
      </c>
      <c r="G3080" s="43"/>
      <c r="H3080" s="43"/>
      <c r="I3080" s="226"/>
      <c r="J3080" s="43"/>
      <c r="K3080" s="43"/>
      <c r="L3080" s="47"/>
      <c r="M3080" s="227"/>
      <c r="N3080" s="228"/>
      <c r="O3080" s="87"/>
      <c r="P3080" s="87"/>
      <c r="Q3080" s="87"/>
      <c r="R3080" s="87"/>
      <c r="S3080" s="87"/>
      <c r="T3080" s="88"/>
      <c r="U3080" s="41"/>
      <c r="V3080" s="41"/>
      <c r="W3080" s="41"/>
      <c r="X3080" s="41"/>
      <c r="Y3080" s="41"/>
      <c r="Z3080" s="41"/>
      <c r="AA3080" s="41"/>
      <c r="AB3080" s="41"/>
      <c r="AC3080" s="41"/>
      <c r="AD3080" s="41"/>
      <c r="AE3080" s="41"/>
      <c r="AT3080" s="20" t="s">
        <v>394</v>
      </c>
      <c r="AU3080" s="20" t="s">
        <v>84</v>
      </c>
    </row>
    <row r="3081" s="13" customFormat="1">
      <c r="A3081" s="13"/>
      <c r="B3081" s="229"/>
      <c r="C3081" s="230"/>
      <c r="D3081" s="231" t="s">
        <v>397</v>
      </c>
      <c r="E3081" s="232" t="s">
        <v>28</v>
      </c>
      <c r="F3081" s="233" t="s">
        <v>896</v>
      </c>
      <c r="G3081" s="230"/>
      <c r="H3081" s="232" t="s">
        <v>28</v>
      </c>
      <c r="I3081" s="234"/>
      <c r="J3081" s="230"/>
      <c r="K3081" s="230"/>
      <c r="L3081" s="235"/>
      <c r="M3081" s="236"/>
      <c r="N3081" s="237"/>
      <c r="O3081" s="237"/>
      <c r="P3081" s="237"/>
      <c r="Q3081" s="237"/>
      <c r="R3081" s="237"/>
      <c r="S3081" s="237"/>
      <c r="T3081" s="238"/>
      <c r="U3081" s="13"/>
      <c r="V3081" s="13"/>
      <c r="W3081" s="13"/>
      <c r="X3081" s="13"/>
      <c r="Y3081" s="13"/>
      <c r="Z3081" s="13"/>
      <c r="AA3081" s="13"/>
      <c r="AB3081" s="13"/>
      <c r="AC3081" s="13"/>
      <c r="AD3081" s="13"/>
      <c r="AE3081" s="13"/>
      <c r="AT3081" s="239" t="s">
        <v>397</v>
      </c>
      <c r="AU3081" s="239" t="s">
        <v>84</v>
      </c>
      <c r="AV3081" s="13" t="s">
        <v>82</v>
      </c>
      <c r="AW3081" s="13" t="s">
        <v>35</v>
      </c>
      <c r="AX3081" s="13" t="s">
        <v>74</v>
      </c>
      <c r="AY3081" s="239" t="s">
        <v>378</v>
      </c>
    </row>
    <row r="3082" s="14" customFormat="1">
      <c r="A3082" s="14"/>
      <c r="B3082" s="240"/>
      <c r="C3082" s="241"/>
      <c r="D3082" s="231" t="s">
        <v>397</v>
      </c>
      <c r="E3082" s="242" t="s">
        <v>28</v>
      </c>
      <c r="F3082" s="243" t="s">
        <v>3586</v>
      </c>
      <c r="G3082" s="241"/>
      <c r="H3082" s="244">
        <v>528.27999999999997</v>
      </c>
      <c r="I3082" s="245"/>
      <c r="J3082" s="241"/>
      <c r="K3082" s="241"/>
      <c r="L3082" s="246"/>
      <c r="M3082" s="247"/>
      <c r="N3082" s="248"/>
      <c r="O3082" s="248"/>
      <c r="P3082" s="248"/>
      <c r="Q3082" s="248"/>
      <c r="R3082" s="248"/>
      <c r="S3082" s="248"/>
      <c r="T3082" s="249"/>
      <c r="U3082" s="14"/>
      <c r="V3082" s="14"/>
      <c r="W3082" s="14"/>
      <c r="X3082" s="14"/>
      <c r="Y3082" s="14"/>
      <c r="Z3082" s="14"/>
      <c r="AA3082" s="14"/>
      <c r="AB3082" s="14"/>
      <c r="AC3082" s="14"/>
      <c r="AD3082" s="14"/>
      <c r="AE3082" s="14"/>
      <c r="AT3082" s="250" t="s">
        <v>397</v>
      </c>
      <c r="AU3082" s="250" t="s">
        <v>84</v>
      </c>
      <c r="AV3082" s="14" t="s">
        <v>84</v>
      </c>
      <c r="AW3082" s="14" t="s">
        <v>35</v>
      </c>
      <c r="AX3082" s="14" t="s">
        <v>74</v>
      </c>
      <c r="AY3082" s="250" t="s">
        <v>378</v>
      </c>
    </row>
    <row r="3083" s="14" customFormat="1">
      <c r="A3083" s="14"/>
      <c r="B3083" s="240"/>
      <c r="C3083" s="241"/>
      <c r="D3083" s="231" t="s">
        <v>397</v>
      </c>
      <c r="E3083" s="242" t="s">
        <v>28</v>
      </c>
      <c r="F3083" s="243" t="s">
        <v>3587</v>
      </c>
      <c r="G3083" s="241"/>
      <c r="H3083" s="244">
        <v>148.91999999999999</v>
      </c>
      <c r="I3083" s="245"/>
      <c r="J3083" s="241"/>
      <c r="K3083" s="241"/>
      <c r="L3083" s="246"/>
      <c r="M3083" s="247"/>
      <c r="N3083" s="248"/>
      <c r="O3083" s="248"/>
      <c r="P3083" s="248"/>
      <c r="Q3083" s="248"/>
      <c r="R3083" s="248"/>
      <c r="S3083" s="248"/>
      <c r="T3083" s="249"/>
      <c r="U3083" s="14"/>
      <c r="V3083" s="14"/>
      <c r="W3083" s="14"/>
      <c r="X3083" s="14"/>
      <c r="Y3083" s="14"/>
      <c r="Z3083" s="14"/>
      <c r="AA3083" s="14"/>
      <c r="AB3083" s="14"/>
      <c r="AC3083" s="14"/>
      <c r="AD3083" s="14"/>
      <c r="AE3083" s="14"/>
      <c r="AT3083" s="250" t="s">
        <v>397</v>
      </c>
      <c r="AU3083" s="250" t="s">
        <v>84</v>
      </c>
      <c r="AV3083" s="14" t="s">
        <v>84</v>
      </c>
      <c r="AW3083" s="14" t="s">
        <v>35</v>
      </c>
      <c r="AX3083" s="14" t="s">
        <v>74</v>
      </c>
      <c r="AY3083" s="250" t="s">
        <v>378</v>
      </c>
    </row>
    <row r="3084" s="14" customFormat="1">
      <c r="A3084" s="14"/>
      <c r="B3084" s="240"/>
      <c r="C3084" s="241"/>
      <c r="D3084" s="231" t="s">
        <v>397</v>
      </c>
      <c r="E3084" s="242" t="s">
        <v>28</v>
      </c>
      <c r="F3084" s="243" t="s">
        <v>3588</v>
      </c>
      <c r="G3084" s="241"/>
      <c r="H3084" s="244">
        <v>149.59999999999999</v>
      </c>
      <c r="I3084" s="245"/>
      <c r="J3084" s="241"/>
      <c r="K3084" s="241"/>
      <c r="L3084" s="246"/>
      <c r="M3084" s="247"/>
      <c r="N3084" s="248"/>
      <c r="O3084" s="248"/>
      <c r="P3084" s="248"/>
      <c r="Q3084" s="248"/>
      <c r="R3084" s="248"/>
      <c r="S3084" s="248"/>
      <c r="T3084" s="249"/>
      <c r="U3084" s="14"/>
      <c r="V3084" s="14"/>
      <c r="W3084" s="14"/>
      <c r="X3084" s="14"/>
      <c r="Y3084" s="14"/>
      <c r="Z3084" s="14"/>
      <c r="AA3084" s="14"/>
      <c r="AB3084" s="14"/>
      <c r="AC3084" s="14"/>
      <c r="AD3084" s="14"/>
      <c r="AE3084" s="14"/>
      <c r="AT3084" s="250" t="s">
        <v>397</v>
      </c>
      <c r="AU3084" s="250" t="s">
        <v>84</v>
      </c>
      <c r="AV3084" s="14" t="s">
        <v>84</v>
      </c>
      <c r="AW3084" s="14" t="s">
        <v>35</v>
      </c>
      <c r="AX3084" s="14" t="s">
        <v>74</v>
      </c>
      <c r="AY3084" s="250" t="s">
        <v>378</v>
      </c>
    </row>
    <row r="3085" s="13" customFormat="1">
      <c r="A3085" s="13"/>
      <c r="B3085" s="229"/>
      <c r="C3085" s="230"/>
      <c r="D3085" s="231" t="s">
        <v>397</v>
      </c>
      <c r="E3085" s="232" t="s">
        <v>28</v>
      </c>
      <c r="F3085" s="233" t="s">
        <v>897</v>
      </c>
      <c r="G3085" s="230"/>
      <c r="H3085" s="232" t="s">
        <v>28</v>
      </c>
      <c r="I3085" s="234"/>
      <c r="J3085" s="230"/>
      <c r="K3085" s="230"/>
      <c r="L3085" s="235"/>
      <c r="M3085" s="236"/>
      <c r="N3085" s="237"/>
      <c r="O3085" s="237"/>
      <c r="P3085" s="237"/>
      <c r="Q3085" s="237"/>
      <c r="R3085" s="237"/>
      <c r="S3085" s="237"/>
      <c r="T3085" s="238"/>
      <c r="U3085" s="13"/>
      <c r="V3085" s="13"/>
      <c r="W3085" s="13"/>
      <c r="X3085" s="13"/>
      <c r="Y3085" s="13"/>
      <c r="Z3085" s="13"/>
      <c r="AA3085" s="13"/>
      <c r="AB3085" s="13"/>
      <c r="AC3085" s="13"/>
      <c r="AD3085" s="13"/>
      <c r="AE3085" s="13"/>
      <c r="AT3085" s="239" t="s">
        <v>397</v>
      </c>
      <c r="AU3085" s="239" t="s">
        <v>84</v>
      </c>
      <c r="AV3085" s="13" t="s">
        <v>82</v>
      </c>
      <c r="AW3085" s="13" t="s">
        <v>35</v>
      </c>
      <c r="AX3085" s="13" t="s">
        <v>74</v>
      </c>
      <c r="AY3085" s="239" t="s">
        <v>378</v>
      </c>
    </row>
    <row r="3086" s="14" customFormat="1">
      <c r="A3086" s="14"/>
      <c r="B3086" s="240"/>
      <c r="C3086" s="241"/>
      <c r="D3086" s="231" t="s">
        <v>397</v>
      </c>
      <c r="E3086" s="242" t="s">
        <v>28</v>
      </c>
      <c r="F3086" s="243" t="s">
        <v>3589</v>
      </c>
      <c r="G3086" s="241"/>
      <c r="H3086" s="244">
        <v>379.75999999999999</v>
      </c>
      <c r="I3086" s="245"/>
      <c r="J3086" s="241"/>
      <c r="K3086" s="241"/>
      <c r="L3086" s="246"/>
      <c r="M3086" s="247"/>
      <c r="N3086" s="248"/>
      <c r="O3086" s="248"/>
      <c r="P3086" s="248"/>
      <c r="Q3086" s="248"/>
      <c r="R3086" s="248"/>
      <c r="S3086" s="248"/>
      <c r="T3086" s="249"/>
      <c r="U3086" s="14"/>
      <c r="V3086" s="14"/>
      <c r="W3086" s="14"/>
      <c r="X3086" s="14"/>
      <c r="Y3086" s="14"/>
      <c r="Z3086" s="14"/>
      <c r="AA3086" s="14"/>
      <c r="AB3086" s="14"/>
      <c r="AC3086" s="14"/>
      <c r="AD3086" s="14"/>
      <c r="AE3086" s="14"/>
      <c r="AT3086" s="250" t="s">
        <v>397</v>
      </c>
      <c r="AU3086" s="250" t="s">
        <v>84</v>
      </c>
      <c r="AV3086" s="14" t="s">
        <v>84</v>
      </c>
      <c r="AW3086" s="14" t="s">
        <v>35</v>
      </c>
      <c r="AX3086" s="14" t="s">
        <v>74</v>
      </c>
      <c r="AY3086" s="250" t="s">
        <v>378</v>
      </c>
    </row>
    <row r="3087" s="14" customFormat="1">
      <c r="A3087" s="14"/>
      <c r="B3087" s="240"/>
      <c r="C3087" s="241"/>
      <c r="D3087" s="231" t="s">
        <v>397</v>
      </c>
      <c r="E3087" s="242" t="s">
        <v>28</v>
      </c>
      <c r="F3087" s="243" t="s">
        <v>3590</v>
      </c>
      <c r="G3087" s="241"/>
      <c r="H3087" s="244">
        <v>74.459999999999994</v>
      </c>
      <c r="I3087" s="245"/>
      <c r="J3087" s="241"/>
      <c r="K3087" s="241"/>
      <c r="L3087" s="246"/>
      <c r="M3087" s="247"/>
      <c r="N3087" s="248"/>
      <c r="O3087" s="248"/>
      <c r="P3087" s="248"/>
      <c r="Q3087" s="248"/>
      <c r="R3087" s="248"/>
      <c r="S3087" s="248"/>
      <c r="T3087" s="249"/>
      <c r="U3087" s="14"/>
      <c r="V3087" s="14"/>
      <c r="W3087" s="14"/>
      <c r="X3087" s="14"/>
      <c r="Y3087" s="14"/>
      <c r="Z3087" s="14"/>
      <c r="AA3087" s="14"/>
      <c r="AB3087" s="14"/>
      <c r="AC3087" s="14"/>
      <c r="AD3087" s="14"/>
      <c r="AE3087" s="14"/>
      <c r="AT3087" s="250" t="s">
        <v>397</v>
      </c>
      <c r="AU3087" s="250" t="s">
        <v>84</v>
      </c>
      <c r="AV3087" s="14" t="s">
        <v>84</v>
      </c>
      <c r="AW3087" s="14" t="s">
        <v>35</v>
      </c>
      <c r="AX3087" s="14" t="s">
        <v>74</v>
      </c>
      <c r="AY3087" s="250" t="s">
        <v>378</v>
      </c>
    </row>
    <row r="3088" s="14" customFormat="1">
      <c r="A3088" s="14"/>
      <c r="B3088" s="240"/>
      <c r="C3088" s="241"/>
      <c r="D3088" s="231" t="s">
        <v>397</v>
      </c>
      <c r="E3088" s="242" t="s">
        <v>28</v>
      </c>
      <c r="F3088" s="243" t="s">
        <v>3591</v>
      </c>
      <c r="G3088" s="241"/>
      <c r="H3088" s="244">
        <v>74.799999999999997</v>
      </c>
      <c r="I3088" s="245"/>
      <c r="J3088" s="241"/>
      <c r="K3088" s="241"/>
      <c r="L3088" s="246"/>
      <c r="M3088" s="247"/>
      <c r="N3088" s="248"/>
      <c r="O3088" s="248"/>
      <c r="P3088" s="248"/>
      <c r="Q3088" s="248"/>
      <c r="R3088" s="248"/>
      <c r="S3088" s="248"/>
      <c r="T3088" s="249"/>
      <c r="U3088" s="14"/>
      <c r="V3088" s="14"/>
      <c r="W3088" s="14"/>
      <c r="X3088" s="14"/>
      <c r="Y3088" s="14"/>
      <c r="Z3088" s="14"/>
      <c r="AA3088" s="14"/>
      <c r="AB3088" s="14"/>
      <c r="AC3088" s="14"/>
      <c r="AD3088" s="14"/>
      <c r="AE3088" s="14"/>
      <c r="AT3088" s="250" t="s">
        <v>397</v>
      </c>
      <c r="AU3088" s="250" t="s">
        <v>84</v>
      </c>
      <c r="AV3088" s="14" t="s">
        <v>84</v>
      </c>
      <c r="AW3088" s="14" t="s">
        <v>35</v>
      </c>
      <c r="AX3088" s="14" t="s">
        <v>74</v>
      </c>
      <c r="AY3088" s="250" t="s">
        <v>378</v>
      </c>
    </row>
    <row r="3089" s="13" customFormat="1">
      <c r="A3089" s="13"/>
      <c r="B3089" s="229"/>
      <c r="C3089" s="230"/>
      <c r="D3089" s="231" t="s">
        <v>397</v>
      </c>
      <c r="E3089" s="232" t="s">
        <v>28</v>
      </c>
      <c r="F3089" s="233" t="s">
        <v>898</v>
      </c>
      <c r="G3089" s="230"/>
      <c r="H3089" s="232" t="s">
        <v>28</v>
      </c>
      <c r="I3089" s="234"/>
      <c r="J3089" s="230"/>
      <c r="K3089" s="230"/>
      <c r="L3089" s="235"/>
      <c r="M3089" s="236"/>
      <c r="N3089" s="237"/>
      <c r="O3089" s="237"/>
      <c r="P3089" s="237"/>
      <c r="Q3089" s="237"/>
      <c r="R3089" s="237"/>
      <c r="S3089" s="237"/>
      <c r="T3089" s="238"/>
      <c r="U3089" s="13"/>
      <c r="V3089" s="13"/>
      <c r="W3089" s="13"/>
      <c r="X3089" s="13"/>
      <c r="Y3089" s="13"/>
      <c r="Z3089" s="13"/>
      <c r="AA3089" s="13"/>
      <c r="AB3089" s="13"/>
      <c r="AC3089" s="13"/>
      <c r="AD3089" s="13"/>
      <c r="AE3089" s="13"/>
      <c r="AT3089" s="239" t="s">
        <v>397</v>
      </c>
      <c r="AU3089" s="239" t="s">
        <v>84</v>
      </c>
      <c r="AV3089" s="13" t="s">
        <v>82</v>
      </c>
      <c r="AW3089" s="13" t="s">
        <v>35</v>
      </c>
      <c r="AX3089" s="13" t="s">
        <v>74</v>
      </c>
      <c r="AY3089" s="239" t="s">
        <v>378</v>
      </c>
    </row>
    <row r="3090" s="14" customFormat="1">
      <c r="A3090" s="14"/>
      <c r="B3090" s="240"/>
      <c r="C3090" s="241"/>
      <c r="D3090" s="231" t="s">
        <v>397</v>
      </c>
      <c r="E3090" s="242" t="s">
        <v>28</v>
      </c>
      <c r="F3090" s="243" t="s">
        <v>3592</v>
      </c>
      <c r="G3090" s="241"/>
      <c r="H3090" s="244">
        <v>789.60000000000002</v>
      </c>
      <c r="I3090" s="245"/>
      <c r="J3090" s="241"/>
      <c r="K3090" s="241"/>
      <c r="L3090" s="246"/>
      <c r="M3090" s="247"/>
      <c r="N3090" s="248"/>
      <c r="O3090" s="248"/>
      <c r="P3090" s="248"/>
      <c r="Q3090" s="248"/>
      <c r="R3090" s="248"/>
      <c r="S3090" s="248"/>
      <c r="T3090" s="249"/>
      <c r="U3090" s="14"/>
      <c r="V3090" s="14"/>
      <c r="W3090" s="14"/>
      <c r="X3090" s="14"/>
      <c r="Y3090" s="14"/>
      <c r="Z3090" s="14"/>
      <c r="AA3090" s="14"/>
      <c r="AB3090" s="14"/>
      <c r="AC3090" s="14"/>
      <c r="AD3090" s="14"/>
      <c r="AE3090" s="14"/>
      <c r="AT3090" s="250" t="s">
        <v>397</v>
      </c>
      <c r="AU3090" s="250" t="s">
        <v>84</v>
      </c>
      <c r="AV3090" s="14" t="s">
        <v>84</v>
      </c>
      <c r="AW3090" s="14" t="s">
        <v>35</v>
      </c>
      <c r="AX3090" s="14" t="s">
        <v>74</v>
      </c>
      <c r="AY3090" s="250" t="s">
        <v>378</v>
      </c>
    </row>
    <row r="3091" s="14" customFormat="1">
      <c r="A3091" s="14"/>
      <c r="B3091" s="240"/>
      <c r="C3091" s="241"/>
      <c r="D3091" s="231" t="s">
        <v>397</v>
      </c>
      <c r="E3091" s="242" t="s">
        <v>28</v>
      </c>
      <c r="F3091" s="243" t="s">
        <v>3590</v>
      </c>
      <c r="G3091" s="241"/>
      <c r="H3091" s="244">
        <v>74.459999999999994</v>
      </c>
      <c r="I3091" s="245"/>
      <c r="J3091" s="241"/>
      <c r="K3091" s="241"/>
      <c r="L3091" s="246"/>
      <c r="M3091" s="247"/>
      <c r="N3091" s="248"/>
      <c r="O3091" s="248"/>
      <c r="P3091" s="248"/>
      <c r="Q3091" s="248"/>
      <c r="R3091" s="248"/>
      <c r="S3091" s="248"/>
      <c r="T3091" s="249"/>
      <c r="U3091" s="14"/>
      <c r="V3091" s="14"/>
      <c r="W3091" s="14"/>
      <c r="X3091" s="14"/>
      <c r="Y3091" s="14"/>
      <c r="Z3091" s="14"/>
      <c r="AA3091" s="14"/>
      <c r="AB3091" s="14"/>
      <c r="AC3091" s="14"/>
      <c r="AD3091" s="14"/>
      <c r="AE3091" s="14"/>
      <c r="AT3091" s="250" t="s">
        <v>397</v>
      </c>
      <c r="AU3091" s="250" t="s">
        <v>84</v>
      </c>
      <c r="AV3091" s="14" t="s">
        <v>84</v>
      </c>
      <c r="AW3091" s="14" t="s">
        <v>35</v>
      </c>
      <c r="AX3091" s="14" t="s">
        <v>74</v>
      </c>
      <c r="AY3091" s="250" t="s">
        <v>378</v>
      </c>
    </row>
    <row r="3092" s="14" customFormat="1">
      <c r="A3092" s="14"/>
      <c r="B3092" s="240"/>
      <c r="C3092" s="241"/>
      <c r="D3092" s="231" t="s">
        <v>397</v>
      </c>
      <c r="E3092" s="242" t="s">
        <v>28</v>
      </c>
      <c r="F3092" s="243" t="s">
        <v>3591</v>
      </c>
      <c r="G3092" s="241"/>
      <c r="H3092" s="244">
        <v>74.799999999999997</v>
      </c>
      <c r="I3092" s="245"/>
      <c r="J3092" s="241"/>
      <c r="K3092" s="241"/>
      <c r="L3092" s="246"/>
      <c r="M3092" s="247"/>
      <c r="N3092" s="248"/>
      <c r="O3092" s="248"/>
      <c r="P3092" s="248"/>
      <c r="Q3092" s="248"/>
      <c r="R3092" s="248"/>
      <c r="S3092" s="248"/>
      <c r="T3092" s="249"/>
      <c r="U3092" s="14"/>
      <c r="V3092" s="14"/>
      <c r="W3092" s="14"/>
      <c r="X3092" s="14"/>
      <c r="Y3092" s="14"/>
      <c r="Z3092" s="14"/>
      <c r="AA3092" s="14"/>
      <c r="AB3092" s="14"/>
      <c r="AC3092" s="14"/>
      <c r="AD3092" s="14"/>
      <c r="AE3092" s="14"/>
      <c r="AT3092" s="250" t="s">
        <v>397</v>
      </c>
      <c r="AU3092" s="250" t="s">
        <v>84</v>
      </c>
      <c r="AV3092" s="14" t="s">
        <v>84</v>
      </c>
      <c r="AW3092" s="14" t="s">
        <v>35</v>
      </c>
      <c r="AX3092" s="14" t="s">
        <v>74</v>
      </c>
      <c r="AY3092" s="250" t="s">
        <v>378</v>
      </c>
    </row>
    <row r="3093" s="13" customFormat="1">
      <c r="A3093" s="13"/>
      <c r="B3093" s="229"/>
      <c r="C3093" s="230"/>
      <c r="D3093" s="231" t="s">
        <v>397</v>
      </c>
      <c r="E3093" s="232" t="s">
        <v>28</v>
      </c>
      <c r="F3093" s="233" t="s">
        <v>889</v>
      </c>
      <c r="G3093" s="230"/>
      <c r="H3093" s="232" t="s">
        <v>28</v>
      </c>
      <c r="I3093" s="234"/>
      <c r="J3093" s="230"/>
      <c r="K3093" s="230"/>
      <c r="L3093" s="235"/>
      <c r="M3093" s="236"/>
      <c r="N3093" s="237"/>
      <c r="O3093" s="237"/>
      <c r="P3093" s="237"/>
      <c r="Q3093" s="237"/>
      <c r="R3093" s="237"/>
      <c r="S3093" s="237"/>
      <c r="T3093" s="238"/>
      <c r="U3093" s="13"/>
      <c r="V3093" s="13"/>
      <c r="W3093" s="13"/>
      <c r="X3093" s="13"/>
      <c r="Y3093" s="13"/>
      <c r="Z3093" s="13"/>
      <c r="AA3093" s="13"/>
      <c r="AB3093" s="13"/>
      <c r="AC3093" s="13"/>
      <c r="AD3093" s="13"/>
      <c r="AE3093" s="13"/>
      <c r="AT3093" s="239" t="s">
        <v>397</v>
      </c>
      <c r="AU3093" s="239" t="s">
        <v>84</v>
      </c>
      <c r="AV3093" s="13" t="s">
        <v>82</v>
      </c>
      <c r="AW3093" s="13" t="s">
        <v>35</v>
      </c>
      <c r="AX3093" s="13" t="s">
        <v>74</v>
      </c>
      <c r="AY3093" s="239" t="s">
        <v>378</v>
      </c>
    </row>
    <row r="3094" s="14" customFormat="1">
      <c r="A3094" s="14"/>
      <c r="B3094" s="240"/>
      <c r="C3094" s="241"/>
      <c r="D3094" s="231" t="s">
        <v>397</v>
      </c>
      <c r="E3094" s="242" t="s">
        <v>28</v>
      </c>
      <c r="F3094" s="243" t="s">
        <v>3593</v>
      </c>
      <c r="G3094" s="241"/>
      <c r="H3094" s="244">
        <v>110.98</v>
      </c>
      <c r="I3094" s="245"/>
      <c r="J3094" s="241"/>
      <c r="K3094" s="241"/>
      <c r="L3094" s="246"/>
      <c r="M3094" s="247"/>
      <c r="N3094" s="248"/>
      <c r="O3094" s="248"/>
      <c r="P3094" s="248"/>
      <c r="Q3094" s="248"/>
      <c r="R3094" s="248"/>
      <c r="S3094" s="248"/>
      <c r="T3094" s="249"/>
      <c r="U3094" s="14"/>
      <c r="V3094" s="14"/>
      <c r="W3094" s="14"/>
      <c r="X3094" s="14"/>
      <c r="Y3094" s="14"/>
      <c r="Z3094" s="14"/>
      <c r="AA3094" s="14"/>
      <c r="AB3094" s="14"/>
      <c r="AC3094" s="14"/>
      <c r="AD3094" s="14"/>
      <c r="AE3094" s="14"/>
      <c r="AT3094" s="250" t="s">
        <v>397</v>
      </c>
      <c r="AU3094" s="250" t="s">
        <v>84</v>
      </c>
      <c r="AV3094" s="14" t="s">
        <v>84</v>
      </c>
      <c r="AW3094" s="14" t="s">
        <v>35</v>
      </c>
      <c r="AX3094" s="14" t="s">
        <v>74</v>
      </c>
      <c r="AY3094" s="250" t="s">
        <v>378</v>
      </c>
    </row>
    <row r="3095" s="14" customFormat="1">
      <c r="A3095" s="14"/>
      <c r="B3095" s="240"/>
      <c r="C3095" s="241"/>
      <c r="D3095" s="231" t="s">
        <v>397</v>
      </c>
      <c r="E3095" s="242" t="s">
        <v>28</v>
      </c>
      <c r="F3095" s="243" t="s">
        <v>3594</v>
      </c>
      <c r="G3095" s="241"/>
      <c r="H3095" s="244">
        <v>247.47</v>
      </c>
      <c r="I3095" s="245"/>
      <c r="J3095" s="241"/>
      <c r="K3095" s="241"/>
      <c r="L3095" s="246"/>
      <c r="M3095" s="247"/>
      <c r="N3095" s="248"/>
      <c r="O3095" s="248"/>
      <c r="P3095" s="248"/>
      <c r="Q3095" s="248"/>
      <c r="R3095" s="248"/>
      <c r="S3095" s="248"/>
      <c r="T3095" s="249"/>
      <c r="U3095" s="14"/>
      <c r="V3095" s="14"/>
      <c r="W3095" s="14"/>
      <c r="X3095" s="14"/>
      <c r="Y3095" s="14"/>
      <c r="Z3095" s="14"/>
      <c r="AA3095" s="14"/>
      <c r="AB3095" s="14"/>
      <c r="AC3095" s="14"/>
      <c r="AD3095" s="14"/>
      <c r="AE3095" s="14"/>
      <c r="AT3095" s="250" t="s">
        <v>397</v>
      </c>
      <c r="AU3095" s="250" t="s">
        <v>84</v>
      </c>
      <c r="AV3095" s="14" t="s">
        <v>84</v>
      </c>
      <c r="AW3095" s="14" t="s">
        <v>35</v>
      </c>
      <c r="AX3095" s="14" t="s">
        <v>74</v>
      </c>
      <c r="AY3095" s="250" t="s">
        <v>378</v>
      </c>
    </row>
    <row r="3096" s="14" customFormat="1">
      <c r="A3096" s="14"/>
      <c r="B3096" s="240"/>
      <c r="C3096" s="241"/>
      <c r="D3096" s="231" t="s">
        <v>397</v>
      </c>
      <c r="E3096" s="242" t="s">
        <v>28</v>
      </c>
      <c r="F3096" s="243" t="s">
        <v>3595</v>
      </c>
      <c r="G3096" s="241"/>
      <c r="H3096" s="244">
        <v>733.20000000000005</v>
      </c>
      <c r="I3096" s="245"/>
      <c r="J3096" s="241"/>
      <c r="K3096" s="241"/>
      <c r="L3096" s="246"/>
      <c r="M3096" s="247"/>
      <c r="N3096" s="248"/>
      <c r="O3096" s="248"/>
      <c r="P3096" s="248"/>
      <c r="Q3096" s="248"/>
      <c r="R3096" s="248"/>
      <c r="S3096" s="248"/>
      <c r="T3096" s="249"/>
      <c r="U3096" s="14"/>
      <c r="V3096" s="14"/>
      <c r="W3096" s="14"/>
      <c r="X3096" s="14"/>
      <c r="Y3096" s="14"/>
      <c r="Z3096" s="14"/>
      <c r="AA3096" s="14"/>
      <c r="AB3096" s="14"/>
      <c r="AC3096" s="14"/>
      <c r="AD3096" s="14"/>
      <c r="AE3096" s="14"/>
      <c r="AT3096" s="250" t="s">
        <v>397</v>
      </c>
      <c r="AU3096" s="250" t="s">
        <v>84</v>
      </c>
      <c r="AV3096" s="14" t="s">
        <v>84</v>
      </c>
      <c r="AW3096" s="14" t="s">
        <v>35</v>
      </c>
      <c r="AX3096" s="14" t="s">
        <v>74</v>
      </c>
      <c r="AY3096" s="250" t="s">
        <v>378</v>
      </c>
    </row>
    <row r="3097" s="14" customFormat="1">
      <c r="A3097" s="14"/>
      <c r="B3097" s="240"/>
      <c r="C3097" s="241"/>
      <c r="D3097" s="231" t="s">
        <v>397</v>
      </c>
      <c r="E3097" s="242" t="s">
        <v>28</v>
      </c>
      <c r="F3097" s="243" t="s">
        <v>3596</v>
      </c>
      <c r="G3097" s="241"/>
      <c r="H3097" s="244">
        <v>297.83999999999997</v>
      </c>
      <c r="I3097" s="245"/>
      <c r="J3097" s="241"/>
      <c r="K3097" s="241"/>
      <c r="L3097" s="246"/>
      <c r="M3097" s="247"/>
      <c r="N3097" s="248"/>
      <c r="O3097" s="248"/>
      <c r="P3097" s="248"/>
      <c r="Q3097" s="248"/>
      <c r="R3097" s="248"/>
      <c r="S3097" s="248"/>
      <c r="T3097" s="249"/>
      <c r="U3097" s="14"/>
      <c r="V3097" s="14"/>
      <c r="W3097" s="14"/>
      <c r="X3097" s="14"/>
      <c r="Y3097" s="14"/>
      <c r="Z3097" s="14"/>
      <c r="AA3097" s="14"/>
      <c r="AB3097" s="14"/>
      <c r="AC3097" s="14"/>
      <c r="AD3097" s="14"/>
      <c r="AE3097" s="14"/>
      <c r="AT3097" s="250" t="s">
        <v>397</v>
      </c>
      <c r="AU3097" s="250" t="s">
        <v>84</v>
      </c>
      <c r="AV3097" s="14" t="s">
        <v>84</v>
      </c>
      <c r="AW3097" s="14" t="s">
        <v>35</v>
      </c>
      <c r="AX3097" s="14" t="s">
        <v>74</v>
      </c>
      <c r="AY3097" s="250" t="s">
        <v>378</v>
      </c>
    </row>
    <row r="3098" s="14" customFormat="1">
      <c r="A3098" s="14"/>
      <c r="B3098" s="240"/>
      <c r="C3098" s="241"/>
      <c r="D3098" s="231" t="s">
        <v>397</v>
      </c>
      <c r="E3098" s="242" t="s">
        <v>28</v>
      </c>
      <c r="F3098" s="243" t="s">
        <v>3597</v>
      </c>
      <c r="G3098" s="241"/>
      <c r="H3098" s="244">
        <v>259.55000000000001</v>
      </c>
      <c r="I3098" s="245"/>
      <c r="J3098" s="241"/>
      <c r="K3098" s="241"/>
      <c r="L3098" s="246"/>
      <c r="M3098" s="247"/>
      <c r="N3098" s="248"/>
      <c r="O3098" s="248"/>
      <c r="P3098" s="248"/>
      <c r="Q3098" s="248"/>
      <c r="R3098" s="248"/>
      <c r="S3098" s="248"/>
      <c r="T3098" s="249"/>
      <c r="U3098" s="14"/>
      <c r="V3098" s="14"/>
      <c r="W3098" s="14"/>
      <c r="X3098" s="14"/>
      <c r="Y3098" s="14"/>
      <c r="Z3098" s="14"/>
      <c r="AA3098" s="14"/>
      <c r="AB3098" s="14"/>
      <c r="AC3098" s="14"/>
      <c r="AD3098" s="14"/>
      <c r="AE3098" s="14"/>
      <c r="AT3098" s="250" t="s">
        <v>397</v>
      </c>
      <c r="AU3098" s="250" t="s">
        <v>84</v>
      </c>
      <c r="AV3098" s="14" t="s">
        <v>84</v>
      </c>
      <c r="AW3098" s="14" t="s">
        <v>35</v>
      </c>
      <c r="AX3098" s="14" t="s">
        <v>74</v>
      </c>
      <c r="AY3098" s="250" t="s">
        <v>378</v>
      </c>
    </row>
    <row r="3099" s="13" customFormat="1">
      <c r="A3099" s="13"/>
      <c r="B3099" s="229"/>
      <c r="C3099" s="230"/>
      <c r="D3099" s="231" t="s">
        <v>397</v>
      </c>
      <c r="E3099" s="232" t="s">
        <v>28</v>
      </c>
      <c r="F3099" s="233" t="s">
        <v>890</v>
      </c>
      <c r="G3099" s="230"/>
      <c r="H3099" s="232" t="s">
        <v>28</v>
      </c>
      <c r="I3099" s="234"/>
      <c r="J3099" s="230"/>
      <c r="K3099" s="230"/>
      <c r="L3099" s="235"/>
      <c r="M3099" s="236"/>
      <c r="N3099" s="237"/>
      <c r="O3099" s="237"/>
      <c r="P3099" s="237"/>
      <c r="Q3099" s="237"/>
      <c r="R3099" s="237"/>
      <c r="S3099" s="237"/>
      <c r="T3099" s="238"/>
      <c r="U3099" s="13"/>
      <c r="V3099" s="13"/>
      <c r="W3099" s="13"/>
      <c r="X3099" s="13"/>
      <c r="Y3099" s="13"/>
      <c r="Z3099" s="13"/>
      <c r="AA3099" s="13"/>
      <c r="AB3099" s="13"/>
      <c r="AC3099" s="13"/>
      <c r="AD3099" s="13"/>
      <c r="AE3099" s="13"/>
      <c r="AT3099" s="239" t="s">
        <v>397</v>
      </c>
      <c r="AU3099" s="239" t="s">
        <v>84</v>
      </c>
      <c r="AV3099" s="13" t="s">
        <v>82</v>
      </c>
      <c r="AW3099" s="13" t="s">
        <v>35</v>
      </c>
      <c r="AX3099" s="13" t="s">
        <v>74</v>
      </c>
      <c r="AY3099" s="239" t="s">
        <v>378</v>
      </c>
    </row>
    <row r="3100" s="14" customFormat="1">
      <c r="A3100" s="14"/>
      <c r="B3100" s="240"/>
      <c r="C3100" s="241"/>
      <c r="D3100" s="231" t="s">
        <v>397</v>
      </c>
      <c r="E3100" s="242" t="s">
        <v>28</v>
      </c>
      <c r="F3100" s="243" t="s">
        <v>3598</v>
      </c>
      <c r="G3100" s="241"/>
      <c r="H3100" s="244">
        <v>163.19999999999999</v>
      </c>
      <c r="I3100" s="245"/>
      <c r="J3100" s="241"/>
      <c r="K3100" s="241"/>
      <c r="L3100" s="246"/>
      <c r="M3100" s="247"/>
      <c r="N3100" s="248"/>
      <c r="O3100" s="248"/>
      <c r="P3100" s="248"/>
      <c r="Q3100" s="248"/>
      <c r="R3100" s="248"/>
      <c r="S3100" s="248"/>
      <c r="T3100" s="249"/>
      <c r="U3100" s="14"/>
      <c r="V3100" s="14"/>
      <c r="W3100" s="14"/>
      <c r="X3100" s="14"/>
      <c r="Y3100" s="14"/>
      <c r="Z3100" s="14"/>
      <c r="AA3100" s="14"/>
      <c r="AB3100" s="14"/>
      <c r="AC3100" s="14"/>
      <c r="AD3100" s="14"/>
      <c r="AE3100" s="14"/>
      <c r="AT3100" s="250" t="s">
        <v>397</v>
      </c>
      <c r="AU3100" s="250" t="s">
        <v>84</v>
      </c>
      <c r="AV3100" s="14" t="s">
        <v>84</v>
      </c>
      <c r="AW3100" s="14" t="s">
        <v>35</v>
      </c>
      <c r="AX3100" s="14" t="s">
        <v>74</v>
      </c>
      <c r="AY3100" s="250" t="s">
        <v>378</v>
      </c>
    </row>
    <row r="3101" s="14" customFormat="1">
      <c r="A3101" s="14"/>
      <c r="B3101" s="240"/>
      <c r="C3101" s="241"/>
      <c r="D3101" s="231" t="s">
        <v>397</v>
      </c>
      <c r="E3101" s="242" t="s">
        <v>28</v>
      </c>
      <c r="F3101" s="243" t="s">
        <v>3599</v>
      </c>
      <c r="G3101" s="241"/>
      <c r="H3101" s="244">
        <v>177.21000000000001</v>
      </c>
      <c r="I3101" s="245"/>
      <c r="J3101" s="241"/>
      <c r="K3101" s="241"/>
      <c r="L3101" s="246"/>
      <c r="M3101" s="247"/>
      <c r="N3101" s="248"/>
      <c r="O3101" s="248"/>
      <c r="P3101" s="248"/>
      <c r="Q3101" s="248"/>
      <c r="R3101" s="248"/>
      <c r="S3101" s="248"/>
      <c r="T3101" s="249"/>
      <c r="U3101" s="14"/>
      <c r="V3101" s="14"/>
      <c r="W3101" s="14"/>
      <c r="X3101" s="14"/>
      <c r="Y3101" s="14"/>
      <c r="Z3101" s="14"/>
      <c r="AA3101" s="14"/>
      <c r="AB3101" s="14"/>
      <c r="AC3101" s="14"/>
      <c r="AD3101" s="14"/>
      <c r="AE3101" s="14"/>
      <c r="AT3101" s="250" t="s">
        <v>397</v>
      </c>
      <c r="AU3101" s="250" t="s">
        <v>84</v>
      </c>
      <c r="AV3101" s="14" t="s">
        <v>84</v>
      </c>
      <c r="AW3101" s="14" t="s">
        <v>35</v>
      </c>
      <c r="AX3101" s="14" t="s">
        <v>74</v>
      </c>
      <c r="AY3101" s="250" t="s">
        <v>378</v>
      </c>
    </row>
    <row r="3102" s="13" customFormat="1">
      <c r="A3102" s="13"/>
      <c r="B3102" s="229"/>
      <c r="C3102" s="230"/>
      <c r="D3102" s="231" t="s">
        <v>397</v>
      </c>
      <c r="E3102" s="232" t="s">
        <v>28</v>
      </c>
      <c r="F3102" s="233" t="s">
        <v>1329</v>
      </c>
      <c r="G3102" s="230"/>
      <c r="H3102" s="232" t="s">
        <v>28</v>
      </c>
      <c r="I3102" s="234"/>
      <c r="J3102" s="230"/>
      <c r="K3102" s="230"/>
      <c r="L3102" s="235"/>
      <c r="M3102" s="236"/>
      <c r="N3102" s="237"/>
      <c r="O3102" s="237"/>
      <c r="P3102" s="237"/>
      <c r="Q3102" s="237"/>
      <c r="R3102" s="237"/>
      <c r="S3102" s="237"/>
      <c r="T3102" s="238"/>
      <c r="U3102" s="13"/>
      <c r="V3102" s="13"/>
      <c r="W3102" s="13"/>
      <c r="X3102" s="13"/>
      <c r="Y3102" s="13"/>
      <c r="Z3102" s="13"/>
      <c r="AA3102" s="13"/>
      <c r="AB3102" s="13"/>
      <c r="AC3102" s="13"/>
      <c r="AD3102" s="13"/>
      <c r="AE3102" s="13"/>
      <c r="AT3102" s="239" t="s">
        <v>397</v>
      </c>
      <c r="AU3102" s="239" t="s">
        <v>84</v>
      </c>
      <c r="AV3102" s="13" t="s">
        <v>82</v>
      </c>
      <c r="AW3102" s="13" t="s">
        <v>35</v>
      </c>
      <c r="AX3102" s="13" t="s">
        <v>74</v>
      </c>
      <c r="AY3102" s="239" t="s">
        <v>378</v>
      </c>
    </row>
    <row r="3103" s="14" customFormat="1">
      <c r="A3103" s="14"/>
      <c r="B3103" s="240"/>
      <c r="C3103" s="241"/>
      <c r="D3103" s="231" t="s">
        <v>397</v>
      </c>
      <c r="E3103" s="242" t="s">
        <v>28</v>
      </c>
      <c r="F3103" s="243" t="s">
        <v>3600</v>
      </c>
      <c r="G3103" s="241"/>
      <c r="H3103" s="244">
        <v>2272.5120000000002</v>
      </c>
      <c r="I3103" s="245"/>
      <c r="J3103" s="241"/>
      <c r="K3103" s="241"/>
      <c r="L3103" s="246"/>
      <c r="M3103" s="247"/>
      <c r="N3103" s="248"/>
      <c r="O3103" s="248"/>
      <c r="P3103" s="248"/>
      <c r="Q3103" s="248"/>
      <c r="R3103" s="248"/>
      <c r="S3103" s="248"/>
      <c r="T3103" s="249"/>
      <c r="U3103" s="14"/>
      <c r="V3103" s="14"/>
      <c r="W3103" s="14"/>
      <c r="X3103" s="14"/>
      <c r="Y3103" s="14"/>
      <c r="Z3103" s="14"/>
      <c r="AA3103" s="14"/>
      <c r="AB3103" s="14"/>
      <c r="AC3103" s="14"/>
      <c r="AD3103" s="14"/>
      <c r="AE3103" s="14"/>
      <c r="AT3103" s="250" t="s">
        <v>397</v>
      </c>
      <c r="AU3103" s="250" t="s">
        <v>84</v>
      </c>
      <c r="AV3103" s="14" t="s">
        <v>84</v>
      </c>
      <c r="AW3103" s="14" t="s">
        <v>35</v>
      </c>
      <c r="AX3103" s="14" t="s">
        <v>74</v>
      </c>
      <c r="AY3103" s="250" t="s">
        <v>378</v>
      </c>
    </row>
    <row r="3104" s="14" customFormat="1">
      <c r="A3104" s="14"/>
      <c r="B3104" s="240"/>
      <c r="C3104" s="241"/>
      <c r="D3104" s="231" t="s">
        <v>397</v>
      </c>
      <c r="E3104" s="242" t="s">
        <v>28</v>
      </c>
      <c r="F3104" s="243" t="s">
        <v>3601</v>
      </c>
      <c r="G3104" s="241"/>
      <c r="H3104" s="244">
        <v>2424.404</v>
      </c>
      <c r="I3104" s="245"/>
      <c r="J3104" s="241"/>
      <c r="K3104" s="241"/>
      <c r="L3104" s="246"/>
      <c r="M3104" s="247"/>
      <c r="N3104" s="248"/>
      <c r="O3104" s="248"/>
      <c r="P3104" s="248"/>
      <c r="Q3104" s="248"/>
      <c r="R3104" s="248"/>
      <c r="S3104" s="248"/>
      <c r="T3104" s="249"/>
      <c r="U3104" s="14"/>
      <c r="V3104" s="14"/>
      <c r="W3104" s="14"/>
      <c r="X3104" s="14"/>
      <c r="Y3104" s="14"/>
      <c r="Z3104" s="14"/>
      <c r="AA3104" s="14"/>
      <c r="AB3104" s="14"/>
      <c r="AC3104" s="14"/>
      <c r="AD3104" s="14"/>
      <c r="AE3104" s="14"/>
      <c r="AT3104" s="250" t="s">
        <v>397</v>
      </c>
      <c r="AU3104" s="250" t="s">
        <v>84</v>
      </c>
      <c r="AV3104" s="14" t="s">
        <v>84</v>
      </c>
      <c r="AW3104" s="14" t="s">
        <v>35</v>
      </c>
      <c r="AX3104" s="14" t="s">
        <v>74</v>
      </c>
      <c r="AY3104" s="250" t="s">
        <v>378</v>
      </c>
    </row>
    <row r="3105" s="15" customFormat="1">
      <c r="A3105" s="15"/>
      <c r="B3105" s="251"/>
      <c r="C3105" s="252"/>
      <c r="D3105" s="231" t="s">
        <v>397</v>
      </c>
      <c r="E3105" s="253" t="s">
        <v>28</v>
      </c>
      <c r="F3105" s="254" t="s">
        <v>416</v>
      </c>
      <c r="G3105" s="252"/>
      <c r="H3105" s="255">
        <v>8981.0460000000003</v>
      </c>
      <c r="I3105" s="256"/>
      <c r="J3105" s="252"/>
      <c r="K3105" s="252"/>
      <c r="L3105" s="257"/>
      <c r="M3105" s="258"/>
      <c r="N3105" s="259"/>
      <c r="O3105" s="259"/>
      <c r="P3105" s="259"/>
      <c r="Q3105" s="259"/>
      <c r="R3105" s="259"/>
      <c r="S3105" s="259"/>
      <c r="T3105" s="260"/>
      <c r="U3105" s="15"/>
      <c r="V3105" s="15"/>
      <c r="W3105" s="15"/>
      <c r="X3105" s="15"/>
      <c r="Y3105" s="15"/>
      <c r="Z3105" s="15"/>
      <c r="AA3105" s="15"/>
      <c r="AB3105" s="15"/>
      <c r="AC3105" s="15"/>
      <c r="AD3105" s="15"/>
      <c r="AE3105" s="15"/>
      <c r="AT3105" s="261" t="s">
        <v>397</v>
      </c>
      <c r="AU3105" s="261" t="s">
        <v>84</v>
      </c>
      <c r="AV3105" s="15" t="s">
        <v>390</v>
      </c>
      <c r="AW3105" s="15" t="s">
        <v>35</v>
      </c>
      <c r="AX3105" s="15" t="s">
        <v>82</v>
      </c>
      <c r="AY3105" s="261" t="s">
        <v>378</v>
      </c>
    </row>
    <row r="3106" s="2" customFormat="1" ht="24.15" customHeight="1">
      <c r="A3106" s="41"/>
      <c r="B3106" s="42"/>
      <c r="C3106" s="211" t="s">
        <v>3602</v>
      </c>
      <c r="D3106" s="211" t="s">
        <v>385</v>
      </c>
      <c r="E3106" s="212" t="s">
        <v>3603</v>
      </c>
      <c r="F3106" s="213" t="s">
        <v>3604</v>
      </c>
      <c r="G3106" s="214" t="s">
        <v>2453</v>
      </c>
      <c r="H3106" s="215">
        <v>2821</v>
      </c>
      <c r="I3106" s="216"/>
      <c r="J3106" s="217">
        <f>ROUND(I3106*H3106,2)</f>
        <v>0</v>
      </c>
      <c r="K3106" s="213" t="s">
        <v>389</v>
      </c>
      <c r="L3106" s="47"/>
      <c r="M3106" s="218" t="s">
        <v>28</v>
      </c>
      <c r="N3106" s="219" t="s">
        <v>45</v>
      </c>
      <c r="O3106" s="87"/>
      <c r="P3106" s="220">
        <f>O3106*H3106</f>
        <v>0</v>
      </c>
      <c r="Q3106" s="220">
        <v>5.0000000000000002E-05</v>
      </c>
      <c r="R3106" s="220">
        <f>Q3106*H3106</f>
        <v>0.14105000000000001</v>
      </c>
      <c r="S3106" s="220">
        <v>0</v>
      </c>
      <c r="T3106" s="221">
        <f>S3106*H3106</f>
        <v>0</v>
      </c>
      <c r="U3106" s="41"/>
      <c r="V3106" s="41"/>
      <c r="W3106" s="41"/>
      <c r="X3106" s="41"/>
      <c r="Y3106" s="41"/>
      <c r="Z3106" s="41"/>
      <c r="AA3106" s="41"/>
      <c r="AB3106" s="41"/>
      <c r="AC3106" s="41"/>
      <c r="AD3106" s="41"/>
      <c r="AE3106" s="41"/>
      <c r="AR3106" s="222" t="s">
        <v>598</v>
      </c>
      <c r="AT3106" s="222" t="s">
        <v>385</v>
      </c>
      <c r="AU3106" s="222" t="s">
        <v>84</v>
      </c>
      <c r="AY3106" s="20" t="s">
        <v>378</v>
      </c>
      <c r="BE3106" s="223">
        <f>IF(N3106="základní",J3106,0)</f>
        <v>0</v>
      </c>
      <c r="BF3106" s="223">
        <f>IF(N3106="snížená",J3106,0)</f>
        <v>0</v>
      </c>
      <c r="BG3106" s="223">
        <f>IF(N3106="zákl. přenesená",J3106,0)</f>
        <v>0</v>
      </c>
      <c r="BH3106" s="223">
        <f>IF(N3106="sníž. přenesená",J3106,0)</f>
        <v>0</v>
      </c>
      <c r="BI3106" s="223">
        <f>IF(N3106="nulová",J3106,0)</f>
        <v>0</v>
      </c>
      <c r="BJ3106" s="20" t="s">
        <v>82</v>
      </c>
      <c r="BK3106" s="223">
        <f>ROUND(I3106*H3106,2)</f>
        <v>0</v>
      </c>
      <c r="BL3106" s="20" t="s">
        <v>598</v>
      </c>
      <c r="BM3106" s="222" t="s">
        <v>3605</v>
      </c>
    </row>
    <row r="3107" s="2" customFormat="1">
      <c r="A3107" s="41"/>
      <c r="B3107" s="42"/>
      <c r="C3107" s="43"/>
      <c r="D3107" s="224" t="s">
        <v>394</v>
      </c>
      <c r="E3107" s="43"/>
      <c r="F3107" s="225" t="s">
        <v>3606</v>
      </c>
      <c r="G3107" s="43"/>
      <c r="H3107" s="43"/>
      <c r="I3107" s="226"/>
      <c r="J3107" s="43"/>
      <c r="K3107" s="43"/>
      <c r="L3107" s="47"/>
      <c r="M3107" s="227"/>
      <c r="N3107" s="228"/>
      <c r="O3107" s="87"/>
      <c r="P3107" s="87"/>
      <c r="Q3107" s="87"/>
      <c r="R3107" s="87"/>
      <c r="S3107" s="87"/>
      <c r="T3107" s="88"/>
      <c r="U3107" s="41"/>
      <c r="V3107" s="41"/>
      <c r="W3107" s="41"/>
      <c r="X3107" s="41"/>
      <c r="Y3107" s="41"/>
      <c r="Z3107" s="41"/>
      <c r="AA3107" s="41"/>
      <c r="AB3107" s="41"/>
      <c r="AC3107" s="41"/>
      <c r="AD3107" s="41"/>
      <c r="AE3107" s="41"/>
      <c r="AT3107" s="20" t="s">
        <v>394</v>
      </c>
      <c r="AU3107" s="20" t="s">
        <v>84</v>
      </c>
    </row>
    <row r="3108" s="13" customFormat="1">
      <c r="A3108" s="13"/>
      <c r="B3108" s="229"/>
      <c r="C3108" s="230"/>
      <c r="D3108" s="231" t="s">
        <v>397</v>
      </c>
      <c r="E3108" s="232" t="s">
        <v>28</v>
      </c>
      <c r="F3108" s="233" t="s">
        <v>1329</v>
      </c>
      <c r="G3108" s="230"/>
      <c r="H3108" s="232" t="s">
        <v>28</v>
      </c>
      <c r="I3108" s="234"/>
      <c r="J3108" s="230"/>
      <c r="K3108" s="230"/>
      <c r="L3108" s="235"/>
      <c r="M3108" s="236"/>
      <c r="N3108" s="237"/>
      <c r="O3108" s="237"/>
      <c r="P3108" s="237"/>
      <c r="Q3108" s="237"/>
      <c r="R3108" s="237"/>
      <c r="S3108" s="237"/>
      <c r="T3108" s="238"/>
      <c r="U3108" s="13"/>
      <c r="V3108" s="13"/>
      <c r="W3108" s="13"/>
      <c r="X3108" s="13"/>
      <c r="Y3108" s="13"/>
      <c r="Z3108" s="13"/>
      <c r="AA3108" s="13"/>
      <c r="AB3108" s="13"/>
      <c r="AC3108" s="13"/>
      <c r="AD3108" s="13"/>
      <c r="AE3108" s="13"/>
      <c r="AT3108" s="239" t="s">
        <v>397</v>
      </c>
      <c r="AU3108" s="239" t="s">
        <v>84</v>
      </c>
      <c r="AV3108" s="13" t="s">
        <v>82</v>
      </c>
      <c r="AW3108" s="13" t="s">
        <v>35</v>
      </c>
      <c r="AX3108" s="13" t="s">
        <v>74</v>
      </c>
      <c r="AY3108" s="239" t="s">
        <v>378</v>
      </c>
    </row>
    <row r="3109" s="14" customFormat="1">
      <c r="A3109" s="14"/>
      <c r="B3109" s="240"/>
      <c r="C3109" s="241"/>
      <c r="D3109" s="231" t="s">
        <v>397</v>
      </c>
      <c r="E3109" s="242" t="s">
        <v>28</v>
      </c>
      <c r="F3109" s="243" t="s">
        <v>3607</v>
      </c>
      <c r="G3109" s="241"/>
      <c r="H3109" s="244">
        <v>2821</v>
      </c>
      <c r="I3109" s="245"/>
      <c r="J3109" s="241"/>
      <c r="K3109" s="241"/>
      <c r="L3109" s="246"/>
      <c r="M3109" s="247"/>
      <c r="N3109" s="248"/>
      <c r="O3109" s="248"/>
      <c r="P3109" s="248"/>
      <c r="Q3109" s="248"/>
      <c r="R3109" s="248"/>
      <c r="S3109" s="248"/>
      <c r="T3109" s="249"/>
      <c r="U3109" s="14"/>
      <c r="V3109" s="14"/>
      <c r="W3109" s="14"/>
      <c r="X3109" s="14"/>
      <c r="Y3109" s="14"/>
      <c r="Z3109" s="14"/>
      <c r="AA3109" s="14"/>
      <c r="AB3109" s="14"/>
      <c r="AC3109" s="14"/>
      <c r="AD3109" s="14"/>
      <c r="AE3109" s="14"/>
      <c r="AT3109" s="250" t="s">
        <v>397</v>
      </c>
      <c r="AU3109" s="250" t="s">
        <v>84</v>
      </c>
      <c r="AV3109" s="14" t="s">
        <v>84</v>
      </c>
      <c r="AW3109" s="14" t="s">
        <v>35</v>
      </c>
      <c r="AX3109" s="14" t="s">
        <v>82</v>
      </c>
      <c r="AY3109" s="250" t="s">
        <v>378</v>
      </c>
    </row>
    <row r="3110" s="2" customFormat="1" ht="24.15" customHeight="1">
      <c r="A3110" s="41"/>
      <c r="B3110" s="42"/>
      <c r="C3110" s="211" t="s">
        <v>3608</v>
      </c>
      <c r="D3110" s="211" t="s">
        <v>385</v>
      </c>
      <c r="E3110" s="212" t="s">
        <v>3609</v>
      </c>
      <c r="F3110" s="213" t="s">
        <v>3610</v>
      </c>
      <c r="G3110" s="214" t="s">
        <v>2453</v>
      </c>
      <c r="H3110" s="215">
        <v>2718.0799999999999</v>
      </c>
      <c r="I3110" s="216"/>
      <c r="J3110" s="217">
        <f>ROUND(I3110*H3110,2)</f>
        <v>0</v>
      </c>
      <c r="K3110" s="213" t="s">
        <v>389</v>
      </c>
      <c r="L3110" s="47"/>
      <c r="M3110" s="218" t="s">
        <v>28</v>
      </c>
      <c r="N3110" s="219" t="s">
        <v>45</v>
      </c>
      <c r="O3110" s="87"/>
      <c r="P3110" s="220">
        <f>O3110*H3110</f>
        <v>0</v>
      </c>
      <c r="Q3110" s="220">
        <v>5.0000000000000002E-05</v>
      </c>
      <c r="R3110" s="220">
        <f>Q3110*H3110</f>
        <v>0.135904</v>
      </c>
      <c r="S3110" s="220">
        <v>0</v>
      </c>
      <c r="T3110" s="221">
        <f>S3110*H3110</f>
        <v>0</v>
      </c>
      <c r="U3110" s="41"/>
      <c r="V3110" s="41"/>
      <c r="W3110" s="41"/>
      <c r="X3110" s="41"/>
      <c r="Y3110" s="41"/>
      <c r="Z3110" s="41"/>
      <c r="AA3110" s="41"/>
      <c r="AB3110" s="41"/>
      <c r="AC3110" s="41"/>
      <c r="AD3110" s="41"/>
      <c r="AE3110" s="41"/>
      <c r="AR3110" s="222" t="s">
        <v>598</v>
      </c>
      <c r="AT3110" s="222" t="s">
        <v>385</v>
      </c>
      <c r="AU3110" s="222" t="s">
        <v>84</v>
      </c>
      <c r="AY3110" s="20" t="s">
        <v>378</v>
      </c>
      <c r="BE3110" s="223">
        <f>IF(N3110="základní",J3110,0)</f>
        <v>0</v>
      </c>
      <c r="BF3110" s="223">
        <f>IF(N3110="snížená",J3110,0)</f>
        <v>0</v>
      </c>
      <c r="BG3110" s="223">
        <f>IF(N3110="zákl. přenesená",J3110,0)</f>
        <v>0</v>
      </c>
      <c r="BH3110" s="223">
        <f>IF(N3110="sníž. přenesená",J3110,0)</f>
        <v>0</v>
      </c>
      <c r="BI3110" s="223">
        <f>IF(N3110="nulová",J3110,0)</f>
        <v>0</v>
      </c>
      <c r="BJ3110" s="20" t="s">
        <v>82</v>
      </c>
      <c r="BK3110" s="223">
        <f>ROUND(I3110*H3110,2)</f>
        <v>0</v>
      </c>
      <c r="BL3110" s="20" t="s">
        <v>598</v>
      </c>
      <c r="BM3110" s="222" t="s">
        <v>3611</v>
      </c>
    </row>
    <row r="3111" s="2" customFormat="1">
      <c r="A3111" s="41"/>
      <c r="B3111" s="42"/>
      <c r="C3111" s="43"/>
      <c r="D3111" s="224" t="s">
        <v>394</v>
      </c>
      <c r="E3111" s="43"/>
      <c r="F3111" s="225" t="s">
        <v>3612</v>
      </c>
      <c r="G3111" s="43"/>
      <c r="H3111" s="43"/>
      <c r="I3111" s="226"/>
      <c r="J3111" s="43"/>
      <c r="K3111" s="43"/>
      <c r="L3111" s="47"/>
      <c r="M3111" s="227"/>
      <c r="N3111" s="228"/>
      <c r="O3111" s="87"/>
      <c r="P3111" s="87"/>
      <c r="Q3111" s="87"/>
      <c r="R3111" s="87"/>
      <c r="S3111" s="87"/>
      <c r="T3111" s="88"/>
      <c r="U3111" s="41"/>
      <c r="V3111" s="41"/>
      <c r="W3111" s="41"/>
      <c r="X3111" s="41"/>
      <c r="Y3111" s="41"/>
      <c r="Z3111" s="41"/>
      <c r="AA3111" s="41"/>
      <c r="AB3111" s="41"/>
      <c r="AC3111" s="41"/>
      <c r="AD3111" s="41"/>
      <c r="AE3111" s="41"/>
      <c r="AT3111" s="20" t="s">
        <v>394</v>
      </c>
      <c r="AU3111" s="20" t="s">
        <v>84</v>
      </c>
    </row>
    <row r="3112" s="13" customFormat="1">
      <c r="A3112" s="13"/>
      <c r="B3112" s="229"/>
      <c r="C3112" s="230"/>
      <c r="D3112" s="231" t="s">
        <v>397</v>
      </c>
      <c r="E3112" s="232" t="s">
        <v>28</v>
      </c>
      <c r="F3112" s="233" t="s">
        <v>1329</v>
      </c>
      <c r="G3112" s="230"/>
      <c r="H3112" s="232" t="s">
        <v>28</v>
      </c>
      <c r="I3112" s="234"/>
      <c r="J3112" s="230"/>
      <c r="K3112" s="230"/>
      <c r="L3112" s="235"/>
      <c r="M3112" s="236"/>
      <c r="N3112" s="237"/>
      <c r="O3112" s="237"/>
      <c r="P3112" s="237"/>
      <c r="Q3112" s="237"/>
      <c r="R3112" s="237"/>
      <c r="S3112" s="237"/>
      <c r="T3112" s="238"/>
      <c r="U3112" s="13"/>
      <c r="V3112" s="13"/>
      <c r="W3112" s="13"/>
      <c r="X3112" s="13"/>
      <c r="Y3112" s="13"/>
      <c r="Z3112" s="13"/>
      <c r="AA3112" s="13"/>
      <c r="AB3112" s="13"/>
      <c r="AC3112" s="13"/>
      <c r="AD3112" s="13"/>
      <c r="AE3112" s="13"/>
      <c r="AT3112" s="239" t="s">
        <v>397</v>
      </c>
      <c r="AU3112" s="239" t="s">
        <v>84</v>
      </c>
      <c r="AV3112" s="13" t="s">
        <v>82</v>
      </c>
      <c r="AW3112" s="13" t="s">
        <v>35</v>
      </c>
      <c r="AX3112" s="13" t="s">
        <v>74</v>
      </c>
      <c r="AY3112" s="239" t="s">
        <v>378</v>
      </c>
    </row>
    <row r="3113" s="14" customFormat="1">
      <c r="A3113" s="14"/>
      <c r="B3113" s="240"/>
      <c r="C3113" s="241"/>
      <c r="D3113" s="231" t="s">
        <v>397</v>
      </c>
      <c r="E3113" s="242" t="s">
        <v>28</v>
      </c>
      <c r="F3113" s="243" t="s">
        <v>3613</v>
      </c>
      <c r="G3113" s="241"/>
      <c r="H3113" s="244">
        <v>2718.0799999999999</v>
      </c>
      <c r="I3113" s="245"/>
      <c r="J3113" s="241"/>
      <c r="K3113" s="241"/>
      <c r="L3113" s="246"/>
      <c r="M3113" s="247"/>
      <c r="N3113" s="248"/>
      <c r="O3113" s="248"/>
      <c r="P3113" s="248"/>
      <c r="Q3113" s="248"/>
      <c r="R3113" s="248"/>
      <c r="S3113" s="248"/>
      <c r="T3113" s="249"/>
      <c r="U3113" s="14"/>
      <c r="V3113" s="14"/>
      <c r="W3113" s="14"/>
      <c r="X3113" s="14"/>
      <c r="Y3113" s="14"/>
      <c r="Z3113" s="14"/>
      <c r="AA3113" s="14"/>
      <c r="AB3113" s="14"/>
      <c r="AC3113" s="14"/>
      <c r="AD3113" s="14"/>
      <c r="AE3113" s="14"/>
      <c r="AT3113" s="250" t="s">
        <v>397</v>
      </c>
      <c r="AU3113" s="250" t="s">
        <v>84</v>
      </c>
      <c r="AV3113" s="14" t="s">
        <v>84</v>
      </c>
      <c r="AW3113" s="14" t="s">
        <v>35</v>
      </c>
      <c r="AX3113" s="14" t="s">
        <v>74</v>
      </c>
      <c r="AY3113" s="250" t="s">
        <v>378</v>
      </c>
    </row>
    <row r="3114" s="15" customFormat="1">
      <c r="A3114" s="15"/>
      <c r="B3114" s="251"/>
      <c r="C3114" s="252"/>
      <c r="D3114" s="231" t="s">
        <v>397</v>
      </c>
      <c r="E3114" s="253" t="s">
        <v>28</v>
      </c>
      <c r="F3114" s="254" t="s">
        <v>416</v>
      </c>
      <c r="G3114" s="252"/>
      <c r="H3114" s="255">
        <v>2718.0799999999999</v>
      </c>
      <c r="I3114" s="256"/>
      <c r="J3114" s="252"/>
      <c r="K3114" s="252"/>
      <c r="L3114" s="257"/>
      <c r="M3114" s="258"/>
      <c r="N3114" s="259"/>
      <c r="O3114" s="259"/>
      <c r="P3114" s="259"/>
      <c r="Q3114" s="259"/>
      <c r="R3114" s="259"/>
      <c r="S3114" s="259"/>
      <c r="T3114" s="260"/>
      <c r="U3114" s="15"/>
      <c r="V3114" s="15"/>
      <c r="W3114" s="15"/>
      <c r="X3114" s="15"/>
      <c r="Y3114" s="15"/>
      <c r="Z3114" s="15"/>
      <c r="AA3114" s="15"/>
      <c r="AB3114" s="15"/>
      <c r="AC3114" s="15"/>
      <c r="AD3114" s="15"/>
      <c r="AE3114" s="15"/>
      <c r="AT3114" s="261" t="s">
        <v>397</v>
      </c>
      <c r="AU3114" s="261" t="s">
        <v>84</v>
      </c>
      <c r="AV3114" s="15" t="s">
        <v>390</v>
      </c>
      <c r="AW3114" s="15" t="s">
        <v>35</v>
      </c>
      <c r="AX3114" s="15" t="s">
        <v>82</v>
      </c>
      <c r="AY3114" s="261" t="s">
        <v>378</v>
      </c>
    </row>
    <row r="3115" s="2" customFormat="1" ht="24.15" customHeight="1">
      <c r="A3115" s="41"/>
      <c r="B3115" s="42"/>
      <c r="C3115" s="273" t="s">
        <v>3614</v>
      </c>
      <c r="D3115" s="273" t="s">
        <v>875</v>
      </c>
      <c r="E3115" s="274" t="s">
        <v>3615</v>
      </c>
      <c r="F3115" s="275" t="s">
        <v>3616</v>
      </c>
      <c r="G3115" s="276" t="s">
        <v>634</v>
      </c>
      <c r="H3115" s="277">
        <v>0.14000000000000001</v>
      </c>
      <c r="I3115" s="278"/>
      <c r="J3115" s="279">
        <f>ROUND(I3115*H3115,2)</f>
        <v>0</v>
      </c>
      <c r="K3115" s="275" t="s">
        <v>389</v>
      </c>
      <c r="L3115" s="280"/>
      <c r="M3115" s="281" t="s">
        <v>28</v>
      </c>
      <c r="N3115" s="282" t="s">
        <v>45</v>
      </c>
      <c r="O3115" s="87"/>
      <c r="P3115" s="220">
        <f>O3115*H3115</f>
        <v>0</v>
      </c>
      <c r="Q3115" s="220">
        <v>1</v>
      </c>
      <c r="R3115" s="220">
        <f>Q3115*H3115</f>
        <v>0.14000000000000001</v>
      </c>
      <c r="S3115" s="220">
        <v>0</v>
      </c>
      <c r="T3115" s="221">
        <f>S3115*H3115</f>
        <v>0</v>
      </c>
      <c r="U3115" s="41"/>
      <c r="V3115" s="41"/>
      <c r="W3115" s="41"/>
      <c r="X3115" s="41"/>
      <c r="Y3115" s="41"/>
      <c r="Z3115" s="41"/>
      <c r="AA3115" s="41"/>
      <c r="AB3115" s="41"/>
      <c r="AC3115" s="41"/>
      <c r="AD3115" s="41"/>
      <c r="AE3115" s="41"/>
      <c r="AR3115" s="222" t="s">
        <v>706</v>
      </c>
      <c r="AT3115" s="222" t="s">
        <v>875</v>
      </c>
      <c r="AU3115" s="222" t="s">
        <v>84</v>
      </c>
      <c r="AY3115" s="20" t="s">
        <v>378</v>
      </c>
      <c r="BE3115" s="223">
        <f>IF(N3115="základní",J3115,0)</f>
        <v>0</v>
      </c>
      <c r="BF3115" s="223">
        <f>IF(N3115="snížená",J3115,0)</f>
        <v>0</v>
      </c>
      <c r="BG3115" s="223">
        <f>IF(N3115="zákl. přenesená",J3115,0)</f>
        <v>0</v>
      </c>
      <c r="BH3115" s="223">
        <f>IF(N3115="sníž. přenesená",J3115,0)</f>
        <v>0</v>
      </c>
      <c r="BI3115" s="223">
        <f>IF(N3115="nulová",J3115,0)</f>
        <v>0</v>
      </c>
      <c r="BJ3115" s="20" t="s">
        <v>82</v>
      </c>
      <c r="BK3115" s="223">
        <f>ROUND(I3115*H3115,2)</f>
        <v>0</v>
      </c>
      <c r="BL3115" s="20" t="s">
        <v>598</v>
      </c>
      <c r="BM3115" s="222" t="s">
        <v>3617</v>
      </c>
    </row>
    <row r="3116" s="13" customFormat="1">
      <c r="A3116" s="13"/>
      <c r="B3116" s="229"/>
      <c r="C3116" s="230"/>
      <c r="D3116" s="231" t="s">
        <v>397</v>
      </c>
      <c r="E3116" s="232" t="s">
        <v>28</v>
      </c>
      <c r="F3116" s="233" t="s">
        <v>767</v>
      </c>
      <c r="G3116" s="230"/>
      <c r="H3116" s="232" t="s">
        <v>28</v>
      </c>
      <c r="I3116" s="234"/>
      <c r="J3116" s="230"/>
      <c r="K3116" s="230"/>
      <c r="L3116" s="235"/>
      <c r="M3116" s="236"/>
      <c r="N3116" s="237"/>
      <c r="O3116" s="237"/>
      <c r="P3116" s="237"/>
      <c r="Q3116" s="237"/>
      <c r="R3116" s="237"/>
      <c r="S3116" s="237"/>
      <c r="T3116" s="238"/>
      <c r="U3116" s="13"/>
      <c r="V3116" s="13"/>
      <c r="W3116" s="13"/>
      <c r="X3116" s="13"/>
      <c r="Y3116" s="13"/>
      <c r="Z3116" s="13"/>
      <c r="AA3116" s="13"/>
      <c r="AB3116" s="13"/>
      <c r="AC3116" s="13"/>
      <c r="AD3116" s="13"/>
      <c r="AE3116" s="13"/>
      <c r="AT3116" s="239" t="s">
        <v>397</v>
      </c>
      <c r="AU3116" s="239" t="s">
        <v>84</v>
      </c>
      <c r="AV3116" s="13" t="s">
        <v>82</v>
      </c>
      <c r="AW3116" s="13" t="s">
        <v>35</v>
      </c>
      <c r="AX3116" s="13" t="s">
        <v>74</v>
      </c>
      <c r="AY3116" s="239" t="s">
        <v>378</v>
      </c>
    </row>
    <row r="3117" s="13" customFormat="1">
      <c r="A3117" s="13"/>
      <c r="B3117" s="229"/>
      <c r="C3117" s="230"/>
      <c r="D3117" s="231" t="s">
        <v>397</v>
      </c>
      <c r="E3117" s="232" t="s">
        <v>28</v>
      </c>
      <c r="F3117" s="233" t="s">
        <v>923</v>
      </c>
      <c r="G3117" s="230"/>
      <c r="H3117" s="232" t="s">
        <v>28</v>
      </c>
      <c r="I3117" s="234"/>
      <c r="J3117" s="230"/>
      <c r="K3117" s="230"/>
      <c r="L3117" s="235"/>
      <c r="M3117" s="236"/>
      <c r="N3117" s="237"/>
      <c r="O3117" s="237"/>
      <c r="P3117" s="237"/>
      <c r="Q3117" s="237"/>
      <c r="R3117" s="237"/>
      <c r="S3117" s="237"/>
      <c r="T3117" s="238"/>
      <c r="U3117" s="13"/>
      <c r="V3117" s="13"/>
      <c r="W3117" s="13"/>
      <c r="X3117" s="13"/>
      <c r="Y3117" s="13"/>
      <c r="Z3117" s="13"/>
      <c r="AA3117" s="13"/>
      <c r="AB3117" s="13"/>
      <c r="AC3117" s="13"/>
      <c r="AD3117" s="13"/>
      <c r="AE3117" s="13"/>
      <c r="AT3117" s="239" t="s">
        <v>397</v>
      </c>
      <c r="AU3117" s="239" t="s">
        <v>84</v>
      </c>
      <c r="AV3117" s="13" t="s">
        <v>82</v>
      </c>
      <c r="AW3117" s="13" t="s">
        <v>35</v>
      </c>
      <c r="AX3117" s="13" t="s">
        <v>74</v>
      </c>
      <c r="AY3117" s="239" t="s">
        <v>378</v>
      </c>
    </row>
    <row r="3118" s="14" customFormat="1">
      <c r="A3118" s="14"/>
      <c r="B3118" s="240"/>
      <c r="C3118" s="241"/>
      <c r="D3118" s="231" t="s">
        <v>397</v>
      </c>
      <c r="E3118" s="242" t="s">
        <v>28</v>
      </c>
      <c r="F3118" s="243" t="s">
        <v>3618</v>
      </c>
      <c r="G3118" s="241"/>
      <c r="H3118" s="244">
        <v>0.10299999999999999</v>
      </c>
      <c r="I3118" s="245"/>
      <c r="J3118" s="241"/>
      <c r="K3118" s="241"/>
      <c r="L3118" s="246"/>
      <c r="M3118" s="247"/>
      <c r="N3118" s="248"/>
      <c r="O3118" s="248"/>
      <c r="P3118" s="248"/>
      <c r="Q3118" s="248"/>
      <c r="R3118" s="248"/>
      <c r="S3118" s="248"/>
      <c r="T3118" s="249"/>
      <c r="U3118" s="14"/>
      <c r="V3118" s="14"/>
      <c r="W3118" s="14"/>
      <c r="X3118" s="14"/>
      <c r="Y3118" s="14"/>
      <c r="Z3118" s="14"/>
      <c r="AA3118" s="14"/>
      <c r="AB3118" s="14"/>
      <c r="AC3118" s="14"/>
      <c r="AD3118" s="14"/>
      <c r="AE3118" s="14"/>
      <c r="AT3118" s="250" t="s">
        <v>397</v>
      </c>
      <c r="AU3118" s="250" t="s">
        <v>84</v>
      </c>
      <c r="AV3118" s="14" t="s">
        <v>84</v>
      </c>
      <c r="AW3118" s="14" t="s">
        <v>35</v>
      </c>
      <c r="AX3118" s="14" t="s">
        <v>74</v>
      </c>
      <c r="AY3118" s="250" t="s">
        <v>378</v>
      </c>
    </row>
    <row r="3119" s="13" customFormat="1">
      <c r="A3119" s="13"/>
      <c r="B3119" s="229"/>
      <c r="C3119" s="230"/>
      <c r="D3119" s="231" t="s">
        <v>397</v>
      </c>
      <c r="E3119" s="232" t="s">
        <v>28</v>
      </c>
      <c r="F3119" s="233" t="s">
        <v>890</v>
      </c>
      <c r="G3119" s="230"/>
      <c r="H3119" s="232" t="s">
        <v>28</v>
      </c>
      <c r="I3119" s="234"/>
      <c r="J3119" s="230"/>
      <c r="K3119" s="230"/>
      <c r="L3119" s="235"/>
      <c r="M3119" s="236"/>
      <c r="N3119" s="237"/>
      <c r="O3119" s="237"/>
      <c r="P3119" s="237"/>
      <c r="Q3119" s="237"/>
      <c r="R3119" s="237"/>
      <c r="S3119" s="237"/>
      <c r="T3119" s="238"/>
      <c r="U3119" s="13"/>
      <c r="V3119" s="13"/>
      <c r="W3119" s="13"/>
      <c r="X3119" s="13"/>
      <c r="Y3119" s="13"/>
      <c r="Z3119" s="13"/>
      <c r="AA3119" s="13"/>
      <c r="AB3119" s="13"/>
      <c r="AC3119" s="13"/>
      <c r="AD3119" s="13"/>
      <c r="AE3119" s="13"/>
      <c r="AT3119" s="239" t="s">
        <v>397</v>
      </c>
      <c r="AU3119" s="239" t="s">
        <v>84</v>
      </c>
      <c r="AV3119" s="13" t="s">
        <v>82</v>
      </c>
      <c r="AW3119" s="13" t="s">
        <v>35</v>
      </c>
      <c r="AX3119" s="13" t="s">
        <v>74</v>
      </c>
      <c r="AY3119" s="239" t="s">
        <v>378</v>
      </c>
    </row>
    <row r="3120" s="14" customFormat="1">
      <c r="A3120" s="14"/>
      <c r="B3120" s="240"/>
      <c r="C3120" s="241"/>
      <c r="D3120" s="231" t="s">
        <v>397</v>
      </c>
      <c r="E3120" s="242" t="s">
        <v>28</v>
      </c>
      <c r="F3120" s="243" t="s">
        <v>3619</v>
      </c>
      <c r="G3120" s="241"/>
      <c r="H3120" s="244">
        <v>0.036999999999999998</v>
      </c>
      <c r="I3120" s="245"/>
      <c r="J3120" s="241"/>
      <c r="K3120" s="241"/>
      <c r="L3120" s="246"/>
      <c r="M3120" s="247"/>
      <c r="N3120" s="248"/>
      <c r="O3120" s="248"/>
      <c r="P3120" s="248"/>
      <c r="Q3120" s="248"/>
      <c r="R3120" s="248"/>
      <c r="S3120" s="248"/>
      <c r="T3120" s="249"/>
      <c r="U3120" s="14"/>
      <c r="V3120" s="14"/>
      <c r="W3120" s="14"/>
      <c r="X3120" s="14"/>
      <c r="Y3120" s="14"/>
      <c r="Z3120" s="14"/>
      <c r="AA3120" s="14"/>
      <c r="AB3120" s="14"/>
      <c r="AC3120" s="14"/>
      <c r="AD3120" s="14"/>
      <c r="AE3120" s="14"/>
      <c r="AT3120" s="250" t="s">
        <v>397</v>
      </c>
      <c r="AU3120" s="250" t="s">
        <v>84</v>
      </c>
      <c r="AV3120" s="14" t="s">
        <v>84</v>
      </c>
      <c r="AW3120" s="14" t="s">
        <v>35</v>
      </c>
      <c r="AX3120" s="14" t="s">
        <v>74</v>
      </c>
      <c r="AY3120" s="250" t="s">
        <v>378</v>
      </c>
    </row>
    <row r="3121" s="15" customFormat="1">
      <c r="A3121" s="15"/>
      <c r="B3121" s="251"/>
      <c r="C3121" s="252"/>
      <c r="D3121" s="231" t="s">
        <v>397</v>
      </c>
      <c r="E3121" s="253" t="s">
        <v>28</v>
      </c>
      <c r="F3121" s="254" t="s">
        <v>416</v>
      </c>
      <c r="G3121" s="252"/>
      <c r="H3121" s="255">
        <v>0.14000000000000001</v>
      </c>
      <c r="I3121" s="256"/>
      <c r="J3121" s="252"/>
      <c r="K3121" s="252"/>
      <c r="L3121" s="257"/>
      <c r="M3121" s="258"/>
      <c r="N3121" s="259"/>
      <c r="O3121" s="259"/>
      <c r="P3121" s="259"/>
      <c r="Q3121" s="259"/>
      <c r="R3121" s="259"/>
      <c r="S3121" s="259"/>
      <c r="T3121" s="260"/>
      <c r="U3121" s="15"/>
      <c r="V3121" s="15"/>
      <c r="W3121" s="15"/>
      <c r="X3121" s="15"/>
      <c r="Y3121" s="15"/>
      <c r="Z3121" s="15"/>
      <c r="AA3121" s="15"/>
      <c r="AB3121" s="15"/>
      <c r="AC3121" s="15"/>
      <c r="AD3121" s="15"/>
      <c r="AE3121" s="15"/>
      <c r="AT3121" s="261" t="s">
        <v>397</v>
      </c>
      <c r="AU3121" s="261" t="s">
        <v>84</v>
      </c>
      <c r="AV3121" s="15" t="s">
        <v>390</v>
      </c>
      <c r="AW3121" s="15" t="s">
        <v>35</v>
      </c>
      <c r="AX3121" s="15" t="s">
        <v>82</v>
      </c>
      <c r="AY3121" s="261" t="s">
        <v>378</v>
      </c>
    </row>
    <row r="3122" s="2" customFormat="1" ht="24.15" customHeight="1">
      <c r="A3122" s="41"/>
      <c r="B3122" s="42"/>
      <c r="C3122" s="273" t="s">
        <v>3620</v>
      </c>
      <c r="D3122" s="273" t="s">
        <v>875</v>
      </c>
      <c r="E3122" s="274" t="s">
        <v>3621</v>
      </c>
      <c r="F3122" s="275" t="s">
        <v>3622</v>
      </c>
      <c r="G3122" s="276" t="s">
        <v>634</v>
      </c>
      <c r="H3122" s="277">
        <v>0.24199999999999999</v>
      </c>
      <c r="I3122" s="278"/>
      <c r="J3122" s="279">
        <f>ROUND(I3122*H3122,2)</f>
        <v>0</v>
      </c>
      <c r="K3122" s="275" t="s">
        <v>389</v>
      </c>
      <c r="L3122" s="280"/>
      <c r="M3122" s="281" t="s">
        <v>28</v>
      </c>
      <c r="N3122" s="282" t="s">
        <v>45</v>
      </c>
      <c r="O3122" s="87"/>
      <c r="P3122" s="220">
        <f>O3122*H3122</f>
        <v>0</v>
      </c>
      <c r="Q3122" s="220">
        <v>1</v>
      </c>
      <c r="R3122" s="220">
        <f>Q3122*H3122</f>
        <v>0.24199999999999999</v>
      </c>
      <c r="S3122" s="220">
        <v>0</v>
      </c>
      <c r="T3122" s="221">
        <f>S3122*H3122</f>
        <v>0</v>
      </c>
      <c r="U3122" s="41"/>
      <c r="V3122" s="41"/>
      <c r="W3122" s="41"/>
      <c r="X3122" s="41"/>
      <c r="Y3122" s="41"/>
      <c r="Z3122" s="41"/>
      <c r="AA3122" s="41"/>
      <c r="AB3122" s="41"/>
      <c r="AC3122" s="41"/>
      <c r="AD3122" s="41"/>
      <c r="AE3122" s="41"/>
      <c r="AR3122" s="222" t="s">
        <v>706</v>
      </c>
      <c r="AT3122" s="222" t="s">
        <v>875</v>
      </c>
      <c r="AU3122" s="222" t="s">
        <v>84</v>
      </c>
      <c r="AY3122" s="20" t="s">
        <v>378</v>
      </c>
      <c r="BE3122" s="223">
        <f>IF(N3122="základní",J3122,0)</f>
        <v>0</v>
      </c>
      <c r="BF3122" s="223">
        <f>IF(N3122="snížená",J3122,0)</f>
        <v>0</v>
      </c>
      <c r="BG3122" s="223">
        <f>IF(N3122="zákl. přenesená",J3122,0)</f>
        <v>0</v>
      </c>
      <c r="BH3122" s="223">
        <f>IF(N3122="sníž. přenesená",J3122,0)</f>
        <v>0</v>
      </c>
      <c r="BI3122" s="223">
        <f>IF(N3122="nulová",J3122,0)</f>
        <v>0</v>
      </c>
      <c r="BJ3122" s="20" t="s">
        <v>82</v>
      </c>
      <c r="BK3122" s="223">
        <f>ROUND(I3122*H3122,2)</f>
        <v>0</v>
      </c>
      <c r="BL3122" s="20" t="s">
        <v>598</v>
      </c>
      <c r="BM3122" s="222" t="s">
        <v>3623</v>
      </c>
    </row>
    <row r="3123" s="13" customFormat="1">
      <c r="A3123" s="13"/>
      <c r="B3123" s="229"/>
      <c r="C3123" s="230"/>
      <c r="D3123" s="231" t="s">
        <v>397</v>
      </c>
      <c r="E3123" s="232" t="s">
        <v>28</v>
      </c>
      <c r="F3123" s="233" t="s">
        <v>889</v>
      </c>
      <c r="G3123" s="230"/>
      <c r="H3123" s="232" t="s">
        <v>28</v>
      </c>
      <c r="I3123" s="234"/>
      <c r="J3123" s="230"/>
      <c r="K3123" s="230"/>
      <c r="L3123" s="235"/>
      <c r="M3123" s="236"/>
      <c r="N3123" s="237"/>
      <c r="O3123" s="237"/>
      <c r="P3123" s="237"/>
      <c r="Q3123" s="237"/>
      <c r="R3123" s="237"/>
      <c r="S3123" s="237"/>
      <c r="T3123" s="238"/>
      <c r="U3123" s="13"/>
      <c r="V3123" s="13"/>
      <c r="W3123" s="13"/>
      <c r="X3123" s="13"/>
      <c r="Y3123" s="13"/>
      <c r="Z3123" s="13"/>
      <c r="AA3123" s="13"/>
      <c r="AB3123" s="13"/>
      <c r="AC3123" s="13"/>
      <c r="AD3123" s="13"/>
      <c r="AE3123" s="13"/>
      <c r="AT3123" s="239" t="s">
        <v>397</v>
      </c>
      <c r="AU3123" s="239" t="s">
        <v>84</v>
      </c>
      <c r="AV3123" s="13" t="s">
        <v>82</v>
      </c>
      <c r="AW3123" s="13" t="s">
        <v>35</v>
      </c>
      <c r="AX3123" s="13" t="s">
        <v>74</v>
      </c>
      <c r="AY3123" s="239" t="s">
        <v>378</v>
      </c>
    </row>
    <row r="3124" s="14" customFormat="1">
      <c r="A3124" s="14"/>
      <c r="B3124" s="240"/>
      <c r="C3124" s="241"/>
      <c r="D3124" s="231" t="s">
        <v>397</v>
      </c>
      <c r="E3124" s="242" t="s">
        <v>28</v>
      </c>
      <c r="F3124" s="243" t="s">
        <v>3624</v>
      </c>
      <c r="G3124" s="241"/>
      <c r="H3124" s="244">
        <v>0.121</v>
      </c>
      <c r="I3124" s="245"/>
      <c r="J3124" s="241"/>
      <c r="K3124" s="241"/>
      <c r="L3124" s="246"/>
      <c r="M3124" s="247"/>
      <c r="N3124" s="248"/>
      <c r="O3124" s="248"/>
      <c r="P3124" s="248"/>
      <c r="Q3124" s="248"/>
      <c r="R3124" s="248"/>
      <c r="S3124" s="248"/>
      <c r="T3124" s="249"/>
      <c r="U3124" s="14"/>
      <c r="V3124" s="14"/>
      <c r="W3124" s="14"/>
      <c r="X3124" s="14"/>
      <c r="Y3124" s="14"/>
      <c r="Z3124" s="14"/>
      <c r="AA3124" s="14"/>
      <c r="AB3124" s="14"/>
      <c r="AC3124" s="14"/>
      <c r="AD3124" s="14"/>
      <c r="AE3124" s="14"/>
      <c r="AT3124" s="250" t="s">
        <v>397</v>
      </c>
      <c r="AU3124" s="250" t="s">
        <v>84</v>
      </c>
      <c r="AV3124" s="14" t="s">
        <v>84</v>
      </c>
      <c r="AW3124" s="14" t="s">
        <v>35</v>
      </c>
      <c r="AX3124" s="14" t="s">
        <v>74</v>
      </c>
      <c r="AY3124" s="250" t="s">
        <v>378</v>
      </c>
    </row>
    <row r="3125" s="13" customFormat="1">
      <c r="A3125" s="13"/>
      <c r="B3125" s="229"/>
      <c r="C3125" s="230"/>
      <c r="D3125" s="231" t="s">
        <v>397</v>
      </c>
      <c r="E3125" s="232" t="s">
        <v>28</v>
      </c>
      <c r="F3125" s="233" t="s">
        <v>890</v>
      </c>
      <c r="G3125" s="230"/>
      <c r="H3125" s="232" t="s">
        <v>28</v>
      </c>
      <c r="I3125" s="234"/>
      <c r="J3125" s="230"/>
      <c r="K3125" s="230"/>
      <c r="L3125" s="235"/>
      <c r="M3125" s="236"/>
      <c r="N3125" s="237"/>
      <c r="O3125" s="237"/>
      <c r="P3125" s="237"/>
      <c r="Q3125" s="237"/>
      <c r="R3125" s="237"/>
      <c r="S3125" s="237"/>
      <c r="T3125" s="238"/>
      <c r="U3125" s="13"/>
      <c r="V3125" s="13"/>
      <c r="W3125" s="13"/>
      <c r="X3125" s="13"/>
      <c r="Y3125" s="13"/>
      <c r="Z3125" s="13"/>
      <c r="AA3125" s="13"/>
      <c r="AB3125" s="13"/>
      <c r="AC3125" s="13"/>
      <c r="AD3125" s="13"/>
      <c r="AE3125" s="13"/>
      <c r="AT3125" s="239" t="s">
        <v>397</v>
      </c>
      <c r="AU3125" s="239" t="s">
        <v>84</v>
      </c>
      <c r="AV3125" s="13" t="s">
        <v>82</v>
      </c>
      <c r="AW3125" s="13" t="s">
        <v>35</v>
      </c>
      <c r="AX3125" s="13" t="s">
        <v>74</v>
      </c>
      <c r="AY3125" s="239" t="s">
        <v>378</v>
      </c>
    </row>
    <row r="3126" s="14" customFormat="1">
      <c r="A3126" s="14"/>
      <c r="B3126" s="240"/>
      <c r="C3126" s="241"/>
      <c r="D3126" s="231" t="s">
        <v>397</v>
      </c>
      <c r="E3126" s="242" t="s">
        <v>28</v>
      </c>
      <c r="F3126" s="243" t="s">
        <v>3624</v>
      </c>
      <c r="G3126" s="241"/>
      <c r="H3126" s="244">
        <v>0.121</v>
      </c>
      <c r="I3126" s="245"/>
      <c r="J3126" s="241"/>
      <c r="K3126" s="241"/>
      <c r="L3126" s="246"/>
      <c r="M3126" s="247"/>
      <c r="N3126" s="248"/>
      <c r="O3126" s="248"/>
      <c r="P3126" s="248"/>
      <c r="Q3126" s="248"/>
      <c r="R3126" s="248"/>
      <c r="S3126" s="248"/>
      <c r="T3126" s="249"/>
      <c r="U3126" s="14"/>
      <c r="V3126" s="14"/>
      <c r="W3126" s="14"/>
      <c r="X3126" s="14"/>
      <c r="Y3126" s="14"/>
      <c r="Z3126" s="14"/>
      <c r="AA3126" s="14"/>
      <c r="AB3126" s="14"/>
      <c r="AC3126" s="14"/>
      <c r="AD3126" s="14"/>
      <c r="AE3126" s="14"/>
      <c r="AT3126" s="250" t="s">
        <v>397</v>
      </c>
      <c r="AU3126" s="250" t="s">
        <v>84</v>
      </c>
      <c r="AV3126" s="14" t="s">
        <v>84</v>
      </c>
      <c r="AW3126" s="14" t="s">
        <v>35</v>
      </c>
      <c r="AX3126" s="14" t="s">
        <v>74</v>
      </c>
      <c r="AY3126" s="250" t="s">
        <v>378</v>
      </c>
    </row>
    <row r="3127" s="15" customFormat="1">
      <c r="A3127" s="15"/>
      <c r="B3127" s="251"/>
      <c r="C3127" s="252"/>
      <c r="D3127" s="231" t="s">
        <v>397</v>
      </c>
      <c r="E3127" s="253" t="s">
        <v>28</v>
      </c>
      <c r="F3127" s="254" t="s">
        <v>416</v>
      </c>
      <c r="G3127" s="252"/>
      <c r="H3127" s="255">
        <v>0.24199999999999999</v>
      </c>
      <c r="I3127" s="256"/>
      <c r="J3127" s="252"/>
      <c r="K3127" s="252"/>
      <c r="L3127" s="257"/>
      <c r="M3127" s="258"/>
      <c r="N3127" s="259"/>
      <c r="O3127" s="259"/>
      <c r="P3127" s="259"/>
      <c r="Q3127" s="259"/>
      <c r="R3127" s="259"/>
      <c r="S3127" s="259"/>
      <c r="T3127" s="260"/>
      <c r="U3127" s="15"/>
      <c r="V3127" s="15"/>
      <c r="W3127" s="15"/>
      <c r="X3127" s="15"/>
      <c r="Y3127" s="15"/>
      <c r="Z3127" s="15"/>
      <c r="AA3127" s="15"/>
      <c r="AB3127" s="15"/>
      <c r="AC3127" s="15"/>
      <c r="AD3127" s="15"/>
      <c r="AE3127" s="15"/>
      <c r="AT3127" s="261" t="s">
        <v>397</v>
      </c>
      <c r="AU3127" s="261" t="s">
        <v>84</v>
      </c>
      <c r="AV3127" s="15" t="s">
        <v>390</v>
      </c>
      <c r="AW3127" s="15" t="s">
        <v>35</v>
      </c>
      <c r="AX3127" s="15" t="s">
        <v>82</v>
      </c>
      <c r="AY3127" s="261" t="s">
        <v>378</v>
      </c>
    </row>
    <row r="3128" s="2" customFormat="1" ht="24.15" customHeight="1">
      <c r="A3128" s="41"/>
      <c r="B3128" s="42"/>
      <c r="C3128" s="273" t="s">
        <v>3625</v>
      </c>
      <c r="D3128" s="273" t="s">
        <v>875</v>
      </c>
      <c r="E3128" s="274" t="s">
        <v>3626</v>
      </c>
      <c r="F3128" s="275" t="s">
        <v>3627</v>
      </c>
      <c r="G3128" s="276" t="s">
        <v>634</v>
      </c>
      <c r="H3128" s="277">
        <v>0.56100000000000005</v>
      </c>
      <c r="I3128" s="278"/>
      <c r="J3128" s="279">
        <f>ROUND(I3128*H3128,2)</f>
        <v>0</v>
      </c>
      <c r="K3128" s="275" t="s">
        <v>389</v>
      </c>
      <c r="L3128" s="280"/>
      <c r="M3128" s="281" t="s">
        <v>28</v>
      </c>
      <c r="N3128" s="282" t="s">
        <v>45</v>
      </c>
      <c r="O3128" s="87"/>
      <c r="P3128" s="220">
        <f>O3128*H3128</f>
        <v>0</v>
      </c>
      <c r="Q3128" s="220">
        <v>1</v>
      </c>
      <c r="R3128" s="220">
        <f>Q3128*H3128</f>
        <v>0.56100000000000005</v>
      </c>
      <c r="S3128" s="220">
        <v>0</v>
      </c>
      <c r="T3128" s="221">
        <f>S3128*H3128</f>
        <v>0</v>
      </c>
      <c r="U3128" s="41"/>
      <c r="V3128" s="41"/>
      <c r="W3128" s="41"/>
      <c r="X3128" s="41"/>
      <c r="Y3128" s="41"/>
      <c r="Z3128" s="41"/>
      <c r="AA3128" s="41"/>
      <c r="AB3128" s="41"/>
      <c r="AC3128" s="41"/>
      <c r="AD3128" s="41"/>
      <c r="AE3128" s="41"/>
      <c r="AR3128" s="222" t="s">
        <v>706</v>
      </c>
      <c r="AT3128" s="222" t="s">
        <v>875</v>
      </c>
      <c r="AU3128" s="222" t="s">
        <v>84</v>
      </c>
      <c r="AY3128" s="20" t="s">
        <v>378</v>
      </c>
      <c r="BE3128" s="223">
        <f>IF(N3128="základní",J3128,0)</f>
        <v>0</v>
      </c>
      <c r="BF3128" s="223">
        <f>IF(N3128="snížená",J3128,0)</f>
        <v>0</v>
      </c>
      <c r="BG3128" s="223">
        <f>IF(N3128="zákl. přenesená",J3128,0)</f>
        <v>0</v>
      </c>
      <c r="BH3128" s="223">
        <f>IF(N3128="sníž. přenesená",J3128,0)</f>
        <v>0</v>
      </c>
      <c r="BI3128" s="223">
        <f>IF(N3128="nulová",J3128,0)</f>
        <v>0</v>
      </c>
      <c r="BJ3128" s="20" t="s">
        <v>82</v>
      </c>
      <c r="BK3128" s="223">
        <f>ROUND(I3128*H3128,2)</f>
        <v>0</v>
      </c>
      <c r="BL3128" s="20" t="s">
        <v>598</v>
      </c>
      <c r="BM3128" s="222" t="s">
        <v>3628</v>
      </c>
    </row>
    <row r="3129" s="13" customFormat="1">
      <c r="A3129" s="13"/>
      <c r="B3129" s="229"/>
      <c r="C3129" s="230"/>
      <c r="D3129" s="231" t="s">
        <v>397</v>
      </c>
      <c r="E3129" s="232" t="s">
        <v>28</v>
      </c>
      <c r="F3129" s="233" t="s">
        <v>889</v>
      </c>
      <c r="G3129" s="230"/>
      <c r="H3129" s="232" t="s">
        <v>28</v>
      </c>
      <c r="I3129" s="234"/>
      <c r="J3129" s="230"/>
      <c r="K3129" s="230"/>
      <c r="L3129" s="235"/>
      <c r="M3129" s="236"/>
      <c r="N3129" s="237"/>
      <c r="O3129" s="237"/>
      <c r="P3129" s="237"/>
      <c r="Q3129" s="237"/>
      <c r="R3129" s="237"/>
      <c r="S3129" s="237"/>
      <c r="T3129" s="238"/>
      <c r="U3129" s="13"/>
      <c r="V3129" s="13"/>
      <c r="W3129" s="13"/>
      <c r="X3129" s="13"/>
      <c r="Y3129" s="13"/>
      <c r="Z3129" s="13"/>
      <c r="AA3129" s="13"/>
      <c r="AB3129" s="13"/>
      <c r="AC3129" s="13"/>
      <c r="AD3129" s="13"/>
      <c r="AE3129" s="13"/>
      <c r="AT3129" s="239" t="s">
        <v>397</v>
      </c>
      <c r="AU3129" s="239" t="s">
        <v>84</v>
      </c>
      <c r="AV3129" s="13" t="s">
        <v>82</v>
      </c>
      <c r="AW3129" s="13" t="s">
        <v>35</v>
      </c>
      <c r="AX3129" s="13" t="s">
        <v>74</v>
      </c>
      <c r="AY3129" s="239" t="s">
        <v>378</v>
      </c>
    </row>
    <row r="3130" s="14" customFormat="1">
      <c r="A3130" s="14"/>
      <c r="B3130" s="240"/>
      <c r="C3130" s="241"/>
      <c r="D3130" s="231" t="s">
        <v>397</v>
      </c>
      <c r="E3130" s="242" t="s">
        <v>28</v>
      </c>
      <c r="F3130" s="243" t="s">
        <v>3629</v>
      </c>
      <c r="G3130" s="241"/>
      <c r="H3130" s="244">
        <v>0.36599999999999999</v>
      </c>
      <c r="I3130" s="245"/>
      <c r="J3130" s="241"/>
      <c r="K3130" s="241"/>
      <c r="L3130" s="246"/>
      <c r="M3130" s="247"/>
      <c r="N3130" s="248"/>
      <c r="O3130" s="248"/>
      <c r="P3130" s="248"/>
      <c r="Q3130" s="248"/>
      <c r="R3130" s="248"/>
      <c r="S3130" s="248"/>
      <c r="T3130" s="249"/>
      <c r="U3130" s="14"/>
      <c r="V3130" s="14"/>
      <c r="W3130" s="14"/>
      <c r="X3130" s="14"/>
      <c r="Y3130" s="14"/>
      <c r="Z3130" s="14"/>
      <c r="AA3130" s="14"/>
      <c r="AB3130" s="14"/>
      <c r="AC3130" s="14"/>
      <c r="AD3130" s="14"/>
      <c r="AE3130" s="14"/>
      <c r="AT3130" s="250" t="s">
        <v>397</v>
      </c>
      <c r="AU3130" s="250" t="s">
        <v>84</v>
      </c>
      <c r="AV3130" s="14" t="s">
        <v>84</v>
      </c>
      <c r="AW3130" s="14" t="s">
        <v>35</v>
      </c>
      <c r="AX3130" s="14" t="s">
        <v>74</v>
      </c>
      <c r="AY3130" s="250" t="s">
        <v>378</v>
      </c>
    </row>
    <row r="3131" s="13" customFormat="1">
      <c r="A3131" s="13"/>
      <c r="B3131" s="229"/>
      <c r="C3131" s="230"/>
      <c r="D3131" s="231" t="s">
        <v>397</v>
      </c>
      <c r="E3131" s="232" t="s">
        <v>28</v>
      </c>
      <c r="F3131" s="233" t="s">
        <v>890</v>
      </c>
      <c r="G3131" s="230"/>
      <c r="H3131" s="232" t="s">
        <v>28</v>
      </c>
      <c r="I3131" s="234"/>
      <c r="J3131" s="230"/>
      <c r="K3131" s="230"/>
      <c r="L3131" s="235"/>
      <c r="M3131" s="236"/>
      <c r="N3131" s="237"/>
      <c r="O3131" s="237"/>
      <c r="P3131" s="237"/>
      <c r="Q3131" s="237"/>
      <c r="R3131" s="237"/>
      <c r="S3131" s="237"/>
      <c r="T3131" s="238"/>
      <c r="U3131" s="13"/>
      <c r="V3131" s="13"/>
      <c r="W3131" s="13"/>
      <c r="X3131" s="13"/>
      <c r="Y3131" s="13"/>
      <c r="Z3131" s="13"/>
      <c r="AA3131" s="13"/>
      <c r="AB3131" s="13"/>
      <c r="AC3131" s="13"/>
      <c r="AD3131" s="13"/>
      <c r="AE3131" s="13"/>
      <c r="AT3131" s="239" t="s">
        <v>397</v>
      </c>
      <c r="AU3131" s="239" t="s">
        <v>84</v>
      </c>
      <c r="AV3131" s="13" t="s">
        <v>82</v>
      </c>
      <c r="AW3131" s="13" t="s">
        <v>35</v>
      </c>
      <c r="AX3131" s="13" t="s">
        <v>74</v>
      </c>
      <c r="AY3131" s="239" t="s">
        <v>378</v>
      </c>
    </row>
    <row r="3132" s="14" customFormat="1">
      <c r="A3132" s="14"/>
      <c r="B3132" s="240"/>
      <c r="C3132" s="241"/>
      <c r="D3132" s="231" t="s">
        <v>397</v>
      </c>
      <c r="E3132" s="242" t="s">
        <v>28</v>
      </c>
      <c r="F3132" s="243" t="s">
        <v>969</v>
      </c>
      <c r="G3132" s="241"/>
      <c r="H3132" s="244">
        <v>0.19500000000000001</v>
      </c>
      <c r="I3132" s="245"/>
      <c r="J3132" s="241"/>
      <c r="K3132" s="241"/>
      <c r="L3132" s="246"/>
      <c r="M3132" s="247"/>
      <c r="N3132" s="248"/>
      <c r="O3132" s="248"/>
      <c r="P3132" s="248"/>
      <c r="Q3132" s="248"/>
      <c r="R3132" s="248"/>
      <c r="S3132" s="248"/>
      <c r="T3132" s="249"/>
      <c r="U3132" s="14"/>
      <c r="V3132" s="14"/>
      <c r="W3132" s="14"/>
      <c r="X3132" s="14"/>
      <c r="Y3132" s="14"/>
      <c r="Z3132" s="14"/>
      <c r="AA3132" s="14"/>
      <c r="AB3132" s="14"/>
      <c r="AC3132" s="14"/>
      <c r="AD3132" s="14"/>
      <c r="AE3132" s="14"/>
      <c r="AT3132" s="250" t="s">
        <v>397</v>
      </c>
      <c r="AU3132" s="250" t="s">
        <v>84</v>
      </c>
      <c r="AV3132" s="14" t="s">
        <v>84</v>
      </c>
      <c r="AW3132" s="14" t="s">
        <v>35</v>
      </c>
      <c r="AX3132" s="14" t="s">
        <v>74</v>
      </c>
      <c r="AY3132" s="250" t="s">
        <v>378</v>
      </c>
    </row>
    <row r="3133" s="15" customFormat="1">
      <c r="A3133" s="15"/>
      <c r="B3133" s="251"/>
      <c r="C3133" s="252"/>
      <c r="D3133" s="231" t="s">
        <v>397</v>
      </c>
      <c r="E3133" s="253" t="s">
        <v>28</v>
      </c>
      <c r="F3133" s="254" t="s">
        <v>416</v>
      </c>
      <c r="G3133" s="252"/>
      <c r="H3133" s="255">
        <v>0.56100000000000005</v>
      </c>
      <c r="I3133" s="256"/>
      <c r="J3133" s="252"/>
      <c r="K3133" s="252"/>
      <c r="L3133" s="257"/>
      <c r="M3133" s="258"/>
      <c r="N3133" s="259"/>
      <c r="O3133" s="259"/>
      <c r="P3133" s="259"/>
      <c r="Q3133" s="259"/>
      <c r="R3133" s="259"/>
      <c r="S3133" s="259"/>
      <c r="T3133" s="260"/>
      <c r="U3133" s="15"/>
      <c r="V3133" s="15"/>
      <c r="W3133" s="15"/>
      <c r="X3133" s="15"/>
      <c r="Y3133" s="15"/>
      <c r="Z3133" s="15"/>
      <c r="AA3133" s="15"/>
      <c r="AB3133" s="15"/>
      <c r="AC3133" s="15"/>
      <c r="AD3133" s="15"/>
      <c r="AE3133" s="15"/>
      <c r="AT3133" s="261" t="s">
        <v>397</v>
      </c>
      <c r="AU3133" s="261" t="s">
        <v>84</v>
      </c>
      <c r="AV3133" s="15" t="s">
        <v>390</v>
      </c>
      <c r="AW3133" s="15" t="s">
        <v>35</v>
      </c>
      <c r="AX3133" s="15" t="s">
        <v>82</v>
      </c>
      <c r="AY3133" s="261" t="s">
        <v>378</v>
      </c>
    </row>
    <row r="3134" s="2" customFormat="1" ht="24.15" customHeight="1">
      <c r="A3134" s="41"/>
      <c r="B3134" s="42"/>
      <c r="C3134" s="273" t="s">
        <v>3630</v>
      </c>
      <c r="D3134" s="273" t="s">
        <v>875</v>
      </c>
      <c r="E3134" s="274" t="s">
        <v>3631</v>
      </c>
      <c r="F3134" s="275" t="s">
        <v>3632</v>
      </c>
      <c r="G3134" s="276" t="s">
        <v>634</v>
      </c>
      <c r="H3134" s="277">
        <v>1.01</v>
      </c>
      <c r="I3134" s="278"/>
      <c r="J3134" s="279">
        <f>ROUND(I3134*H3134,2)</f>
        <v>0</v>
      </c>
      <c r="K3134" s="275" t="s">
        <v>389</v>
      </c>
      <c r="L3134" s="280"/>
      <c r="M3134" s="281" t="s">
        <v>28</v>
      </c>
      <c r="N3134" s="282" t="s">
        <v>45</v>
      </c>
      <c r="O3134" s="87"/>
      <c r="P3134" s="220">
        <f>O3134*H3134</f>
        <v>0</v>
      </c>
      <c r="Q3134" s="220">
        <v>1</v>
      </c>
      <c r="R3134" s="220">
        <f>Q3134*H3134</f>
        <v>1.01</v>
      </c>
      <c r="S3134" s="220">
        <v>0</v>
      </c>
      <c r="T3134" s="221">
        <f>S3134*H3134</f>
        <v>0</v>
      </c>
      <c r="U3134" s="41"/>
      <c r="V3134" s="41"/>
      <c r="W3134" s="41"/>
      <c r="X3134" s="41"/>
      <c r="Y3134" s="41"/>
      <c r="Z3134" s="41"/>
      <c r="AA3134" s="41"/>
      <c r="AB3134" s="41"/>
      <c r="AC3134" s="41"/>
      <c r="AD3134" s="41"/>
      <c r="AE3134" s="41"/>
      <c r="AR3134" s="222" t="s">
        <v>706</v>
      </c>
      <c r="AT3134" s="222" t="s">
        <v>875</v>
      </c>
      <c r="AU3134" s="222" t="s">
        <v>84</v>
      </c>
      <c r="AY3134" s="20" t="s">
        <v>378</v>
      </c>
      <c r="BE3134" s="223">
        <f>IF(N3134="základní",J3134,0)</f>
        <v>0</v>
      </c>
      <c r="BF3134" s="223">
        <f>IF(N3134="snížená",J3134,0)</f>
        <v>0</v>
      </c>
      <c r="BG3134" s="223">
        <f>IF(N3134="zákl. přenesená",J3134,0)</f>
        <v>0</v>
      </c>
      <c r="BH3134" s="223">
        <f>IF(N3134="sníž. přenesená",J3134,0)</f>
        <v>0</v>
      </c>
      <c r="BI3134" s="223">
        <f>IF(N3134="nulová",J3134,0)</f>
        <v>0</v>
      </c>
      <c r="BJ3134" s="20" t="s">
        <v>82</v>
      </c>
      <c r="BK3134" s="223">
        <f>ROUND(I3134*H3134,2)</f>
        <v>0</v>
      </c>
      <c r="BL3134" s="20" t="s">
        <v>598</v>
      </c>
      <c r="BM3134" s="222" t="s">
        <v>3633</v>
      </c>
    </row>
    <row r="3135" s="13" customFormat="1">
      <c r="A3135" s="13"/>
      <c r="B3135" s="229"/>
      <c r="C3135" s="230"/>
      <c r="D3135" s="231" t="s">
        <v>397</v>
      </c>
      <c r="E3135" s="232" t="s">
        <v>28</v>
      </c>
      <c r="F3135" s="233" t="s">
        <v>896</v>
      </c>
      <c r="G3135" s="230"/>
      <c r="H3135" s="232" t="s">
        <v>28</v>
      </c>
      <c r="I3135" s="234"/>
      <c r="J3135" s="230"/>
      <c r="K3135" s="230"/>
      <c r="L3135" s="235"/>
      <c r="M3135" s="236"/>
      <c r="N3135" s="237"/>
      <c r="O3135" s="237"/>
      <c r="P3135" s="237"/>
      <c r="Q3135" s="237"/>
      <c r="R3135" s="237"/>
      <c r="S3135" s="237"/>
      <c r="T3135" s="238"/>
      <c r="U3135" s="13"/>
      <c r="V3135" s="13"/>
      <c r="W3135" s="13"/>
      <c r="X3135" s="13"/>
      <c r="Y3135" s="13"/>
      <c r="Z3135" s="13"/>
      <c r="AA3135" s="13"/>
      <c r="AB3135" s="13"/>
      <c r="AC3135" s="13"/>
      <c r="AD3135" s="13"/>
      <c r="AE3135" s="13"/>
      <c r="AT3135" s="239" t="s">
        <v>397</v>
      </c>
      <c r="AU3135" s="239" t="s">
        <v>84</v>
      </c>
      <c r="AV3135" s="13" t="s">
        <v>82</v>
      </c>
      <c r="AW3135" s="13" t="s">
        <v>35</v>
      </c>
      <c r="AX3135" s="13" t="s">
        <v>74</v>
      </c>
      <c r="AY3135" s="239" t="s">
        <v>378</v>
      </c>
    </row>
    <row r="3136" s="14" customFormat="1">
      <c r="A3136" s="14"/>
      <c r="B3136" s="240"/>
      <c r="C3136" s="241"/>
      <c r="D3136" s="231" t="s">
        <v>397</v>
      </c>
      <c r="E3136" s="242" t="s">
        <v>28</v>
      </c>
      <c r="F3136" s="243" t="s">
        <v>3634</v>
      </c>
      <c r="G3136" s="241"/>
      <c r="H3136" s="244">
        <v>0.16400000000000001</v>
      </c>
      <c r="I3136" s="245"/>
      <c r="J3136" s="241"/>
      <c r="K3136" s="241"/>
      <c r="L3136" s="246"/>
      <c r="M3136" s="247"/>
      <c r="N3136" s="248"/>
      <c r="O3136" s="248"/>
      <c r="P3136" s="248"/>
      <c r="Q3136" s="248"/>
      <c r="R3136" s="248"/>
      <c r="S3136" s="248"/>
      <c r="T3136" s="249"/>
      <c r="U3136" s="14"/>
      <c r="V3136" s="14"/>
      <c r="W3136" s="14"/>
      <c r="X3136" s="14"/>
      <c r="Y3136" s="14"/>
      <c r="Z3136" s="14"/>
      <c r="AA3136" s="14"/>
      <c r="AB3136" s="14"/>
      <c r="AC3136" s="14"/>
      <c r="AD3136" s="14"/>
      <c r="AE3136" s="14"/>
      <c r="AT3136" s="250" t="s">
        <v>397</v>
      </c>
      <c r="AU3136" s="250" t="s">
        <v>84</v>
      </c>
      <c r="AV3136" s="14" t="s">
        <v>84</v>
      </c>
      <c r="AW3136" s="14" t="s">
        <v>35</v>
      </c>
      <c r="AX3136" s="14" t="s">
        <v>74</v>
      </c>
      <c r="AY3136" s="250" t="s">
        <v>378</v>
      </c>
    </row>
    <row r="3137" s="13" customFormat="1">
      <c r="A3137" s="13"/>
      <c r="B3137" s="229"/>
      <c r="C3137" s="230"/>
      <c r="D3137" s="231" t="s">
        <v>397</v>
      </c>
      <c r="E3137" s="232" t="s">
        <v>28</v>
      </c>
      <c r="F3137" s="233" t="s">
        <v>897</v>
      </c>
      <c r="G3137" s="230"/>
      <c r="H3137" s="232" t="s">
        <v>28</v>
      </c>
      <c r="I3137" s="234"/>
      <c r="J3137" s="230"/>
      <c r="K3137" s="230"/>
      <c r="L3137" s="235"/>
      <c r="M3137" s="236"/>
      <c r="N3137" s="237"/>
      <c r="O3137" s="237"/>
      <c r="P3137" s="237"/>
      <c r="Q3137" s="237"/>
      <c r="R3137" s="237"/>
      <c r="S3137" s="237"/>
      <c r="T3137" s="238"/>
      <c r="U3137" s="13"/>
      <c r="V3137" s="13"/>
      <c r="W3137" s="13"/>
      <c r="X3137" s="13"/>
      <c r="Y3137" s="13"/>
      <c r="Z3137" s="13"/>
      <c r="AA3137" s="13"/>
      <c r="AB3137" s="13"/>
      <c r="AC3137" s="13"/>
      <c r="AD3137" s="13"/>
      <c r="AE3137" s="13"/>
      <c r="AT3137" s="239" t="s">
        <v>397</v>
      </c>
      <c r="AU3137" s="239" t="s">
        <v>84</v>
      </c>
      <c r="AV3137" s="13" t="s">
        <v>82</v>
      </c>
      <c r="AW3137" s="13" t="s">
        <v>35</v>
      </c>
      <c r="AX3137" s="13" t="s">
        <v>74</v>
      </c>
      <c r="AY3137" s="239" t="s">
        <v>378</v>
      </c>
    </row>
    <row r="3138" s="14" customFormat="1">
      <c r="A3138" s="14"/>
      <c r="B3138" s="240"/>
      <c r="C3138" s="241"/>
      <c r="D3138" s="231" t="s">
        <v>397</v>
      </c>
      <c r="E3138" s="242" t="s">
        <v>28</v>
      </c>
      <c r="F3138" s="243" t="s">
        <v>3635</v>
      </c>
      <c r="G3138" s="241"/>
      <c r="H3138" s="244">
        <v>0.082000000000000003</v>
      </c>
      <c r="I3138" s="245"/>
      <c r="J3138" s="241"/>
      <c r="K3138" s="241"/>
      <c r="L3138" s="246"/>
      <c r="M3138" s="247"/>
      <c r="N3138" s="248"/>
      <c r="O3138" s="248"/>
      <c r="P3138" s="248"/>
      <c r="Q3138" s="248"/>
      <c r="R3138" s="248"/>
      <c r="S3138" s="248"/>
      <c r="T3138" s="249"/>
      <c r="U3138" s="14"/>
      <c r="V3138" s="14"/>
      <c r="W3138" s="14"/>
      <c r="X3138" s="14"/>
      <c r="Y3138" s="14"/>
      <c r="Z3138" s="14"/>
      <c r="AA3138" s="14"/>
      <c r="AB3138" s="14"/>
      <c r="AC3138" s="14"/>
      <c r="AD3138" s="14"/>
      <c r="AE3138" s="14"/>
      <c r="AT3138" s="250" t="s">
        <v>397</v>
      </c>
      <c r="AU3138" s="250" t="s">
        <v>84</v>
      </c>
      <c r="AV3138" s="14" t="s">
        <v>84</v>
      </c>
      <c r="AW3138" s="14" t="s">
        <v>35</v>
      </c>
      <c r="AX3138" s="14" t="s">
        <v>74</v>
      </c>
      <c r="AY3138" s="250" t="s">
        <v>378</v>
      </c>
    </row>
    <row r="3139" s="13" customFormat="1">
      <c r="A3139" s="13"/>
      <c r="B3139" s="229"/>
      <c r="C3139" s="230"/>
      <c r="D3139" s="231" t="s">
        <v>397</v>
      </c>
      <c r="E3139" s="232" t="s">
        <v>28</v>
      </c>
      <c r="F3139" s="233" t="s">
        <v>898</v>
      </c>
      <c r="G3139" s="230"/>
      <c r="H3139" s="232" t="s">
        <v>28</v>
      </c>
      <c r="I3139" s="234"/>
      <c r="J3139" s="230"/>
      <c r="K3139" s="230"/>
      <c r="L3139" s="235"/>
      <c r="M3139" s="236"/>
      <c r="N3139" s="237"/>
      <c r="O3139" s="237"/>
      <c r="P3139" s="237"/>
      <c r="Q3139" s="237"/>
      <c r="R3139" s="237"/>
      <c r="S3139" s="237"/>
      <c r="T3139" s="238"/>
      <c r="U3139" s="13"/>
      <c r="V3139" s="13"/>
      <c r="W3139" s="13"/>
      <c r="X3139" s="13"/>
      <c r="Y3139" s="13"/>
      <c r="Z3139" s="13"/>
      <c r="AA3139" s="13"/>
      <c r="AB3139" s="13"/>
      <c r="AC3139" s="13"/>
      <c r="AD3139" s="13"/>
      <c r="AE3139" s="13"/>
      <c r="AT3139" s="239" t="s">
        <v>397</v>
      </c>
      <c r="AU3139" s="239" t="s">
        <v>84</v>
      </c>
      <c r="AV3139" s="13" t="s">
        <v>82</v>
      </c>
      <c r="AW3139" s="13" t="s">
        <v>35</v>
      </c>
      <c r="AX3139" s="13" t="s">
        <v>74</v>
      </c>
      <c r="AY3139" s="239" t="s">
        <v>378</v>
      </c>
    </row>
    <row r="3140" s="14" customFormat="1">
      <c r="A3140" s="14"/>
      <c r="B3140" s="240"/>
      <c r="C3140" s="241"/>
      <c r="D3140" s="231" t="s">
        <v>397</v>
      </c>
      <c r="E3140" s="242" t="s">
        <v>28</v>
      </c>
      <c r="F3140" s="243" t="s">
        <v>3634</v>
      </c>
      <c r="G3140" s="241"/>
      <c r="H3140" s="244">
        <v>0.16400000000000001</v>
      </c>
      <c r="I3140" s="245"/>
      <c r="J3140" s="241"/>
      <c r="K3140" s="241"/>
      <c r="L3140" s="246"/>
      <c r="M3140" s="247"/>
      <c r="N3140" s="248"/>
      <c r="O3140" s="248"/>
      <c r="P3140" s="248"/>
      <c r="Q3140" s="248"/>
      <c r="R3140" s="248"/>
      <c r="S3140" s="248"/>
      <c r="T3140" s="249"/>
      <c r="U3140" s="14"/>
      <c r="V3140" s="14"/>
      <c r="W3140" s="14"/>
      <c r="X3140" s="14"/>
      <c r="Y3140" s="14"/>
      <c r="Z3140" s="14"/>
      <c r="AA3140" s="14"/>
      <c r="AB3140" s="14"/>
      <c r="AC3140" s="14"/>
      <c r="AD3140" s="14"/>
      <c r="AE3140" s="14"/>
      <c r="AT3140" s="250" t="s">
        <v>397</v>
      </c>
      <c r="AU3140" s="250" t="s">
        <v>84</v>
      </c>
      <c r="AV3140" s="14" t="s">
        <v>84</v>
      </c>
      <c r="AW3140" s="14" t="s">
        <v>35</v>
      </c>
      <c r="AX3140" s="14" t="s">
        <v>74</v>
      </c>
      <c r="AY3140" s="250" t="s">
        <v>378</v>
      </c>
    </row>
    <row r="3141" s="13" customFormat="1">
      <c r="A3141" s="13"/>
      <c r="B3141" s="229"/>
      <c r="C3141" s="230"/>
      <c r="D3141" s="231" t="s">
        <v>397</v>
      </c>
      <c r="E3141" s="232" t="s">
        <v>28</v>
      </c>
      <c r="F3141" s="233" t="s">
        <v>889</v>
      </c>
      <c r="G3141" s="230"/>
      <c r="H3141" s="232" t="s">
        <v>28</v>
      </c>
      <c r="I3141" s="234"/>
      <c r="J3141" s="230"/>
      <c r="K3141" s="230"/>
      <c r="L3141" s="235"/>
      <c r="M3141" s="236"/>
      <c r="N3141" s="237"/>
      <c r="O3141" s="237"/>
      <c r="P3141" s="237"/>
      <c r="Q3141" s="237"/>
      <c r="R3141" s="237"/>
      <c r="S3141" s="237"/>
      <c r="T3141" s="238"/>
      <c r="U3141" s="13"/>
      <c r="V3141" s="13"/>
      <c r="W3141" s="13"/>
      <c r="X3141" s="13"/>
      <c r="Y3141" s="13"/>
      <c r="Z3141" s="13"/>
      <c r="AA3141" s="13"/>
      <c r="AB3141" s="13"/>
      <c r="AC3141" s="13"/>
      <c r="AD3141" s="13"/>
      <c r="AE3141" s="13"/>
      <c r="AT3141" s="239" t="s">
        <v>397</v>
      </c>
      <c r="AU3141" s="239" t="s">
        <v>84</v>
      </c>
      <c r="AV3141" s="13" t="s">
        <v>82</v>
      </c>
      <c r="AW3141" s="13" t="s">
        <v>35</v>
      </c>
      <c r="AX3141" s="13" t="s">
        <v>74</v>
      </c>
      <c r="AY3141" s="239" t="s">
        <v>378</v>
      </c>
    </row>
    <row r="3142" s="14" customFormat="1">
      <c r="A3142" s="14"/>
      <c r="B3142" s="240"/>
      <c r="C3142" s="241"/>
      <c r="D3142" s="231" t="s">
        <v>397</v>
      </c>
      <c r="E3142" s="242" t="s">
        <v>28</v>
      </c>
      <c r="F3142" s="243" t="s">
        <v>3636</v>
      </c>
      <c r="G3142" s="241"/>
      <c r="H3142" s="244">
        <v>0.59999999999999998</v>
      </c>
      <c r="I3142" s="245"/>
      <c r="J3142" s="241"/>
      <c r="K3142" s="241"/>
      <c r="L3142" s="246"/>
      <c r="M3142" s="247"/>
      <c r="N3142" s="248"/>
      <c r="O3142" s="248"/>
      <c r="P3142" s="248"/>
      <c r="Q3142" s="248"/>
      <c r="R3142" s="248"/>
      <c r="S3142" s="248"/>
      <c r="T3142" s="249"/>
      <c r="U3142" s="14"/>
      <c r="V3142" s="14"/>
      <c r="W3142" s="14"/>
      <c r="X3142" s="14"/>
      <c r="Y3142" s="14"/>
      <c r="Z3142" s="14"/>
      <c r="AA3142" s="14"/>
      <c r="AB3142" s="14"/>
      <c r="AC3142" s="14"/>
      <c r="AD3142" s="14"/>
      <c r="AE3142" s="14"/>
      <c r="AT3142" s="250" t="s">
        <v>397</v>
      </c>
      <c r="AU3142" s="250" t="s">
        <v>84</v>
      </c>
      <c r="AV3142" s="14" t="s">
        <v>84</v>
      </c>
      <c r="AW3142" s="14" t="s">
        <v>35</v>
      </c>
      <c r="AX3142" s="14" t="s">
        <v>74</v>
      </c>
      <c r="AY3142" s="250" t="s">
        <v>378</v>
      </c>
    </row>
    <row r="3143" s="15" customFormat="1">
      <c r="A3143" s="15"/>
      <c r="B3143" s="251"/>
      <c r="C3143" s="252"/>
      <c r="D3143" s="231" t="s">
        <v>397</v>
      </c>
      <c r="E3143" s="253" t="s">
        <v>28</v>
      </c>
      <c r="F3143" s="254" t="s">
        <v>416</v>
      </c>
      <c r="G3143" s="252"/>
      <c r="H3143" s="255">
        <v>1.01</v>
      </c>
      <c r="I3143" s="256"/>
      <c r="J3143" s="252"/>
      <c r="K3143" s="252"/>
      <c r="L3143" s="257"/>
      <c r="M3143" s="258"/>
      <c r="N3143" s="259"/>
      <c r="O3143" s="259"/>
      <c r="P3143" s="259"/>
      <c r="Q3143" s="259"/>
      <c r="R3143" s="259"/>
      <c r="S3143" s="259"/>
      <c r="T3143" s="260"/>
      <c r="U3143" s="15"/>
      <c r="V3143" s="15"/>
      <c r="W3143" s="15"/>
      <c r="X3143" s="15"/>
      <c r="Y3143" s="15"/>
      <c r="Z3143" s="15"/>
      <c r="AA3143" s="15"/>
      <c r="AB3143" s="15"/>
      <c r="AC3143" s="15"/>
      <c r="AD3143" s="15"/>
      <c r="AE3143" s="15"/>
      <c r="AT3143" s="261" t="s">
        <v>397</v>
      </c>
      <c r="AU3143" s="261" t="s">
        <v>84</v>
      </c>
      <c r="AV3143" s="15" t="s">
        <v>390</v>
      </c>
      <c r="AW3143" s="15" t="s">
        <v>35</v>
      </c>
      <c r="AX3143" s="15" t="s">
        <v>82</v>
      </c>
      <c r="AY3143" s="261" t="s">
        <v>378</v>
      </c>
    </row>
    <row r="3144" s="2" customFormat="1" ht="24.15" customHeight="1">
      <c r="A3144" s="41"/>
      <c r="B3144" s="42"/>
      <c r="C3144" s="273" t="s">
        <v>3637</v>
      </c>
      <c r="D3144" s="273" t="s">
        <v>875</v>
      </c>
      <c r="E3144" s="274" t="s">
        <v>3638</v>
      </c>
      <c r="F3144" s="275" t="s">
        <v>3639</v>
      </c>
      <c r="G3144" s="276" t="s">
        <v>634</v>
      </c>
      <c r="H3144" s="277">
        <v>0.19800000000000001</v>
      </c>
      <c r="I3144" s="278"/>
      <c r="J3144" s="279">
        <f>ROUND(I3144*H3144,2)</f>
        <v>0</v>
      </c>
      <c r="K3144" s="275" t="s">
        <v>389</v>
      </c>
      <c r="L3144" s="280"/>
      <c r="M3144" s="281" t="s">
        <v>28</v>
      </c>
      <c r="N3144" s="282" t="s">
        <v>45</v>
      </c>
      <c r="O3144" s="87"/>
      <c r="P3144" s="220">
        <f>O3144*H3144</f>
        <v>0</v>
      </c>
      <c r="Q3144" s="220">
        <v>1</v>
      </c>
      <c r="R3144" s="220">
        <f>Q3144*H3144</f>
        <v>0.19800000000000001</v>
      </c>
      <c r="S3144" s="220">
        <v>0</v>
      </c>
      <c r="T3144" s="221">
        <f>S3144*H3144</f>
        <v>0</v>
      </c>
      <c r="U3144" s="41"/>
      <c r="V3144" s="41"/>
      <c r="W3144" s="41"/>
      <c r="X3144" s="41"/>
      <c r="Y3144" s="41"/>
      <c r="Z3144" s="41"/>
      <c r="AA3144" s="41"/>
      <c r="AB3144" s="41"/>
      <c r="AC3144" s="41"/>
      <c r="AD3144" s="41"/>
      <c r="AE3144" s="41"/>
      <c r="AR3144" s="222" t="s">
        <v>706</v>
      </c>
      <c r="AT3144" s="222" t="s">
        <v>875</v>
      </c>
      <c r="AU3144" s="222" t="s">
        <v>84</v>
      </c>
      <c r="AY3144" s="20" t="s">
        <v>378</v>
      </c>
      <c r="BE3144" s="223">
        <f>IF(N3144="základní",J3144,0)</f>
        <v>0</v>
      </c>
      <c r="BF3144" s="223">
        <f>IF(N3144="snížená",J3144,0)</f>
        <v>0</v>
      </c>
      <c r="BG3144" s="223">
        <f>IF(N3144="zákl. přenesená",J3144,0)</f>
        <v>0</v>
      </c>
      <c r="BH3144" s="223">
        <f>IF(N3144="sníž. přenesená",J3144,0)</f>
        <v>0</v>
      </c>
      <c r="BI3144" s="223">
        <f>IF(N3144="nulová",J3144,0)</f>
        <v>0</v>
      </c>
      <c r="BJ3144" s="20" t="s">
        <v>82</v>
      </c>
      <c r="BK3144" s="223">
        <f>ROUND(I3144*H3144,2)</f>
        <v>0</v>
      </c>
      <c r="BL3144" s="20" t="s">
        <v>598</v>
      </c>
      <c r="BM3144" s="222" t="s">
        <v>3640</v>
      </c>
    </row>
    <row r="3145" s="13" customFormat="1">
      <c r="A3145" s="13"/>
      <c r="B3145" s="229"/>
      <c r="C3145" s="230"/>
      <c r="D3145" s="231" t="s">
        <v>397</v>
      </c>
      <c r="E3145" s="232" t="s">
        <v>28</v>
      </c>
      <c r="F3145" s="233" t="s">
        <v>896</v>
      </c>
      <c r="G3145" s="230"/>
      <c r="H3145" s="232" t="s">
        <v>28</v>
      </c>
      <c r="I3145" s="234"/>
      <c r="J3145" s="230"/>
      <c r="K3145" s="230"/>
      <c r="L3145" s="235"/>
      <c r="M3145" s="236"/>
      <c r="N3145" s="237"/>
      <c r="O3145" s="237"/>
      <c r="P3145" s="237"/>
      <c r="Q3145" s="237"/>
      <c r="R3145" s="237"/>
      <c r="S3145" s="237"/>
      <c r="T3145" s="238"/>
      <c r="U3145" s="13"/>
      <c r="V3145" s="13"/>
      <c r="W3145" s="13"/>
      <c r="X3145" s="13"/>
      <c r="Y3145" s="13"/>
      <c r="Z3145" s="13"/>
      <c r="AA3145" s="13"/>
      <c r="AB3145" s="13"/>
      <c r="AC3145" s="13"/>
      <c r="AD3145" s="13"/>
      <c r="AE3145" s="13"/>
      <c r="AT3145" s="239" t="s">
        <v>397</v>
      </c>
      <c r="AU3145" s="239" t="s">
        <v>84</v>
      </c>
      <c r="AV3145" s="13" t="s">
        <v>82</v>
      </c>
      <c r="AW3145" s="13" t="s">
        <v>35</v>
      </c>
      <c r="AX3145" s="13" t="s">
        <v>74</v>
      </c>
      <c r="AY3145" s="239" t="s">
        <v>378</v>
      </c>
    </row>
    <row r="3146" s="14" customFormat="1">
      <c r="A3146" s="14"/>
      <c r="B3146" s="240"/>
      <c r="C3146" s="241"/>
      <c r="D3146" s="231" t="s">
        <v>397</v>
      </c>
      <c r="E3146" s="242" t="s">
        <v>28</v>
      </c>
      <c r="F3146" s="243" t="s">
        <v>3641</v>
      </c>
      <c r="G3146" s="241"/>
      <c r="H3146" s="244">
        <v>0.043999999999999997</v>
      </c>
      <c r="I3146" s="245"/>
      <c r="J3146" s="241"/>
      <c r="K3146" s="241"/>
      <c r="L3146" s="246"/>
      <c r="M3146" s="247"/>
      <c r="N3146" s="248"/>
      <c r="O3146" s="248"/>
      <c r="P3146" s="248"/>
      <c r="Q3146" s="248"/>
      <c r="R3146" s="248"/>
      <c r="S3146" s="248"/>
      <c r="T3146" s="249"/>
      <c r="U3146" s="14"/>
      <c r="V3146" s="14"/>
      <c r="W3146" s="14"/>
      <c r="X3146" s="14"/>
      <c r="Y3146" s="14"/>
      <c r="Z3146" s="14"/>
      <c r="AA3146" s="14"/>
      <c r="AB3146" s="14"/>
      <c r="AC3146" s="14"/>
      <c r="AD3146" s="14"/>
      <c r="AE3146" s="14"/>
      <c r="AT3146" s="250" t="s">
        <v>397</v>
      </c>
      <c r="AU3146" s="250" t="s">
        <v>84</v>
      </c>
      <c r="AV3146" s="14" t="s">
        <v>84</v>
      </c>
      <c r="AW3146" s="14" t="s">
        <v>35</v>
      </c>
      <c r="AX3146" s="14" t="s">
        <v>74</v>
      </c>
      <c r="AY3146" s="250" t="s">
        <v>378</v>
      </c>
    </row>
    <row r="3147" s="13" customFormat="1">
      <c r="A3147" s="13"/>
      <c r="B3147" s="229"/>
      <c r="C3147" s="230"/>
      <c r="D3147" s="231" t="s">
        <v>397</v>
      </c>
      <c r="E3147" s="232" t="s">
        <v>28</v>
      </c>
      <c r="F3147" s="233" t="s">
        <v>897</v>
      </c>
      <c r="G3147" s="230"/>
      <c r="H3147" s="232" t="s">
        <v>28</v>
      </c>
      <c r="I3147" s="234"/>
      <c r="J3147" s="230"/>
      <c r="K3147" s="230"/>
      <c r="L3147" s="235"/>
      <c r="M3147" s="236"/>
      <c r="N3147" s="237"/>
      <c r="O3147" s="237"/>
      <c r="P3147" s="237"/>
      <c r="Q3147" s="237"/>
      <c r="R3147" s="237"/>
      <c r="S3147" s="237"/>
      <c r="T3147" s="238"/>
      <c r="U3147" s="13"/>
      <c r="V3147" s="13"/>
      <c r="W3147" s="13"/>
      <c r="X3147" s="13"/>
      <c r="Y3147" s="13"/>
      <c r="Z3147" s="13"/>
      <c r="AA3147" s="13"/>
      <c r="AB3147" s="13"/>
      <c r="AC3147" s="13"/>
      <c r="AD3147" s="13"/>
      <c r="AE3147" s="13"/>
      <c r="AT3147" s="239" t="s">
        <v>397</v>
      </c>
      <c r="AU3147" s="239" t="s">
        <v>84</v>
      </c>
      <c r="AV3147" s="13" t="s">
        <v>82</v>
      </c>
      <c r="AW3147" s="13" t="s">
        <v>35</v>
      </c>
      <c r="AX3147" s="13" t="s">
        <v>74</v>
      </c>
      <c r="AY3147" s="239" t="s">
        <v>378</v>
      </c>
    </row>
    <row r="3148" s="14" customFormat="1">
      <c r="A3148" s="14"/>
      <c r="B3148" s="240"/>
      <c r="C3148" s="241"/>
      <c r="D3148" s="231" t="s">
        <v>397</v>
      </c>
      <c r="E3148" s="242" t="s">
        <v>28</v>
      </c>
      <c r="F3148" s="243" t="s">
        <v>3641</v>
      </c>
      <c r="G3148" s="241"/>
      <c r="H3148" s="244">
        <v>0.043999999999999997</v>
      </c>
      <c r="I3148" s="245"/>
      <c r="J3148" s="241"/>
      <c r="K3148" s="241"/>
      <c r="L3148" s="246"/>
      <c r="M3148" s="247"/>
      <c r="N3148" s="248"/>
      <c r="O3148" s="248"/>
      <c r="P3148" s="248"/>
      <c r="Q3148" s="248"/>
      <c r="R3148" s="248"/>
      <c r="S3148" s="248"/>
      <c r="T3148" s="249"/>
      <c r="U3148" s="14"/>
      <c r="V3148" s="14"/>
      <c r="W3148" s="14"/>
      <c r="X3148" s="14"/>
      <c r="Y3148" s="14"/>
      <c r="Z3148" s="14"/>
      <c r="AA3148" s="14"/>
      <c r="AB3148" s="14"/>
      <c r="AC3148" s="14"/>
      <c r="AD3148" s="14"/>
      <c r="AE3148" s="14"/>
      <c r="AT3148" s="250" t="s">
        <v>397</v>
      </c>
      <c r="AU3148" s="250" t="s">
        <v>84</v>
      </c>
      <c r="AV3148" s="14" t="s">
        <v>84</v>
      </c>
      <c r="AW3148" s="14" t="s">
        <v>35</v>
      </c>
      <c r="AX3148" s="14" t="s">
        <v>74</v>
      </c>
      <c r="AY3148" s="250" t="s">
        <v>378</v>
      </c>
    </row>
    <row r="3149" s="13" customFormat="1">
      <c r="A3149" s="13"/>
      <c r="B3149" s="229"/>
      <c r="C3149" s="230"/>
      <c r="D3149" s="231" t="s">
        <v>397</v>
      </c>
      <c r="E3149" s="232" t="s">
        <v>28</v>
      </c>
      <c r="F3149" s="233" t="s">
        <v>898</v>
      </c>
      <c r="G3149" s="230"/>
      <c r="H3149" s="232" t="s">
        <v>28</v>
      </c>
      <c r="I3149" s="234"/>
      <c r="J3149" s="230"/>
      <c r="K3149" s="230"/>
      <c r="L3149" s="235"/>
      <c r="M3149" s="236"/>
      <c r="N3149" s="237"/>
      <c r="O3149" s="237"/>
      <c r="P3149" s="237"/>
      <c r="Q3149" s="237"/>
      <c r="R3149" s="237"/>
      <c r="S3149" s="237"/>
      <c r="T3149" s="238"/>
      <c r="U3149" s="13"/>
      <c r="V3149" s="13"/>
      <c r="W3149" s="13"/>
      <c r="X3149" s="13"/>
      <c r="Y3149" s="13"/>
      <c r="Z3149" s="13"/>
      <c r="AA3149" s="13"/>
      <c r="AB3149" s="13"/>
      <c r="AC3149" s="13"/>
      <c r="AD3149" s="13"/>
      <c r="AE3149" s="13"/>
      <c r="AT3149" s="239" t="s">
        <v>397</v>
      </c>
      <c r="AU3149" s="239" t="s">
        <v>84</v>
      </c>
      <c r="AV3149" s="13" t="s">
        <v>82</v>
      </c>
      <c r="AW3149" s="13" t="s">
        <v>35</v>
      </c>
      <c r="AX3149" s="13" t="s">
        <v>74</v>
      </c>
      <c r="AY3149" s="239" t="s">
        <v>378</v>
      </c>
    </row>
    <row r="3150" s="14" customFormat="1">
      <c r="A3150" s="14"/>
      <c r="B3150" s="240"/>
      <c r="C3150" s="241"/>
      <c r="D3150" s="231" t="s">
        <v>397</v>
      </c>
      <c r="E3150" s="242" t="s">
        <v>28</v>
      </c>
      <c r="F3150" s="243" t="s">
        <v>3641</v>
      </c>
      <c r="G3150" s="241"/>
      <c r="H3150" s="244">
        <v>0.043999999999999997</v>
      </c>
      <c r="I3150" s="245"/>
      <c r="J3150" s="241"/>
      <c r="K3150" s="241"/>
      <c r="L3150" s="246"/>
      <c r="M3150" s="247"/>
      <c r="N3150" s="248"/>
      <c r="O3150" s="248"/>
      <c r="P3150" s="248"/>
      <c r="Q3150" s="248"/>
      <c r="R3150" s="248"/>
      <c r="S3150" s="248"/>
      <c r="T3150" s="249"/>
      <c r="U3150" s="14"/>
      <c r="V3150" s="14"/>
      <c r="W3150" s="14"/>
      <c r="X3150" s="14"/>
      <c r="Y3150" s="14"/>
      <c r="Z3150" s="14"/>
      <c r="AA3150" s="14"/>
      <c r="AB3150" s="14"/>
      <c r="AC3150" s="14"/>
      <c r="AD3150" s="14"/>
      <c r="AE3150" s="14"/>
      <c r="AT3150" s="250" t="s">
        <v>397</v>
      </c>
      <c r="AU3150" s="250" t="s">
        <v>84</v>
      </c>
      <c r="AV3150" s="14" t="s">
        <v>84</v>
      </c>
      <c r="AW3150" s="14" t="s">
        <v>35</v>
      </c>
      <c r="AX3150" s="14" t="s">
        <v>74</v>
      </c>
      <c r="AY3150" s="250" t="s">
        <v>378</v>
      </c>
    </row>
    <row r="3151" s="13" customFormat="1">
      <c r="A3151" s="13"/>
      <c r="B3151" s="229"/>
      <c r="C3151" s="230"/>
      <c r="D3151" s="231" t="s">
        <v>397</v>
      </c>
      <c r="E3151" s="232" t="s">
        <v>28</v>
      </c>
      <c r="F3151" s="233" t="s">
        <v>889</v>
      </c>
      <c r="G3151" s="230"/>
      <c r="H3151" s="232" t="s">
        <v>28</v>
      </c>
      <c r="I3151" s="234"/>
      <c r="J3151" s="230"/>
      <c r="K3151" s="230"/>
      <c r="L3151" s="235"/>
      <c r="M3151" s="236"/>
      <c r="N3151" s="237"/>
      <c r="O3151" s="237"/>
      <c r="P3151" s="237"/>
      <c r="Q3151" s="237"/>
      <c r="R3151" s="237"/>
      <c r="S3151" s="237"/>
      <c r="T3151" s="238"/>
      <c r="U3151" s="13"/>
      <c r="V3151" s="13"/>
      <c r="W3151" s="13"/>
      <c r="X3151" s="13"/>
      <c r="Y3151" s="13"/>
      <c r="Z3151" s="13"/>
      <c r="AA3151" s="13"/>
      <c r="AB3151" s="13"/>
      <c r="AC3151" s="13"/>
      <c r="AD3151" s="13"/>
      <c r="AE3151" s="13"/>
      <c r="AT3151" s="239" t="s">
        <v>397</v>
      </c>
      <c r="AU3151" s="239" t="s">
        <v>84</v>
      </c>
      <c r="AV3151" s="13" t="s">
        <v>82</v>
      </c>
      <c r="AW3151" s="13" t="s">
        <v>35</v>
      </c>
      <c r="AX3151" s="13" t="s">
        <v>74</v>
      </c>
      <c r="AY3151" s="239" t="s">
        <v>378</v>
      </c>
    </row>
    <row r="3152" s="14" customFormat="1">
      <c r="A3152" s="14"/>
      <c r="B3152" s="240"/>
      <c r="C3152" s="241"/>
      <c r="D3152" s="231" t="s">
        <v>397</v>
      </c>
      <c r="E3152" s="242" t="s">
        <v>28</v>
      </c>
      <c r="F3152" s="243" t="s">
        <v>3641</v>
      </c>
      <c r="G3152" s="241"/>
      <c r="H3152" s="244">
        <v>0.043999999999999997</v>
      </c>
      <c r="I3152" s="245"/>
      <c r="J3152" s="241"/>
      <c r="K3152" s="241"/>
      <c r="L3152" s="246"/>
      <c r="M3152" s="247"/>
      <c r="N3152" s="248"/>
      <c r="O3152" s="248"/>
      <c r="P3152" s="248"/>
      <c r="Q3152" s="248"/>
      <c r="R3152" s="248"/>
      <c r="S3152" s="248"/>
      <c r="T3152" s="249"/>
      <c r="U3152" s="14"/>
      <c r="V3152" s="14"/>
      <c r="W3152" s="14"/>
      <c r="X3152" s="14"/>
      <c r="Y3152" s="14"/>
      <c r="Z3152" s="14"/>
      <c r="AA3152" s="14"/>
      <c r="AB3152" s="14"/>
      <c r="AC3152" s="14"/>
      <c r="AD3152" s="14"/>
      <c r="AE3152" s="14"/>
      <c r="AT3152" s="250" t="s">
        <v>397</v>
      </c>
      <c r="AU3152" s="250" t="s">
        <v>84</v>
      </c>
      <c r="AV3152" s="14" t="s">
        <v>84</v>
      </c>
      <c r="AW3152" s="14" t="s">
        <v>35</v>
      </c>
      <c r="AX3152" s="14" t="s">
        <v>74</v>
      </c>
      <c r="AY3152" s="250" t="s">
        <v>378</v>
      </c>
    </row>
    <row r="3153" s="13" customFormat="1">
      <c r="A3153" s="13"/>
      <c r="B3153" s="229"/>
      <c r="C3153" s="230"/>
      <c r="D3153" s="231" t="s">
        <v>397</v>
      </c>
      <c r="E3153" s="232" t="s">
        <v>28</v>
      </c>
      <c r="F3153" s="233" t="s">
        <v>890</v>
      </c>
      <c r="G3153" s="230"/>
      <c r="H3153" s="232" t="s">
        <v>28</v>
      </c>
      <c r="I3153" s="234"/>
      <c r="J3153" s="230"/>
      <c r="K3153" s="230"/>
      <c r="L3153" s="235"/>
      <c r="M3153" s="236"/>
      <c r="N3153" s="237"/>
      <c r="O3153" s="237"/>
      <c r="P3153" s="237"/>
      <c r="Q3153" s="237"/>
      <c r="R3153" s="237"/>
      <c r="S3153" s="237"/>
      <c r="T3153" s="238"/>
      <c r="U3153" s="13"/>
      <c r="V3153" s="13"/>
      <c r="W3153" s="13"/>
      <c r="X3153" s="13"/>
      <c r="Y3153" s="13"/>
      <c r="Z3153" s="13"/>
      <c r="AA3153" s="13"/>
      <c r="AB3153" s="13"/>
      <c r="AC3153" s="13"/>
      <c r="AD3153" s="13"/>
      <c r="AE3153" s="13"/>
      <c r="AT3153" s="239" t="s">
        <v>397</v>
      </c>
      <c r="AU3153" s="239" t="s">
        <v>84</v>
      </c>
      <c r="AV3153" s="13" t="s">
        <v>82</v>
      </c>
      <c r="AW3153" s="13" t="s">
        <v>35</v>
      </c>
      <c r="AX3153" s="13" t="s">
        <v>74</v>
      </c>
      <c r="AY3153" s="239" t="s">
        <v>378</v>
      </c>
    </row>
    <row r="3154" s="14" customFormat="1">
      <c r="A3154" s="14"/>
      <c r="B3154" s="240"/>
      <c r="C3154" s="241"/>
      <c r="D3154" s="231" t="s">
        <v>397</v>
      </c>
      <c r="E3154" s="242" t="s">
        <v>28</v>
      </c>
      <c r="F3154" s="243" t="s">
        <v>3642</v>
      </c>
      <c r="G3154" s="241"/>
      <c r="H3154" s="244">
        <v>0.021999999999999999</v>
      </c>
      <c r="I3154" s="245"/>
      <c r="J3154" s="241"/>
      <c r="K3154" s="241"/>
      <c r="L3154" s="246"/>
      <c r="M3154" s="247"/>
      <c r="N3154" s="248"/>
      <c r="O3154" s="248"/>
      <c r="P3154" s="248"/>
      <c r="Q3154" s="248"/>
      <c r="R3154" s="248"/>
      <c r="S3154" s="248"/>
      <c r="T3154" s="249"/>
      <c r="U3154" s="14"/>
      <c r="V3154" s="14"/>
      <c r="W3154" s="14"/>
      <c r="X3154" s="14"/>
      <c r="Y3154" s="14"/>
      <c r="Z3154" s="14"/>
      <c r="AA3154" s="14"/>
      <c r="AB3154" s="14"/>
      <c r="AC3154" s="14"/>
      <c r="AD3154" s="14"/>
      <c r="AE3154" s="14"/>
      <c r="AT3154" s="250" t="s">
        <v>397</v>
      </c>
      <c r="AU3154" s="250" t="s">
        <v>84</v>
      </c>
      <c r="AV3154" s="14" t="s">
        <v>84</v>
      </c>
      <c r="AW3154" s="14" t="s">
        <v>35</v>
      </c>
      <c r="AX3154" s="14" t="s">
        <v>74</v>
      </c>
      <c r="AY3154" s="250" t="s">
        <v>378</v>
      </c>
    </row>
    <row r="3155" s="15" customFormat="1">
      <c r="A3155" s="15"/>
      <c r="B3155" s="251"/>
      <c r="C3155" s="252"/>
      <c r="D3155" s="231" t="s">
        <v>397</v>
      </c>
      <c r="E3155" s="253" t="s">
        <v>28</v>
      </c>
      <c r="F3155" s="254" t="s">
        <v>416</v>
      </c>
      <c r="G3155" s="252"/>
      <c r="H3155" s="255">
        <v>0.19800000000000001</v>
      </c>
      <c r="I3155" s="256"/>
      <c r="J3155" s="252"/>
      <c r="K3155" s="252"/>
      <c r="L3155" s="257"/>
      <c r="M3155" s="258"/>
      <c r="N3155" s="259"/>
      <c r="O3155" s="259"/>
      <c r="P3155" s="259"/>
      <c r="Q3155" s="259"/>
      <c r="R3155" s="259"/>
      <c r="S3155" s="259"/>
      <c r="T3155" s="260"/>
      <c r="U3155" s="15"/>
      <c r="V3155" s="15"/>
      <c r="W3155" s="15"/>
      <c r="X3155" s="15"/>
      <c r="Y3155" s="15"/>
      <c r="Z3155" s="15"/>
      <c r="AA3155" s="15"/>
      <c r="AB3155" s="15"/>
      <c r="AC3155" s="15"/>
      <c r="AD3155" s="15"/>
      <c r="AE3155" s="15"/>
      <c r="AT3155" s="261" t="s">
        <v>397</v>
      </c>
      <c r="AU3155" s="261" t="s">
        <v>84</v>
      </c>
      <c r="AV3155" s="15" t="s">
        <v>390</v>
      </c>
      <c r="AW3155" s="15" t="s">
        <v>35</v>
      </c>
      <c r="AX3155" s="15" t="s">
        <v>82</v>
      </c>
      <c r="AY3155" s="261" t="s">
        <v>378</v>
      </c>
    </row>
    <row r="3156" s="2" customFormat="1" ht="24.15" customHeight="1">
      <c r="A3156" s="41"/>
      <c r="B3156" s="42"/>
      <c r="C3156" s="273" t="s">
        <v>3643</v>
      </c>
      <c r="D3156" s="273" t="s">
        <v>875</v>
      </c>
      <c r="E3156" s="274" t="s">
        <v>3644</v>
      </c>
      <c r="F3156" s="275" t="s">
        <v>3645</v>
      </c>
      <c r="G3156" s="276" t="s">
        <v>634</v>
      </c>
      <c r="H3156" s="277">
        <v>0.17999999999999999</v>
      </c>
      <c r="I3156" s="278"/>
      <c r="J3156" s="279">
        <f>ROUND(I3156*H3156,2)</f>
        <v>0</v>
      </c>
      <c r="K3156" s="275" t="s">
        <v>389</v>
      </c>
      <c r="L3156" s="280"/>
      <c r="M3156" s="281" t="s">
        <v>28</v>
      </c>
      <c r="N3156" s="282" t="s">
        <v>45</v>
      </c>
      <c r="O3156" s="87"/>
      <c r="P3156" s="220">
        <f>O3156*H3156</f>
        <v>0</v>
      </c>
      <c r="Q3156" s="220">
        <v>1</v>
      </c>
      <c r="R3156" s="220">
        <f>Q3156*H3156</f>
        <v>0.17999999999999999</v>
      </c>
      <c r="S3156" s="220">
        <v>0</v>
      </c>
      <c r="T3156" s="221">
        <f>S3156*H3156</f>
        <v>0</v>
      </c>
      <c r="U3156" s="41"/>
      <c r="V3156" s="41"/>
      <c r="W3156" s="41"/>
      <c r="X3156" s="41"/>
      <c r="Y3156" s="41"/>
      <c r="Z3156" s="41"/>
      <c r="AA3156" s="41"/>
      <c r="AB3156" s="41"/>
      <c r="AC3156" s="41"/>
      <c r="AD3156" s="41"/>
      <c r="AE3156" s="41"/>
      <c r="AR3156" s="222" t="s">
        <v>706</v>
      </c>
      <c r="AT3156" s="222" t="s">
        <v>875</v>
      </c>
      <c r="AU3156" s="222" t="s">
        <v>84</v>
      </c>
      <c r="AY3156" s="20" t="s">
        <v>378</v>
      </c>
      <c r="BE3156" s="223">
        <f>IF(N3156="základní",J3156,0)</f>
        <v>0</v>
      </c>
      <c r="BF3156" s="223">
        <f>IF(N3156="snížená",J3156,0)</f>
        <v>0</v>
      </c>
      <c r="BG3156" s="223">
        <f>IF(N3156="zákl. přenesená",J3156,0)</f>
        <v>0</v>
      </c>
      <c r="BH3156" s="223">
        <f>IF(N3156="sníž. přenesená",J3156,0)</f>
        <v>0</v>
      </c>
      <c r="BI3156" s="223">
        <f>IF(N3156="nulová",J3156,0)</f>
        <v>0</v>
      </c>
      <c r="BJ3156" s="20" t="s">
        <v>82</v>
      </c>
      <c r="BK3156" s="223">
        <f>ROUND(I3156*H3156,2)</f>
        <v>0</v>
      </c>
      <c r="BL3156" s="20" t="s">
        <v>598</v>
      </c>
      <c r="BM3156" s="222" t="s">
        <v>3646</v>
      </c>
    </row>
    <row r="3157" s="13" customFormat="1">
      <c r="A3157" s="13"/>
      <c r="B3157" s="229"/>
      <c r="C3157" s="230"/>
      <c r="D3157" s="231" t="s">
        <v>397</v>
      </c>
      <c r="E3157" s="232" t="s">
        <v>28</v>
      </c>
      <c r="F3157" s="233" t="s">
        <v>890</v>
      </c>
      <c r="G3157" s="230"/>
      <c r="H3157" s="232" t="s">
        <v>28</v>
      </c>
      <c r="I3157" s="234"/>
      <c r="J3157" s="230"/>
      <c r="K3157" s="230"/>
      <c r="L3157" s="235"/>
      <c r="M3157" s="236"/>
      <c r="N3157" s="237"/>
      <c r="O3157" s="237"/>
      <c r="P3157" s="237"/>
      <c r="Q3157" s="237"/>
      <c r="R3157" s="237"/>
      <c r="S3157" s="237"/>
      <c r="T3157" s="238"/>
      <c r="U3157" s="13"/>
      <c r="V3157" s="13"/>
      <c r="W3157" s="13"/>
      <c r="X3157" s="13"/>
      <c r="Y3157" s="13"/>
      <c r="Z3157" s="13"/>
      <c r="AA3157" s="13"/>
      <c r="AB3157" s="13"/>
      <c r="AC3157" s="13"/>
      <c r="AD3157" s="13"/>
      <c r="AE3157" s="13"/>
      <c r="AT3157" s="239" t="s">
        <v>397</v>
      </c>
      <c r="AU3157" s="239" t="s">
        <v>84</v>
      </c>
      <c r="AV3157" s="13" t="s">
        <v>82</v>
      </c>
      <c r="AW3157" s="13" t="s">
        <v>35</v>
      </c>
      <c r="AX3157" s="13" t="s">
        <v>74</v>
      </c>
      <c r="AY3157" s="239" t="s">
        <v>378</v>
      </c>
    </row>
    <row r="3158" s="14" customFormat="1">
      <c r="A3158" s="14"/>
      <c r="B3158" s="240"/>
      <c r="C3158" s="241"/>
      <c r="D3158" s="231" t="s">
        <v>397</v>
      </c>
      <c r="E3158" s="242" t="s">
        <v>28</v>
      </c>
      <c r="F3158" s="243" t="s">
        <v>3647</v>
      </c>
      <c r="G3158" s="241"/>
      <c r="H3158" s="244">
        <v>0.17999999999999999</v>
      </c>
      <c r="I3158" s="245"/>
      <c r="J3158" s="241"/>
      <c r="K3158" s="241"/>
      <c r="L3158" s="246"/>
      <c r="M3158" s="247"/>
      <c r="N3158" s="248"/>
      <c r="O3158" s="248"/>
      <c r="P3158" s="248"/>
      <c r="Q3158" s="248"/>
      <c r="R3158" s="248"/>
      <c r="S3158" s="248"/>
      <c r="T3158" s="249"/>
      <c r="U3158" s="14"/>
      <c r="V3158" s="14"/>
      <c r="W3158" s="14"/>
      <c r="X3158" s="14"/>
      <c r="Y3158" s="14"/>
      <c r="Z3158" s="14"/>
      <c r="AA3158" s="14"/>
      <c r="AB3158" s="14"/>
      <c r="AC3158" s="14"/>
      <c r="AD3158" s="14"/>
      <c r="AE3158" s="14"/>
      <c r="AT3158" s="250" t="s">
        <v>397</v>
      </c>
      <c r="AU3158" s="250" t="s">
        <v>84</v>
      </c>
      <c r="AV3158" s="14" t="s">
        <v>84</v>
      </c>
      <c r="AW3158" s="14" t="s">
        <v>35</v>
      </c>
      <c r="AX3158" s="14" t="s">
        <v>82</v>
      </c>
      <c r="AY3158" s="250" t="s">
        <v>378</v>
      </c>
    </row>
    <row r="3159" s="2" customFormat="1" ht="24.15" customHeight="1">
      <c r="A3159" s="41"/>
      <c r="B3159" s="42"/>
      <c r="C3159" s="273" t="s">
        <v>3648</v>
      </c>
      <c r="D3159" s="273" t="s">
        <v>875</v>
      </c>
      <c r="E3159" s="274" t="s">
        <v>3649</v>
      </c>
      <c r="F3159" s="275" t="s">
        <v>3650</v>
      </c>
      <c r="G3159" s="276" t="s">
        <v>634</v>
      </c>
      <c r="H3159" s="277">
        <v>2.7759999999999998</v>
      </c>
      <c r="I3159" s="278"/>
      <c r="J3159" s="279">
        <f>ROUND(I3159*H3159,2)</f>
        <v>0</v>
      </c>
      <c r="K3159" s="275" t="s">
        <v>389</v>
      </c>
      <c r="L3159" s="280"/>
      <c r="M3159" s="281" t="s">
        <v>28</v>
      </c>
      <c r="N3159" s="282" t="s">
        <v>45</v>
      </c>
      <c r="O3159" s="87"/>
      <c r="P3159" s="220">
        <f>O3159*H3159</f>
        <v>0</v>
      </c>
      <c r="Q3159" s="220">
        <v>1</v>
      </c>
      <c r="R3159" s="220">
        <f>Q3159*H3159</f>
        <v>2.7759999999999998</v>
      </c>
      <c r="S3159" s="220">
        <v>0</v>
      </c>
      <c r="T3159" s="221">
        <f>S3159*H3159</f>
        <v>0</v>
      </c>
      <c r="U3159" s="41"/>
      <c r="V3159" s="41"/>
      <c r="W3159" s="41"/>
      <c r="X3159" s="41"/>
      <c r="Y3159" s="41"/>
      <c r="Z3159" s="41"/>
      <c r="AA3159" s="41"/>
      <c r="AB3159" s="41"/>
      <c r="AC3159" s="41"/>
      <c r="AD3159" s="41"/>
      <c r="AE3159" s="41"/>
      <c r="AR3159" s="222" t="s">
        <v>706</v>
      </c>
      <c r="AT3159" s="222" t="s">
        <v>875</v>
      </c>
      <c r="AU3159" s="222" t="s">
        <v>84</v>
      </c>
      <c r="AY3159" s="20" t="s">
        <v>378</v>
      </c>
      <c r="BE3159" s="223">
        <f>IF(N3159="základní",J3159,0)</f>
        <v>0</v>
      </c>
      <c r="BF3159" s="223">
        <f>IF(N3159="snížená",J3159,0)</f>
        <v>0</v>
      </c>
      <c r="BG3159" s="223">
        <f>IF(N3159="zákl. přenesená",J3159,0)</f>
        <v>0</v>
      </c>
      <c r="BH3159" s="223">
        <f>IF(N3159="sníž. přenesená",J3159,0)</f>
        <v>0</v>
      </c>
      <c r="BI3159" s="223">
        <f>IF(N3159="nulová",J3159,0)</f>
        <v>0</v>
      </c>
      <c r="BJ3159" s="20" t="s">
        <v>82</v>
      </c>
      <c r="BK3159" s="223">
        <f>ROUND(I3159*H3159,2)</f>
        <v>0</v>
      </c>
      <c r="BL3159" s="20" t="s">
        <v>598</v>
      </c>
      <c r="BM3159" s="222" t="s">
        <v>3651</v>
      </c>
    </row>
    <row r="3160" s="13" customFormat="1">
      <c r="A3160" s="13"/>
      <c r="B3160" s="229"/>
      <c r="C3160" s="230"/>
      <c r="D3160" s="231" t="s">
        <v>397</v>
      </c>
      <c r="E3160" s="232" t="s">
        <v>28</v>
      </c>
      <c r="F3160" s="233" t="s">
        <v>896</v>
      </c>
      <c r="G3160" s="230"/>
      <c r="H3160" s="232" t="s">
        <v>28</v>
      </c>
      <c r="I3160" s="234"/>
      <c r="J3160" s="230"/>
      <c r="K3160" s="230"/>
      <c r="L3160" s="235"/>
      <c r="M3160" s="236"/>
      <c r="N3160" s="237"/>
      <c r="O3160" s="237"/>
      <c r="P3160" s="237"/>
      <c r="Q3160" s="237"/>
      <c r="R3160" s="237"/>
      <c r="S3160" s="237"/>
      <c r="T3160" s="238"/>
      <c r="U3160" s="13"/>
      <c r="V3160" s="13"/>
      <c r="W3160" s="13"/>
      <c r="X3160" s="13"/>
      <c r="Y3160" s="13"/>
      <c r="Z3160" s="13"/>
      <c r="AA3160" s="13"/>
      <c r="AB3160" s="13"/>
      <c r="AC3160" s="13"/>
      <c r="AD3160" s="13"/>
      <c r="AE3160" s="13"/>
      <c r="AT3160" s="239" t="s">
        <v>397</v>
      </c>
      <c r="AU3160" s="239" t="s">
        <v>84</v>
      </c>
      <c r="AV3160" s="13" t="s">
        <v>82</v>
      </c>
      <c r="AW3160" s="13" t="s">
        <v>35</v>
      </c>
      <c r="AX3160" s="13" t="s">
        <v>74</v>
      </c>
      <c r="AY3160" s="239" t="s">
        <v>378</v>
      </c>
    </row>
    <row r="3161" s="14" customFormat="1">
      <c r="A3161" s="14"/>
      <c r="B3161" s="240"/>
      <c r="C3161" s="241"/>
      <c r="D3161" s="231" t="s">
        <v>397</v>
      </c>
      <c r="E3161" s="242" t="s">
        <v>28</v>
      </c>
      <c r="F3161" s="243" t="s">
        <v>3652</v>
      </c>
      <c r="G3161" s="241"/>
      <c r="H3161" s="244">
        <v>0.68200000000000005</v>
      </c>
      <c r="I3161" s="245"/>
      <c r="J3161" s="241"/>
      <c r="K3161" s="241"/>
      <c r="L3161" s="246"/>
      <c r="M3161" s="247"/>
      <c r="N3161" s="248"/>
      <c r="O3161" s="248"/>
      <c r="P3161" s="248"/>
      <c r="Q3161" s="248"/>
      <c r="R3161" s="248"/>
      <c r="S3161" s="248"/>
      <c r="T3161" s="249"/>
      <c r="U3161" s="14"/>
      <c r="V3161" s="14"/>
      <c r="W3161" s="14"/>
      <c r="X3161" s="14"/>
      <c r="Y3161" s="14"/>
      <c r="Z3161" s="14"/>
      <c r="AA3161" s="14"/>
      <c r="AB3161" s="14"/>
      <c r="AC3161" s="14"/>
      <c r="AD3161" s="14"/>
      <c r="AE3161" s="14"/>
      <c r="AT3161" s="250" t="s">
        <v>397</v>
      </c>
      <c r="AU3161" s="250" t="s">
        <v>84</v>
      </c>
      <c r="AV3161" s="14" t="s">
        <v>84</v>
      </c>
      <c r="AW3161" s="14" t="s">
        <v>35</v>
      </c>
      <c r="AX3161" s="14" t="s">
        <v>74</v>
      </c>
      <c r="AY3161" s="250" t="s">
        <v>378</v>
      </c>
    </row>
    <row r="3162" s="13" customFormat="1">
      <c r="A3162" s="13"/>
      <c r="B3162" s="229"/>
      <c r="C3162" s="230"/>
      <c r="D3162" s="231" t="s">
        <v>397</v>
      </c>
      <c r="E3162" s="232" t="s">
        <v>28</v>
      </c>
      <c r="F3162" s="233" t="s">
        <v>897</v>
      </c>
      <c r="G3162" s="230"/>
      <c r="H3162" s="232" t="s">
        <v>28</v>
      </c>
      <c r="I3162" s="234"/>
      <c r="J3162" s="230"/>
      <c r="K3162" s="230"/>
      <c r="L3162" s="235"/>
      <c r="M3162" s="236"/>
      <c r="N3162" s="237"/>
      <c r="O3162" s="237"/>
      <c r="P3162" s="237"/>
      <c r="Q3162" s="237"/>
      <c r="R3162" s="237"/>
      <c r="S3162" s="237"/>
      <c r="T3162" s="238"/>
      <c r="U3162" s="13"/>
      <c r="V3162" s="13"/>
      <c r="W3162" s="13"/>
      <c r="X3162" s="13"/>
      <c r="Y3162" s="13"/>
      <c r="Z3162" s="13"/>
      <c r="AA3162" s="13"/>
      <c r="AB3162" s="13"/>
      <c r="AC3162" s="13"/>
      <c r="AD3162" s="13"/>
      <c r="AE3162" s="13"/>
      <c r="AT3162" s="239" t="s">
        <v>397</v>
      </c>
      <c r="AU3162" s="239" t="s">
        <v>84</v>
      </c>
      <c r="AV3162" s="13" t="s">
        <v>82</v>
      </c>
      <c r="AW3162" s="13" t="s">
        <v>35</v>
      </c>
      <c r="AX3162" s="13" t="s">
        <v>74</v>
      </c>
      <c r="AY3162" s="239" t="s">
        <v>378</v>
      </c>
    </row>
    <row r="3163" s="14" customFormat="1">
      <c r="A3163" s="14"/>
      <c r="B3163" s="240"/>
      <c r="C3163" s="241"/>
      <c r="D3163" s="231" t="s">
        <v>397</v>
      </c>
      <c r="E3163" s="242" t="s">
        <v>28</v>
      </c>
      <c r="F3163" s="243" t="s">
        <v>3653</v>
      </c>
      <c r="G3163" s="241"/>
      <c r="H3163" s="244">
        <v>0.41799999999999998</v>
      </c>
      <c r="I3163" s="245"/>
      <c r="J3163" s="241"/>
      <c r="K3163" s="241"/>
      <c r="L3163" s="246"/>
      <c r="M3163" s="247"/>
      <c r="N3163" s="248"/>
      <c r="O3163" s="248"/>
      <c r="P3163" s="248"/>
      <c r="Q3163" s="248"/>
      <c r="R3163" s="248"/>
      <c r="S3163" s="248"/>
      <c r="T3163" s="249"/>
      <c r="U3163" s="14"/>
      <c r="V3163" s="14"/>
      <c r="W3163" s="14"/>
      <c r="X3163" s="14"/>
      <c r="Y3163" s="14"/>
      <c r="Z3163" s="14"/>
      <c r="AA3163" s="14"/>
      <c r="AB3163" s="14"/>
      <c r="AC3163" s="14"/>
      <c r="AD3163" s="14"/>
      <c r="AE3163" s="14"/>
      <c r="AT3163" s="250" t="s">
        <v>397</v>
      </c>
      <c r="AU3163" s="250" t="s">
        <v>84</v>
      </c>
      <c r="AV3163" s="14" t="s">
        <v>84</v>
      </c>
      <c r="AW3163" s="14" t="s">
        <v>35</v>
      </c>
      <c r="AX3163" s="14" t="s">
        <v>74</v>
      </c>
      <c r="AY3163" s="250" t="s">
        <v>378</v>
      </c>
    </row>
    <row r="3164" s="13" customFormat="1">
      <c r="A3164" s="13"/>
      <c r="B3164" s="229"/>
      <c r="C3164" s="230"/>
      <c r="D3164" s="231" t="s">
        <v>397</v>
      </c>
      <c r="E3164" s="232" t="s">
        <v>28</v>
      </c>
      <c r="F3164" s="233" t="s">
        <v>898</v>
      </c>
      <c r="G3164" s="230"/>
      <c r="H3164" s="232" t="s">
        <v>28</v>
      </c>
      <c r="I3164" s="234"/>
      <c r="J3164" s="230"/>
      <c r="K3164" s="230"/>
      <c r="L3164" s="235"/>
      <c r="M3164" s="236"/>
      <c r="N3164" s="237"/>
      <c r="O3164" s="237"/>
      <c r="P3164" s="237"/>
      <c r="Q3164" s="237"/>
      <c r="R3164" s="237"/>
      <c r="S3164" s="237"/>
      <c r="T3164" s="238"/>
      <c r="U3164" s="13"/>
      <c r="V3164" s="13"/>
      <c r="W3164" s="13"/>
      <c r="X3164" s="13"/>
      <c r="Y3164" s="13"/>
      <c r="Z3164" s="13"/>
      <c r="AA3164" s="13"/>
      <c r="AB3164" s="13"/>
      <c r="AC3164" s="13"/>
      <c r="AD3164" s="13"/>
      <c r="AE3164" s="13"/>
      <c r="AT3164" s="239" t="s">
        <v>397</v>
      </c>
      <c r="AU3164" s="239" t="s">
        <v>84</v>
      </c>
      <c r="AV3164" s="13" t="s">
        <v>82</v>
      </c>
      <c r="AW3164" s="13" t="s">
        <v>35</v>
      </c>
      <c r="AX3164" s="13" t="s">
        <v>74</v>
      </c>
      <c r="AY3164" s="239" t="s">
        <v>378</v>
      </c>
    </row>
    <row r="3165" s="14" customFormat="1">
      <c r="A3165" s="14"/>
      <c r="B3165" s="240"/>
      <c r="C3165" s="241"/>
      <c r="D3165" s="231" t="s">
        <v>397</v>
      </c>
      <c r="E3165" s="242" t="s">
        <v>28</v>
      </c>
      <c r="F3165" s="243" t="s">
        <v>3654</v>
      </c>
      <c r="G3165" s="241"/>
      <c r="H3165" s="244">
        <v>0.86899999999999999</v>
      </c>
      <c r="I3165" s="245"/>
      <c r="J3165" s="241"/>
      <c r="K3165" s="241"/>
      <c r="L3165" s="246"/>
      <c r="M3165" s="247"/>
      <c r="N3165" s="248"/>
      <c r="O3165" s="248"/>
      <c r="P3165" s="248"/>
      <c r="Q3165" s="248"/>
      <c r="R3165" s="248"/>
      <c r="S3165" s="248"/>
      <c r="T3165" s="249"/>
      <c r="U3165" s="14"/>
      <c r="V3165" s="14"/>
      <c r="W3165" s="14"/>
      <c r="X3165" s="14"/>
      <c r="Y3165" s="14"/>
      <c r="Z3165" s="14"/>
      <c r="AA3165" s="14"/>
      <c r="AB3165" s="14"/>
      <c r="AC3165" s="14"/>
      <c r="AD3165" s="14"/>
      <c r="AE3165" s="14"/>
      <c r="AT3165" s="250" t="s">
        <v>397</v>
      </c>
      <c r="AU3165" s="250" t="s">
        <v>84</v>
      </c>
      <c r="AV3165" s="14" t="s">
        <v>84</v>
      </c>
      <c r="AW3165" s="14" t="s">
        <v>35</v>
      </c>
      <c r="AX3165" s="14" t="s">
        <v>74</v>
      </c>
      <c r="AY3165" s="250" t="s">
        <v>378</v>
      </c>
    </row>
    <row r="3166" s="13" customFormat="1">
      <c r="A3166" s="13"/>
      <c r="B3166" s="229"/>
      <c r="C3166" s="230"/>
      <c r="D3166" s="231" t="s">
        <v>397</v>
      </c>
      <c r="E3166" s="232" t="s">
        <v>28</v>
      </c>
      <c r="F3166" s="233" t="s">
        <v>889</v>
      </c>
      <c r="G3166" s="230"/>
      <c r="H3166" s="232" t="s">
        <v>28</v>
      </c>
      <c r="I3166" s="234"/>
      <c r="J3166" s="230"/>
      <c r="K3166" s="230"/>
      <c r="L3166" s="235"/>
      <c r="M3166" s="236"/>
      <c r="N3166" s="237"/>
      <c r="O3166" s="237"/>
      <c r="P3166" s="237"/>
      <c r="Q3166" s="237"/>
      <c r="R3166" s="237"/>
      <c r="S3166" s="237"/>
      <c r="T3166" s="238"/>
      <c r="U3166" s="13"/>
      <c r="V3166" s="13"/>
      <c r="W3166" s="13"/>
      <c r="X3166" s="13"/>
      <c r="Y3166" s="13"/>
      <c r="Z3166" s="13"/>
      <c r="AA3166" s="13"/>
      <c r="AB3166" s="13"/>
      <c r="AC3166" s="13"/>
      <c r="AD3166" s="13"/>
      <c r="AE3166" s="13"/>
      <c r="AT3166" s="239" t="s">
        <v>397</v>
      </c>
      <c r="AU3166" s="239" t="s">
        <v>84</v>
      </c>
      <c r="AV3166" s="13" t="s">
        <v>82</v>
      </c>
      <c r="AW3166" s="13" t="s">
        <v>35</v>
      </c>
      <c r="AX3166" s="13" t="s">
        <v>74</v>
      </c>
      <c r="AY3166" s="239" t="s">
        <v>378</v>
      </c>
    </row>
    <row r="3167" s="14" customFormat="1">
      <c r="A3167" s="14"/>
      <c r="B3167" s="240"/>
      <c r="C3167" s="241"/>
      <c r="D3167" s="231" t="s">
        <v>397</v>
      </c>
      <c r="E3167" s="242" t="s">
        <v>28</v>
      </c>
      <c r="F3167" s="243" t="s">
        <v>3655</v>
      </c>
      <c r="G3167" s="241"/>
      <c r="H3167" s="244">
        <v>0.80700000000000005</v>
      </c>
      <c r="I3167" s="245"/>
      <c r="J3167" s="241"/>
      <c r="K3167" s="241"/>
      <c r="L3167" s="246"/>
      <c r="M3167" s="247"/>
      <c r="N3167" s="248"/>
      <c r="O3167" s="248"/>
      <c r="P3167" s="248"/>
      <c r="Q3167" s="248"/>
      <c r="R3167" s="248"/>
      <c r="S3167" s="248"/>
      <c r="T3167" s="249"/>
      <c r="U3167" s="14"/>
      <c r="V3167" s="14"/>
      <c r="W3167" s="14"/>
      <c r="X3167" s="14"/>
      <c r="Y3167" s="14"/>
      <c r="Z3167" s="14"/>
      <c r="AA3167" s="14"/>
      <c r="AB3167" s="14"/>
      <c r="AC3167" s="14"/>
      <c r="AD3167" s="14"/>
      <c r="AE3167" s="14"/>
      <c r="AT3167" s="250" t="s">
        <v>397</v>
      </c>
      <c r="AU3167" s="250" t="s">
        <v>84</v>
      </c>
      <c r="AV3167" s="14" t="s">
        <v>84</v>
      </c>
      <c r="AW3167" s="14" t="s">
        <v>35</v>
      </c>
      <c r="AX3167" s="14" t="s">
        <v>74</v>
      </c>
      <c r="AY3167" s="250" t="s">
        <v>378</v>
      </c>
    </row>
    <row r="3168" s="15" customFormat="1">
      <c r="A3168" s="15"/>
      <c r="B3168" s="251"/>
      <c r="C3168" s="252"/>
      <c r="D3168" s="231" t="s">
        <v>397</v>
      </c>
      <c r="E3168" s="253" t="s">
        <v>28</v>
      </c>
      <c r="F3168" s="254" t="s">
        <v>416</v>
      </c>
      <c r="G3168" s="252"/>
      <c r="H3168" s="255">
        <v>2.7759999999999998</v>
      </c>
      <c r="I3168" s="256"/>
      <c r="J3168" s="252"/>
      <c r="K3168" s="252"/>
      <c r="L3168" s="257"/>
      <c r="M3168" s="258"/>
      <c r="N3168" s="259"/>
      <c r="O3168" s="259"/>
      <c r="P3168" s="259"/>
      <c r="Q3168" s="259"/>
      <c r="R3168" s="259"/>
      <c r="S3168" s="259"/>
      <c r="T3168" s="260"/>
      <c r="U3168" s="15"/>
      <c r="V3168" s="15"/>
      <c r="W3168" s="15"/>
      <c r="X3168" s="15"/>
      <c r="Y3168" s="15"/>
      <c r="Z3168" s="15"/>
      <c r="AA3168" s="15"/>
      <c r="AB3168" s="15"/>
      <c r="AC3168" s="15"/>
      <c r="AD3168" s="15"/>
      <c r="AE3168" s="15"/>
      <c r="AT3168" s="261" t="s">
        <v>397</v>
      </c>
      <c r="AU3168" s="261" t="s">
        <v>84</v>
      </c>
      <c r="AV3168" s="15" t="s">
        <v>390</v>
      </c>
      <c r="AW3168" s="15" t="s">
        <v>35</v>
      </c>
      <c r="AX3168" s="15" t="s">
        <v>82</v>
      </c>
      <c r="AY3168" s="261" t="s">
        <v>378</v>
      </c>
    </row>
    <row r="3169" s="2" customFormat="1" ht="24.15" customHeight="1">
      <c r="A3169" s="41"/>
      <c r="B3169" s="42"/>
      <c r="C3169" s="273" t="s">
        <v>3656</v>
      </c>
      <c r="D3169" s="273" t="s">
        <v>875</v>
      </c>
      <c r="E3169" s="274" t="s">
        <v>3657</v>
      </c>
      <c r="F3169" s="275" t="s">
        <v>3658</v>
      </c>
      <c r="G3169" s="276" t="s">
        <v>634</v>
      </c>
      <c r="H3169" s="277">
        <v>0.40999999999999998</v>
      </c>
      <c r="I3169" s="278"/>
      <c r="J3169" s="279">
        <f>ROUND(I3169*H3169,2)</f>
        <v>0</v>
      </c>
      <c r="K3169" s="275" t="s">
        <v>389</v>
      </c>
      <c r="L3169" s="280"/>
      <c r="M3169" s="281" t="s">
        <v>28</v>
      </c>
      <c r="N3169" s="282" t="s">
        <v>45</v>
      </c>
      <c r="O3169" s="87"/>
      <c r="P3169" s="220">
        <f>O3169*H3169</f>
        <v>0</v>
      </c>
      <c r="Q3169" s="220">
        <v>1</v>
      </c>
      <c r="R3169" s="220">
        <f>Q3169*H3169</f>
        <v>0.40999999999999998</v>
      </c>
      <c r="S3169" s="220">
        <v>0</v>
      </c>
      <c r="T3169" s="221">
        <f>S3169*H3169</f>
        <v>0</v>
      </c>
      <c r="U3169" s="41"/>
      <c r="V3169" s="41"/>
      <c r="W3169" s="41"/>
      <c r="X3169" s="41"/>
      <c r="Y3169" s="41"/>
      <c r="Z3169" s="41"/>
      <c r="AA3169" s="41"/>
      <c r="AB3169" s="41"/>
      <c r="AC3169" s="41"/>
      <c r="AD3169" s="41"/>
      <c r="AE3169" s="41"/>
      <c r="AR3169" s="222" t="s">
        <v>706</v>
      </c>
      <c r="AT3169" s="222" t="s">
        <v>875</v>
      </c>
      <c r="AU3169" s="222" t="s">
        <v>84</v>
      </c>
      <c r="AY3169" s="20" t="s">
        <v>378</v>
      </c>
      <c r="BE3169" s="223">
        <f>IF(N3169="základní",J3169,0)</f>
        <v>0</v>
      </c>
      <c r="BF3169" s="223">
        <f>IF(N3169="snížená",J3169,0)</f>
        <v>0</v>
      </c>
      <c r="BG3169" s="223">
        <f>IF(N3169="zákl. přenesená",J3169,0)</f>
        <v>0</v>
      </c>
      <c r="BH3169" s="223">
        <f>IF(N3169="sníž. přenesená",J3169,0)</f>
        <v>0</v>
      </c>
      <c r="BI3169" s="223">
        <f>IF(N3169="nulová",J3169,0)</f>
        <v>0</v>
      </c>
      <c r="BJ3169" s="20" t="s">
        <v>82</v>
      </c>
      <c r="BK3169" s="223">
        <f>ROUND(I3169*H3169,2)</f>
        <v>0</v>
      </c>
      <c r="BL3169" s="20" t="s">
        <v>598</v>
      </c>
      <c r="BM3169" s="222" t="s">
        <v>3659</v>
      </c>
    </row>
    <row r="3170" s="13" customFormat="1">
      <c r="A3170" s="13"/>
      <c r="B3170" s="229"/>
      <c r="C3170" s="230"/>
      <c r="D3170" s="231" t="s">
        <v>397</v>
      </c>
      <c r="E3170" s="232" t="s">
        <v>28</v>
      </c>
      <c r="F3170" s="233" t="s">
        <v>897</v>
      </c>
      <c r="G3170" s="230"/>
      <c r="H3170" s="232" t="s">
        <v>28</v>
      </c>
      <c r="I3170" s="234"/>
      <c r="J3170" s="230"/>
      <c r="K3170" s="230"/>
      <c r="L3170" s="235"/>
      <c r="M3170" s="236"/>
      <c r="N3170" s="237"/>
      <c r="O3170" s="237"/>
      <c r="P3170" s="237"/>
      <c r="Q3170" s="237"/>
      <c r="R3170" s="237"/>
      <c r="S3170" s="237"/>
      <c r="T3170" s="238"/>
      <c r="U3170" s="13"/>
      <c r="V3170" s="13"/>
      <c r="W3170" s="13"/>
      <c r="X3170" s="13"/>
      <c r="Y3170" s="13"/>
      <c r="Z3170" s="13"/>
      <c r="AA3170" s="13"/>
      <c r="AB3170" s="13"/>
      <c r="AC3170" s="13"/>
      <c r="AD3170" s="13"/>
      <c r="AE3170" s="13"/>
      <c r="AT3170" s="239" t="s">
        <v>397</v>
      </c>
      <c r="AU3170" s="239" t="s">
        <v>84</v>
      </c>
      <c r="AV3170" s="13" t="s">
        <v>82</v>
      </c>
      <c r="AW3170" s="13" t="s">
        <v>35</v>
      </c>
      <c r="AX3170" s="13" t="s">
        <v>74</v>
      </c>
      <c r="AY3170" s="239" t="s">
        <v>378</v>
      </c>
    </row>
    <row r="3171" s="14" customFormat="1">
      <c r="A3171" s="14"/>
      <c r="B3171" s="240"/>
      <c r="C3171" s="241"/>
      <c r="D3171" s="231" t="s">
        <v>397</v>
      </c>
      <c r="E3171" s="242" t="s">
        <v>28</v>
      </c>
      <c r="F3171" s="243" t="s">
        <v>3634</v>
      </c>
      <c r="G3171" s="241"/>
      <c r="H3171" s="244">
        <v>0.16400000000000001</v>
      </c>
      <c r="I3171" s="245"/>
      <c r="J3171" s="241"/>
      <c r="K3171" s="241"/>
      <c r="L3171" s="246"/>
      <c r="M3171" s="247"/>
      <c r="N3171" s="248"/>
      <c r="O3171" s="248"/>
      <c r="P3171" s="248"/>
      <c r="Q3171" s="248"/>
      <c r="R3171" s="248"/>
      <c r="S3171" s="248"/>
      <c r="T3171" s="249"/>
      <c r="U3171" s="14"/>
      <c r="V3171" s="14"/>
      <c r="W3171" s="14"/>
      <c r="X3171" s="14"/>
      <c r="Y3171" s="14"/>
      <c r="Z3171" s="14"/>
      <c r="AA3171" s="14"/>
      <c r="AB3171" s="14"/>
      <c r="AC3171" s="14"/>
      <c r="AD3171" s="14"/>
      <c r="AE3171" s="14"/>
      <c r="AT3171" s="250" t="s">
        <v>397</v>
      </c>
      <c r="AU3171" s="250" t="s">
        <v>84</v>
      </c>
      <c r="AV3171" s="14" t="s">
        <v>84</v>
      </c>
      <c r="AW3171" s="14" t="s">
        <v>35</v>
      </c>
      <c r="AX3171" s="14" t="s">
        <v>74</v>
      </c>
      <c r="AY3171" s="250" t="s">
        <v>378</v>
      </c>
    </row>
    <row r="3172" s="13" customFormat="1">
      <c r="A3172" s="13"/>
      <c r="B3172" s="229"/>
      <c r="C3172" s="230"/>
      <c r="D3172" s="231" t="s">
        <v>397</v>
      </c>
      <c r="E3172" s="232" t="s">
        <v>28</v>
      </c>
      <c r="F3172" s="233" t="s">
        <v>898</v>
      </c>
      <c r="G3172" s="230"/>
      <c r="H3172" s="232" t="s">
        <v>28</v>
      </c>
      <c r="I3172" s="234"/>
      <c r="J3172" s="230"/>
      <c r="K3172" s="230"/>
      <c r="L3172" s="235"/>
      <c r="M3172" s="236"/>
      <c r="N3172" s="237"/>
      <c r="O3172" s="237"/>
      <c r="P3172" s="237"/>
      <c r="Q3172" s="237"/>
      <c r="R3172" s="237"/>
      <c r="S3172" s="237"/>
      <c r="T3172" s="238"/>
      <c r="U3172" s="13"/>
      <c r="V3172" s="13"/>
      <c r="W3172" s="13"/>
      <c r="X3172" s="13"/>
      <c r="Y3172" s="13"/>
      <c r="Z3172" s="13"/>
      <c r="AA3172" s="13"/>
      <c r="AB3172" s="13"/>
      <c r="AC3172" s="13"/>
      <c r="AD3172" s="13"/>
      <c r="AE3172" s="13"/>
      <c r="AT3172" s="239" t="s">
        <v>397</v>
      </c>
      <c r="AU3172" s="239" t="s">
        <v>84</v>
      </c>
      <c r="AV3172" s="13" t="s">
        <v>82</v>
      </c>
      <c r="AW3172" s="13" t="s">
        <v>35</v>
      </c>
      <c r="AX3172" s="13" t="s">
        <v>74</v>
      </c>
      <c r="AY3172" s="239" t="s">
        <v>378</v>
      </c>
    </row>
    <row r="3173" s="14" customFormat="1">
      <c r="A3173" s="14"/>
      <c r="B3173" s="240"/>
      <c r="C3173" s="241"/>
      <c r="D3173" s="231" t="s">
        <v>397</v>
      </c>
      <c r="E3173" s="242" t="s">
        <v>28</v>
      </c>
      <c r="F3173" s="243" t="s">
        <v>3635</v>
      </c>
      <c r="G3173" s="241"/>
      <c r="H3173" s="244">
        <v>0.082000000000000003</v>
      </c>
      <c r="I3173" s="245"/>
      <c r="J3173" s="241"/>
      <c r="K3173" s="241"/>
      <c r="L3173" s="246"/>
      <c r="M3173" s="247"/>
      <c r="N3173" s="248"/>
      <c r="O3173" s="248"/>
      <c r="P3173" s="248"/>
      <c r="Q3173" s="248"/>
      <c r="R3173" s="248"/>
      <c r="S3173" s="248"/>
      <c r="T3173" s="249"/>
      <c r="U3173" s="14"/>
      <c r="V3173" s="14"/>
      <c r="W3173" s="14"/>
      <c r="X3173" s="14"/>
      <c r="Y3173" s="14"/>
      <c r="Z3173" s="14"/>
      <c r="AA3173" s="14"/>
      <c r="AB3173" s="14"/>
      <c r="AC3173" s="14"/>
      <c r="AD3173" s="14"/>
      <c r="AE3173" s="14"/>
      <c r="AT3173" s="250" t="s">
        <v>397</v>
      </c>
      <c r="AU3173" s="250" t="s">
        <v>84</v>
      </c>
      <c r="AV3173" s="14" t="s">
        <v>84</v>
      </c>
      <c r="AW3173" s="14" t="s">
        <v>35</v>
      </c>
      <c r="AX3173" s="14" t="s">
        <v>74</v>
      </c>
      <c r="AY3173" s="250" t="s">
        <v>378</v>
      </c>
    </row>
    <row r="3174" s="13" customFormat="1">
      <c r="A3174" s="13"/>
      <c r="B3174" s="229"/>
      <c r="C3174" s="230"/>
      <c r="D3174" s="231" t="s">
        <v>397</v>
      </c>
      <c r="E3174" s="232" t="s">
        <v>28</v>
      </c>
      <c r="F3174" s="233" t="s">
        <v>889</v>
      </c>
      <c r="G3174" s="230"/>
      <c r="H3174" s="232" t="s">
        <v>28</v>
      </c>
      <c r="I3174" s="234"/>
      <c r="J3174" s="230"/>
      <c r="K3174" s="230"/>
      <c r="L3174" s="235"/>
      <c r="M3174" s="236"/>
      <c r="N3174" s="237"/>
      <c r="O3174" s="237"/>
      <c r="P3174" s="237"/>
      <c r="Q3174" s="237"/>
      <c r="R3174" s="237"/>
      <c r="S3174" s="237"/>
      <c r="T3174" s="238"/>
      <c r="U3174" s="13"/>
      <c r="V3174" s="13"/>
      <c r="W3174" s="13"/>
      <c r="X3174" s="13"/>
      <c r="Y3174" s="13"/>
      <c r="Z3174" s="13"/>
      <c r="AA3174" s="13"/>
      <c r="AB3174" s="13"/>
      <c r="AC3174" s="13"/>
      <c r="AD3174" s="13"/>
      <c r="AE3174" s="13"/>
      <c r="AT3174" s="239" t="s">
        <v>397</v>
      </c>
      <c r="AU3174" s="239" t="s">
        <v>84</v>
      </c>
      <c r="AV3174" s="13" t="s">
        <v>82</v>
      </c>
      <c r="AW3174" s="13" t="s">
        <v>35</v>
      </c>
      <c r="AX3174" s="13" t="s">
        <v>74</v>
      </c>
      <c r="AY3174" s="239" t="s">
        <v>378</v>
      </c>
    </row>
    <row r="3175" s="14" customFormat="1">
      <c r="A3175" s="14"/>
      <c r="B3175" s="240"/>
      <c r="C3175" s="241"/>
      <c r="D3175" s="231" t="s">
        <v>397</v>
      </c>
      <c r="E3175" s="242" t="s">
        <v>28</v>
      </c>
      <c r="F3175" s="243" t="s">
        <v>3634</v>
      </c>
      <c r="G3175" s="241"/>
      <c r="H3175" s="244">
        <v>0.16400000000000001</v>
      </c>
      <c r="I3175" s="245"/>
      <c r="J3175" s="241"/>
      <c r="K3175" s="241"/>
      <c r="L3175" s="246"/>
      <c r="M3175" s="247"/>
      <c r="N3175" s="248"/>
      <c r="O3175" s="248"/>
      <c r="P3175" s="248"/>
      <c r="Q3175" s="248"/>
      <c r="R3175" s="248"/>
      <c r="S3175" s="248"/>
      <c r="T3175" s="249"/>
      <c r="U3175" s="14"/>
      <c r="V3175" s="14"/>
      <c r="W3175" s="14"/>
      <c r="X3175" s="14"/>
      <c r="Y3175" s="14"/>
      <c r="Z3175" s="14"/>
      <c r="AA3175" s="14"/>
      <c r="AB3175" s="14"/>
      <c r="AC3175" s="14"/>
      <c r="AD3175" s="14"/>
      <c r="AE3175" s="14"/>
      <c r="AT3175" s="250" t="s">
        <v>397</v>
      </c>
      <c r="AU3175" s="250" t="s">
        <v>84</v>
      </c>
      <c r="AV3175" s="14" t="s">
        <v>84</v>
      </c>
      <c r="AW3175" s="14" t="s">
        <v>35</v>
      </c>
      <c r="AX3175" s="14" t="s">
        <v>74</v>
      </c>
      <c r="AY3175" s="250" t="s">
        <v>378</v>
      </c>
    </row>
    <row r="3176" s="15" customFormat="1">
      <c r="A3176" s="15"/>
      <c r="B3176" s="251"/>
      <c r="C3176" s="252"/>
      <c r="D3176" s="231" t="s">
        <v>397</v>
      </c>
      <c r="E3176" s="253" t="s">
        <v>28</v>
      </c>
      <c r="F3176" s="254" t="s">
        <v>416</v>
      </c>
      <c r="G3176" s="252"/>
      <c r="H3176" s="255">
        <v>0.40999999999999998</v>
      </c>
      <c r="I3176" s="256"/>
      <c r="J3176" s="252"/>
      <c r="K3176" s="252"/>
      <c r="L3176" s="257"/>
      <c r="M3176" s="258"/>
      <c r="N3176" s="259"/>
      <c r="O3176" s="259"/>
      <c r="P3176" s="259"/>
      <c r="Q3176" s="259"/>
      <c r="R3176" s="259"/>
      <c r="S3176" s="259"/>
      <c r="T3176" s="260"/>
      <c r="U3176" s="15"/>
      <c r="V3176" s="15"/>
      <c r="W3176" s="15"/>
      <c r="X3176" s="15"/>
      <c r="Y3176" s="15"/>
      <c r="Z3176" s="15"/>
      <c r="AA3176" s="15"/>
      <c r="AB3176" s="15"/>
      <c r="AC3176" s="15"/>
      <c r="AD3176" s="15"/>
      <c r="AE3176" s="15"/>
      <c r="AT3176" s="261" t="s">
        <v>397</v>
      </c>
      <c r="AU3176" s="261" t="s">
        <v>84</v>
      </c>
      <c r="AV3176" s="15" t="s">
        <v>390</v>
      </c>
      <c r="AW3176" s="15" t="s">
        <v>35</v>
      </c>
      <c r="AX3176" s="15" t="s">
        <v>82</v>
      </c>
      <c r="AY3176" s="261" t="s">
        <v>378</v>
      </c>
    </row>
    <row r="3177" s="2" customFormat="1" ht="21.75" customHeight="1">
      <c r="A3177" s="41"/>
      <c r="B3177" s="42"/>
      <c r="C3177" s="273" t="s">
        <v>3660</v>
      </c>
      <c r="D3177" s="273" t="s">
        <v>875</v>
      </c>
      <c r="E3177" s="274" t="s">
        <v>3661</v>
      </c>
      <c r="F3177" s="275" t="s">
        <v>3662</v>
      </c>
      <c r="G3177" s="276" t="s">
        <v>634</v>
      </c>
      <c r="H3177" s="277">
        <v>3.0470000000000002</v>
      </c>
      <c r="I3177" s="278"/>
      <c r="J3177" s="279">
        <f>ROUND(I3177*H3177,2)</f>
        <v>0</v>
      </c>
      <c r="K3177" s="275" t="s">
        <v>389</v>
      </c>
      <c r="L3177" s="280"/>
      <c r="M3177" s="281" t="s">
        <v>28</v>
      </c>
      <c r="N3177" s="282" t="s">
        <v>45</v>
      </c>
      <c r="O3177" s="87"/>
      <c r="P3177" s="220">
        <f>O3177*H3177</f>
        <v>0</v>
      </c>
      <c r="Q3177" s="220">
        <v>1</v>
      </c>
      <c r="R3177" s="220">
        <f>Q3177*H3177</f>
        <v>3.0470000000000002</v>
      </c>
      <c r="S3177" s="220">
        <v>0</v>
      </c>
      <c r="T3177" s="221">
        <f>S3177*H3177</f>
        <v>0</v>
      </c>
      <c r="U3177" s="41"/>
      <c r="V3177" s="41"/>
      <c r="W3177" s="41"/>
      <c r="X3177" s="41"/>
      <c r="Y3177" s="41"/>
      <c r="Z3177" s="41"/>
      <c r="AA3177" s="41"/>
      <c r="AB3177" s="41"/>
      <c r="AC3177" s="41"/>
      <c r="AD3177" s="41"/>
      <c r="AE3177" s="41"/>
      <c r="AR3177" s="222" t="s">
        <v>706</v>
      </c>
      <c r="AT3177" s="222" t="s">
        <v>875</v>
      </c>
      <c r="AU3177" s="222" t="s">
        <v>84</v>
      </c>
      <c r="AY3177" s="20" t="s">
        <v>378</v>
      </c>
      <c r="BE3177" s="223">
        <f>IF(N3177="základní",J3177,0)</f>
        <v>0</v>
      </c>
      <c r="BF3177" s="223">
        <f>IF(N3177="snížená",J3177,0)</f>
        <v>0</v>
      </c>
      <c r="BG3177" s="223">
        <f>IF(N3177="zákl. přenesená",J3177,0)</f>
        <v>0</v>
      </c>
      <c r="BH3177" s="223">
        <f>IF(N3177="sníž. přenesená",J3177,0)</f>
        <v>0</v>
      </c>
      <c r="BI3177" s="223">
        <f>IF(N3177="nulová",J3177,0)</f>
        <v>0</v>
      </c>
      <c r="BJ3177" s="20" t="s">
        <v>82</v>
      </c>
      <c r="BK3177" s="223">
        <f>ROUND(I3177*H3177,2)</f>
        <v>0</v>
      </c>
      <c r="BL3177" s="20" t="s">
        <v>598</v>
      </c>
      <c r="BM3177" s="222" t="s">
        <v>3663</v>
      </c>
    </row>
    <row r="3178" s="13" customFormat="1">
      <c r="A3178" s="13"/>
      <c r="B3178" s="229"/>
      <c r="C3178" s="230"/>
      <c r="D3178" s="231" t="s">
        <v>397</v>
      </c>
      <c r="E3178" s="232" t="s">
        <v>28</v>
      </c>
      <c r="F3178" s="233" t="s">
        <v>1329</v>
      </c>
      <c r="G3178" s="230"/>
      <c r="H3178" s="232" t="s">
        <v>28</v>
      </c>
      <c r="I3178" s="234"/>
      <c r="J3178" s="230"/>
      <c r="K3178" s="230"/>
      <c r="L3178" s="235"/>
      <c r="M3178" s="236"/>
      <c r="N3178" s="237"/>
      <c r="O3178" s="237"/>
      <c r="P3178" s="237"/>
      <c r="Q3178" s="237"/>
      <c r="R3178" s="237"/>
      <c r="S3178" s="237"/>
      <c r="T3178" s="238"/>
      <c r="U3178" s="13"/>
      <c r="V3178" s="13"/>
      <c r="W3178" s="13"/>
      <c r="X3178" s="13"/>
      <c r="Y3178" s="13"/>
      <c r="Z3178" s="13"/>
      <c r="AA3178" s="13"/>
      <c r="AB3178" s="13"/>
      <c r="AC3178" s="13"/>
      <c r="AD3178" s="13"/>
      <c r="AE3178" s="13"/>
      <c r="AT3178" s="239" t="s">
        <v>397</v>
      </c>
      <c r="AU3178" s="239" t="s">
        <v>84</v>
      </c>
      <c r="AV3178" s="13" t="s">
        <v>82</v>
      </c>
      <c r="AW3178" s="13" t="s">
        <v>35</v>
      </c>
      <c r="AX3178" s="13" t="s">
        <v>74</v>
      </c>
      <c r="AY3178" s="239" t="s">
        <v>378</v>
      </c>
    </row>
    <row r="3179" s="14" customFormat="1">
      <c r="A3179" s="14"/>
      <c r="B3179" s="240"/>
      <c r="C3179" s="241"/>
      <c r="D3179" s="231" t="s">
        <v>397</v>
      </c>
      <c r="E3179" s="242" t="s">
        <v>28</v>
      </c>
      <c r="F3179" s="243" t="s">
        <v>3664</v>
      </c>
      <c r="G3179" s="241"/>
      <c r="H3179" s="244">
        <v>3.0470000000000002</v>
      </c>
      <c r="I3179" s="245"/>
      <c r="J3179" s="241"/>
      <c r="K3179" s="241"/>
      <c r="L3179" s="246"/>
      <c r="M3179" s="247"/>
      <c r="N3179" s="248"/>
      <c r="O3179" s="248"/>
      <c r="P3179" s="248"/>
      <c r="Q3179" s="248"/>
      <c r="R3179" s="248"/>
      <c r="S3179" s="248"/>
      <c r="T3179" s="249"/>
      <c r="U3179" s="14"/>
      <c r="V3179" s="14"/>
      <c r="W3179" s="14"/>
      <c r="X3179" s="14"/>
      <c r="Y3179" s="14"/>
      <c r="Z3179" s="14"/>
      <c r="AA3179" s="14"/>
      <c r="AB3179" s="14"/>
      <c r="AC3179" s="14"/>
      <c r="AD3179" s="14"/>
      <c r="AE3179" s="14"/>
      <c r="AT3179" s="250" t="s">
        <v>397</v>
      </c>
      <c r="AU3179" s="250" t="s">
        <v>84</v>
      </c>
      <c r="AV3179" s="14" t="s">
        <v>84</v>
      </c>
      <c r="AW3179" s="14" t="s">
        <v>35</v>
      </c>
      <c r="AX3179" s="14" t="s">
        <v>82</v>
      </c>
      <c r="AY3179" s="250" t="s">
        <v>378</v>
      </c>
    </row>
    <row r="3180" s="2" customFormat="1" ht="21.75" customHeight="1">
      <c r="A3180" s="41"/>
      <c r="B3180" s="42"/>
      <c r="C3180" s="273" t="s">
        <v>3665</v>
      </c>
      <c r="D3180" s="273" t="s">
        <v>875</v>
      </c>
      <c r="E3180" s="274" t="s">
        <v>3666</v>
      </c>
      <c r="F3180" s="275" t="s">
        <v>3667</v>
      </c>
      <c r="G3180" s="276" t="s">
        <v>634</v>
      </c>
      <c r="H3180" s="277">
        <v>1.25</v>
      </c>
      <c r="I3180" s="278"/>
      <c r="J3180" s="279">
        <f>ROUND(I3180*H3180,2)</f>
        <v>0</v>
      </c>
      <c r="K3180" s="275" t="s">
        <v>389</v>
      </c>
      <c r="L3180" s="280"/>
      <c r="M3180" s="281" t="s">
        <v>28</v>
      </c>
      <c r="N3180" s="282" t="s">
        <v>45</v>
      </c>
      <c r="O3180" s="87"/>
      <c r="P3180" s="220">
        <f>O3180*H3180</f>
        <v>0</v>
      </c>
      <c r="Q3180" s="220">
        <v>1</v>
      </c>
      <c r="R3180" s="220">
        <f>Q3180*H3180</f>
        <v>1.25</v>
      </c>
      <c r="S3180" s="220">
        <v>0</v>
      </c>
      <c r="T3180" s="221">
        <f>S3180*H3180</f>
        <v>0</v>
      </c>
      <c r="U3180" s="41"/>
      <c r="V3180" s="41"/>
      <c r="W3180" s="41"/>
      <c r="X3180" s="41"/>
      <c r="Y3180" s="41"/>
      <c r="Z3180" s="41"/>
      <c r="AA3180" s="41"/>
      <c r="AB3180" s="41"/>
      <c r="AC3180" s="41"/>
      <c r="AD3180" s="41"/>
      <c r="AE3180" s="41"/>
      <c r="AR3180" s="222" t="s">
        <v>706</v>
      </c>
      <c r="AT3180" s="222" t="s">
        <v>875</v>
      </c>
      <c r="AU3180" s="222" t="s">
        <v>84</v>
      </c>
      <c r="AY3180" s="20" t="s">
        <v>378</v>
      </c>
      <c r="BE3180" s="223">
        <f>IF(N3180="základní",J3180,0)</f>
        <v>0</v>
      </c>
      <c r="BF3180" s="223">
        <f>IF(N3180="snížená",J3180,0)</f>
        <v>0</v>
      </c>
      <c r="BG3180" s="223">
        <f>IF(N3180="zákl. přenesená",J3180,0)</f>
        <v>0</v>
      </c>
      <c r="BH3180" s="223">
        <f>IF(N3180="sníž. přenesená",J3180,0)</f>
        <v>0</v>
      </c>
      <c r="BI3180" s="223">
        <f>IF(N3180="nulová",J3180,0)</f>
        <v>0</v>
      </c>
      <c r="BJ3180" s="20" t="s">
        <v>82</v>
      </c>
      <c r="BK3180" s="223">
        <f>ROUND(I3180*H3180,2)</f>
        <v>0</v>
      </c>
      <c r="BL3180" s="20" t="s">
        <v>598</v>
      </c>
      <c r="BM3180" s="222" t="s">
        <v>3668</v>
      </c>
    </row>
    <row r="3181" s="13" customFormat="1">
      <c r="A3181" s="13"/>
      <c r="B3181" s="229"/>
      <c r="C3181" s="230"/>
      <c r="D3181" s="231" t="s">
        <v>397</v>
      </c>
      <c r="E3181" s="232" t="s">
        <v>28</v>
      </c>
      <c r="F3181" s="233" t="s">
        <v>1329</v>
      </c>
      <c r="G3181" s="230"/>
      <c r="H3181" s="232" t="s">
        <v>28</v>
      </c>
      <c r="I3181" s="234"/>
      <c r="J3181" s="230"/>
      <c r="K3181" s="230"/>
      <c r="L3181" s="235"/>
      <c r="M3181" s="236"/>
      <c r="N3181" s="237"/>
      <c r="O3181" s="237"/>
      <c r="P3181" s="237"/>
      <c r="Q3181" s="237"/>
      <c r="R3181" s="237"/>
      <c r="S3181" s="237"/>
      <c r="T3181" s="238"/>
      <c r="U3181" s="13"/>
      <c r="V3181" s="13"/>
      <c r="W3181" s="13"/>
      <c r="X3181" s="13"/>
      <c r="Y3181" s="13"/>
      <c r="Z3181" s="13"/>
      <c r="AA3181" s="13"/>
      <c r="AB3181" s="13"/>
      <c r="AC3181" s="13"/>
      <c r="AD3181" s="13"/>
      <c r="AE3181" s="13"/>
      <c r="AT3181" s="239" t="s">
        <v>397</v>
      </c>
      <c r="AU3181" s="239" t="s">
        <v>84</v>
      </c>
      <c r="AV3181" s="13" t="s">
        <v>82</v>
      </c>
      <c r="AW3181" s="13" t="s">
        <v>35</v>
      </c>
      <c r="AX3181" s="13" t="s">
        <v>74</v>
      </c>
      <c r="AY3181" s="239" t="s">
        <v>378</v>
      </c>
    </row>
    <row r="3182" s="14" customFormat="1">
      <c r="A3182" s="14"/>
      <c r="B3182" s="240"/>
      <c r="C3182" s="241"/>
      <c r="D3182" s="231" t="s">
        <v>397</v>
      </c>
      <c r="E3182" s="242" t="s">
        <v>28</v>
      </c>
      <c r="F3182" s="243" t="s">
        <v>3669</v>
      </c>
      <c r="G3182" s="241"/>
      <c r="H3182" s="244">
        <v>1.25</v>
      </c>
      <c r="I3182" s="245"/>
      <c r="J3182" s="241"/>
      <c r="K3182" s="241"/>
      <c r="L3182" s="246"/>
      <c r="M3182" s="247"/>
      <c r="N3182" s="248"/>
      <c r="O3182" s="248"/>
      <c r="P3182" s="248"/>
      <c r="Q3182" s="248"/>
      <c r="R3182" s="248"/>
      <c r="S3182" s="248"/>
      <c r="T3182" s="249"/>
      <c r="U3182" s="14"/>
      <c r="V3182" s="14"/>
      <c r="W3182" s="14"/>
      <c r="X3182" s="14"/>
      <c r="Y3182" s="14"/>
      <c r="Z3182" s="14"/>
      <c r="AA3182" s="14"/>
      <c r="AB3182" s="14"/>
      <c r="AC3182" s="14"/>
      <c r="AD3182" s="14"/>
      <c r="AE3182" s="14"/>
      <c r="AT3182" s="250" t="s">
        <v>397</v>
      </c>
      <c r="AU3182" s="250" t="s">
        <v>84</v>
      </c>
      <c r="AV3182" s="14" t="s">
        <v>84</v>
      </c>
      <c r="AW3182" s="14" t="s">
        <v>35</v>
      </c>
      <c r="AX3182" s="14" t="s">
        <v>82</v>
      </c>
      <c r="AY3182" s="250" t="s">
        <v>378</v>
      </c>
    </row>
    <row r="3183" s="2" customFormat="1" ht="24.15" customHeight="1">
      <c r="A3183" s="41"/>
      <c r="B3183" s="42"/>
      <c r="C3183" s="273" t="s">
        <v>3670</v>
      </c>
      <c r="D3183" s="273" t="s">
        <v>875</v>
      </c>
      <c r="E3183" s="274" t="s">
        <v>3671</v>
      </c>
      <c r="F3183" s="275" t="s">
        <v>3672</v>
      </c>
      <c r="G3183" s="276" t="s">
        <v>634</v>
      </c>
      <c r="H3183" s="277">
        <v>12.09</v>
      </c>
      <c r="I3183" s="278"/>
      <c r="J3183" s="279">
        <f>ROUND(I3183*H3183,2)</f>
        <v>0</v>
      </c>
      <c r="K3183" s="275" t="s">
        <v>389</v>
      </c>
      <c r="L3183" s="280"/>
      <c r="M3183" s="281" t="s">
        <v>28</v>
      </c>
      <c r="N3183" s="282" t="s">
        <v>45</v>
      </c>
      <c r="O3183" s="87"/>
      <c r="P3183" s="220">
        <f>O3183*H3183</f>
        <v>0</v>
      </c>
      <c r="Q3183" s="220">
        <v>1</v>
      </c>
      <c r="R3183" s="220">
        <f>Q3183*H3183</f>
        <v>12.09</v>
      </c>
      <c r="S3183" s="220">
        <v>0</v>
      </c>
      <c r="T3183" s="221">
        <f>S3183*H3183</f>
        <v>0</v>
      </c>
      <c r="U3183" s="41"/>
      <c r="V3183" s="41"/>
      <c r="W3183" s="41"/>
      <c r="X3183" s="41"/>
      <c r="Y3183" s="41"/>
      <c r="Z3183" s="41"/>
      <c r="AA3183" s="41"/>
      <c r="AB3183" s="41"/>
      <c r="AC3183" s="41"/>
      <c r="AD3183" s="41"/>
      <c r="AE3183" s="41"/>
      <c r="AR3183" s="222" t="s">
        <v>706</v>
      </c>
      <c r="AT3183" s="222" t="s">
        <v>875</v>
      </c>
      <c r="AU3183" s="222" t="s">
        <v>84</v>
      </c>
      <c r="AY3183" s="20" t="s">
        <v>378</v>
      </c>
      <c r="BE3183" s="223">
        <f>IF(N3183="základní",J3183,0)</f>
        <v>0</v>
      </c>
      <c r="BF3183" s="223">
        <f>IF(N3183="snížená",J3183,0)</f>
        <v>0</v>
      </c>
      <c r="BG3183" s="223">
        <f>IF(N3183="zákl. přenesená",J3183,0)</f>
        <v>0</v>
      </c>
      <c r="BH3183" s="223">
        <f>IF(N3183="sníž. přenesená",J3183,0)</f>
        <v>0</v>
      </c>
      <c r="BI3183" s="223">
        <f>IF(N3183="nulová",J3183,0)</f>
        <v>0</v>
      </c>
      <c r="BJ3183" s="20" t="s">
        <v>82</v>
      </c>
      <c r="BK3183" s="223">
        <f>ROUND(I3183*H3183,2)</f>
        <v>0</v>
      </c>
      <c r="BL3183" s="20" t="s">
        <v>598</v>
      </c>
      <c r="BM3183" s="222" t="s">
        <v>3673</v>
      </c>
    </row>
    <row r="3184" s="13" customFormat="1">
      <c r="A3184" s="13"/>
      <c r="B3184" s="229"/>
      <c r="C3184" s="230"/>
      <c r="D3184" s="231" t="s">
        <v>397</v>
      </c>
      <c r="E3184" s="232" t="s">
        <v>28</v>
      </c>
      <c r="F3184" s="233" t="s">
        <v>1329</v>
      </c>
      <c r="G3184" s="230"/>
      <c r="H3184" s="232" t="s">
        <v>28</v>
      </c>
      <c r="I3184" s="234"/>
      <c r="J3184" s="230"/>
      <c r="K3184" s="230"/>
      <c r="L3184" s="235"/>
      <c r="M3184" s="236"/>
      <c r="N3184" s="237"/>
      <c r="O3184" s="237"/>
      <c r="P3184" s="237"/>
      <c r="Q3184" s="237"/>
      <c r="R3184" s="237"/>
      <c r="S3184" s="237"/>
      <c r="T3184" s="238"/>
      <c r="U3184" s="13"/>
      <c r="V3184" s="13"/>
      <c r="W3184" s="13"/>
      <c r="X3184" s="13"/>
      <c r="Y3184" s="13"/>
      <c r="Z3184" s="13"/>
      <c r="AA3184" s="13"/>
      <c r="AB3184" s="13"/>
      <c r="AC3184" s="13"/>
      <c r="AD3184" s="13"/>
      <c r="AE3184" s="13"/>
      <c r="AT3184" s="239" t="s">
        <v>397</v>
      </c>
      <c r="AU3184" s="239" t="s">
        <v>84</v>
      </c>
      <c r="AV3184" s="13" t="s">
        <v>82</v>
      </c>
      <c r="AW3184" s="13" t="s">
        <v>35</v>
      </c>
      <c r="AX3184" s="13" t="s">
        <v>74</v>
      </c>
      <c r="AY3184" s="239" t="s">
        <v>378</v>
      </c>
    </row>
    <row r="3185" s="14" customFormat="1">
      <c r="A3185" s="14"/>
      <c r="B3185" s="240"/>
      <c r="C3185" s="241"/>
      <c r="D3185" s="231" t="s">
        <v>397</v>
      </c>
      <c r="E3185" s="242" t="s">
        <v>28</v>
      </c>
      <c r="F3185" s="243" t="s">
        <v>3674</v>
      </c>
      <c r="G3185" s="241"/>
      <c r="H3185" s="244">
        <v>12.09</v>
      </c>
      <c r="I3185" s="245"/>
      <c r="J3185" s="241"/>
      <c r="K3185" s="241"/>
      <c r="L3185" s="246"/>
      <c r="M3185" s="247"/>
      <c r="N3185" s="248"/>
      <c r="O3185" s="248"/>
      <c r="P3185" s="248"/>
      <c r="Q3185" s="248"/>
      <c r="R3185" s="248"/>
      <c r="S3185" s="248"/>
      <c r="T3185" s="249"/>
      <c r="U3185" s="14"/>
      <c r="V3185" s="14"/>
      <c r="W3185" s="14"/>
      <c r="X3185" s="14"/>
      <c r="Y3185" s="14"/>
      <c r="Z3185" s="14"/>
      <c r="AA3185" s="14"/>
      <c r="AB3185" s="14"/>
      <c r="AC3185" s="14"/>
      <c r="AD3185" s="14"/>
      <c r="AE3185" s="14"/>
      <c r="AT3185" s="250" t="s">
        <v>397</v>
      </c>
      <c r="AU3185" s="250" t="s">
        <v>84</v>
      </c>
      <c r="AV3185" s="14" t="s">
        <v>84</v>
      </c>
      <c r="AW3185" s="14" t="s">
        <v>35</v>
      </c>
      <c r="AX3185" s="14" t="s">
        <v>82</v>
      </c>
      <c r="AY3185" s="250" t="s">
        <v>378</v>
      </c>
    </row>
    <row r="3186" s="2" customFormat="1" ht="24.15" customHeight="1">
      <c r="A3186" s="41"/>
      <c r="B3186" s="42"/>
      <c r="C3186" s="273" t="s">
        <v>3675</v>
      </c>
      <c r="D3186" s="273" t="s">
        <v>875</v>
      </c>
      <c r="E3186" s="274" t="s">
        <v>3676</v>
      </c>
      <c r="F3186" s="275" t="s">
        <v>3677</v>
      </c>
      <c r="G3186" s="276" t="s">
        <v>634</v>
      </c>
      <c r="H3186" s="277">
        <v>1.5860000000000001</v>
      </c>
      <c r="I3186" s="278"/>
      <c r="J3186" s="279">
        <f>ROUND(I3186*H3186,2)</f>
        <v>0</v>
      </c>
      <c r="K3186" s="275" t="s">
        <v>28</v>
      </c>
      <c r="L3186" s="280"/>
      <c r="M3186" s="281" t="s">
        <v>28</v>
      </c>
      <c r="N3186" s="282" t="s">
        <v>45</v>
      </c>
      <c r="O3186" s="87"/>
      <c r="P3186" s="220">
        <f>O3186*H3186</f>
        <v>0</v>
      </c>
      <c r="Q3186" s="220">
        <v>1</v>
      </c>
      <c r="R3186" s="220">
        <f>Q3186*H3186</f>
        <v>1.5860000000000001</v>
      </c>
      <c r="S3186" s="220">
        <v>0</v>
      </c>
      <c r="T3186" s="221">
        <f>S3186*H3186</f>
        <v>0</v>
      </c>
      <c r="U3186" s="41"/>
      <c r="V3186" s="41"/>
      <c r="W3186" s="41"/>
      <c r="X3186" s="41"/>
      <c r="Y3186" s="41"/>
      <c r="Z3186" s="41"/>
      <c r="AA3186" s="41"/>
      <c r="AB3186" s="41"/>
      <c r="AC3186" s="41"/>
      <c r="AD3186" s="41"/>
      <c r="AE3186" s="41"/>
      <c r="AR3186" s="222" t="s">
        <v>706</v>
      </c>
      <c r="AT3186" s="222" t="s">
        <v>875</v>
      </c>
      <c r="AU3186" s="222" t="s">
        <v>84</v>
      </c>
      <c r="AY3186" s="20" t="s">
        <v>378</v>
      </c>
      <c r="BE3186" s="223">
        <f>IF(N3186="základní",J3186,0)</f>
        <v>0</v>
      </c>
      <c r="BF3186" s="223">
        <f>IF(N3186="snížená",J3186,0)</f>
        <v>0</v>
      </c>
      <c r="BG3186" s="223">
        <f>IF(N3186="zákl. přenesená",J3186,0)</f>
        <v>0</v>
      </c>
      <c r="BH3186" s="223">
        <f>IF(N3186="sníž. přenesená",J3186,0)</f>
        <v>0</v>
      </c>
      <c r="BI3186" s="223">
        <f>IF(N3186="nulová",J3186,0)</f>
        <v>0</v>
      </c>
      <c r="BJ3186" s="20" t="s">
        <v>82</v>
      </c>
      <c r="BK3186" s="223">
        <f>ROUND(I3186*H3186,2)</f>
        <v>0</v>
      </c>
      <c r="BL3186" s="20" t="s">
        <v>598</v>
      </c>
      <c r="BM3186" s="222" t="s">
        <v>3678</v>
      </c>
    </row>
    <row r="3187" s="13" customFormat="1">
      <c r="A3187" s="13"/>
      <c r="B3187" s="229"/>
      <c r="C3187" s="230"/>
      <c r="D3187" s="231" t="s">
        <v>397</v>
      </c>
      <c r="E3187" s="232" t="s">
        <v>28</v>
      </c>
      <c r="F3187" s="233" t="s">
        <v>1329</v>
      </c>
      <c r="G3187" s="230"/>
      <c r="H3187" s="232" t="s">
        <v>28</v>
      </c>
      <c r="I3187" s="234"/>
      <c r="J3187" s="230"/>
      <c r="K3187" s="230"/>
      <c r="L3187" s="235"/>
      <c r="M3187" s="236"/>
      <c r="N3187" s="237"/>
      <c r="O3187" s="237"/>
      <c r="P3187" s="237"/>
      <c r="Q3187" s="237"/>
      <c r="R3187" s="237"/>
      <c r="S3187" s="237"/>
      <c r="T3187" s="238"/>
      <c r="U3187" s="13"/>
      <c r="V3187" s="13"/>
      <c r="W3187" s="13"/>
      <c r="X3187" s="13"/>
      <c r="Y3187" s="13"/>
      <c r="Z3187" s="13"/>
      <c r="AA3187" s="13"/>
      <c r="AB3187" s="13"/>
      <c r="AC3187" s="13"/>
      <c r="AD3187" s="13"/>
      <c r="AE3187" s="13"/>
      <c r="AT3187" s="239" t="s">
        <v>397</v>
      </c>
      <c r="AU3187" s="239" t="s">
        <v>84</v>
      </c>
      <c r="AV3187" s="13" t="s">
        <v>82</v>
      </c>
      <c r="AW3187" s="13" t="s">
        <v>35</v>
      </c>
      <c r="AX3187" s="13" t="s">
        <v>74</v>
      </c>
      <c r="AY3187" s="239" t="s">
        <v>378</v>
      </c>
    </row>
    <row r="3188" s="14" customFormat="1">
      <c r="A3188" s="14"/>
      <c r="B3188" s="240"/>
      <c r="C3188" s="241"/>
      <c r="D3188" s="231" t="s">
        <v>397</v>
      </c>
      <c r="E3188" s="242" t="s">
        <v>28</v>
      </c>
      <c r="F3188" s="243" t="s">
        <v>3679</v>
      </c>
      <c r="G3188" s="241"/>
      <c r="H3188" s="244">
        <v>1.5860000000000001</v>
      </c>
      <c r="I3188" s="245"/>
      <c r="J3188" s="241"/>
      <c r="K3188" s="241"/>
      <c r="L3188" s="246"/>
      <c r="M3188" s="247"/>
      <c r="N3188" s="248"/>
      <c r="O3188" s="248"/>
      <c r="P3188" s="248"/>
      <c r="Q3188" s="248"/>
      <c r="R3188" s="248"/>
      <c r="S3188" s="248"/>
      <c r="T3188" s="249"/>
      <c r="U3188" s="14"/>
      <c r="V3188" s="14"/>
      <c r="W3188" s="14"/>
      <c r="X3188" s="14"/>
      <c r="Y3188" s="14"/>
      <c r="Z3188" s="14"/>
      <c r="AA3188" s="14"/>
      <c r="AB3188" s="14"/>
      <c r="AC3188" s="14"/>
      <c r="AD3188" s="14"/>
      <c r="AE3188" s="14"/>
      <c r="AT3188" s="250" t="s">
        <v>397</v>
      </c>
      <c r="AU3188" s="250" t="s">
        <v>84</v>
      </c>
      <c r="AV3188" s="14" t="s">
        <v>84</v>
      </c>
      <c r="AW3188" s="14" t="s">
        <v>35</v>
      </c>
      <c r="AX3188" s="14" t="s">
        <v>82</v>
      </c>
      <c r="AY3188" s="250" t="s">
        <v>378</v>
      </c>
    </row>
    <row r="3189" s="2" customFormat="1" ht="24.15" customHeight="1">
      <c r="A3189" s="41"/>
      <c r="B3189" s="42"/>
      <c r="C3189" s="273" t="s">
        <v>3680</v>
      </c>
      <c r="D3189" s="273" t="s">
        <v>875</v>
      </c>
      <c r="E3189" s="274" t="s">
        <v>3681</v>
      </c>
      <c r="F3189" s="275" t="s">
        <v>3682</v>
      </c>
      <c r="G3189" s="276" t="s">
        <v>634</v>
      </c>
      <c r="H3189" s="277">
        <v>0.079000000000000001</v>
      </c>
      <c r="I3189" s="278"/>
      <c r="J3189" s="279">
        <f>ROUND(I3189*H3189,2)</f>
        <v>0</v>
      </c>
      <c r="K3189" s="275" t="s">
        <v>389</v>
      </c>
      <c r="L3189" s="280"/>
      <c r="M3189" s="281" t="s">
        <v>28</v>
      </c>
      <c r="N3189" s="282" t="s">
        <v>45</v>
      </c>
      <c r="O3189" s="87"/>
      <c r="P3189" s="220">
        <f>O3189*H3189</f>
        <v>0</v>
      </c>
      <c r="Q3189" s="220">
        <v>1</v>
      </c>
      <c r="R3189" s="220">
        <f>Q3189*H3189</f>
        <v>0.079000000000000001</v>
      </c>
      <c r="S3189" s="220">
        <v>0</v>
      </c>
      <c r="T3189" s="221">
        <f>S3189*H3189</f>
        <v>0</v>
      </c>
      <c r="U3189" s="41"/>
      <c r="V3189" s="41"/>
      <c r="W3189" s="41"/>
      <c r="X3189" s="41"/>
      <c r="Y3189" s="41"/>
      <c r="Z3189" s="41"/>
      <c r="AA3189" s="41"/>
      <c r="AB3189" s="41"/>
      <c r="AC3189" s="41"/>
      <c r="AD3189" s="41"/>
      <c r="AE3189" s="41"/>
      <c r="AR3189" s="222" t="s">
        <v>706</v>
      </c>
      <c r="AT3189" s="222" t="s">
        <v>875</v>
      </c>
      <c r="AU3189" s="222" t="s">
        <v>84</v>
      </c>
      <c r="AY3189" s="20" t="s">
        <v>378</v>
      </c>
      <c r="BE3189" s="223">
        <f>IF(N3189="základní",J3189,0)</f>
        <v>0</v>
      </c>
      <c r="BF3189" s="223">
        <f>IF(N3189="snížená",J3189,0)</f>
        <v>0</v>
      </c>
      <c r="BG3189" s="223">
        <f>IF(N3189="zákl. přenesená",J3189,0)</f>
        <v>0</v>
      </c>
      <c r="BH3189" s="223">
        <f>IF(N3189="sníž. přenesená",J3189,0)</f>
        <v>0</v>
      </c>
      <c r="BI3189" s="223">
        <f>IF(N3189="nulová",J3189,0)</f>
        <v>0</v>
      </c>
      <c r="BJ3189" s="20" t="s">
        <v>82</v>
      </c>
      <c r="BK3189" s="223">
        <f>ROUND(I3189*H3189,2)</f>
        <v>0</v>
      </c>
      <c r="BL3189" s="20" t="s">
        <v>598</v>
      </c>
      <c r="BM3189" s="222" t="s">
        <v>3683</v>
      </c>
    </row>
    <row r="3190" s="13" customFormat="1">
      <c r="A3190" s="13"/>
      <c r="B3190" s="229"/>
      <c r="C3190" s="230"/>
      <c r="D3190" s="231" t="s">
        <v>397</v>
      </c>
      <c r="E3190" s="232" t="s">
        <v>28</v>
      </c>
      <c r="F3190" s="233" t="s">
        <v>1329</v>
      </c>
      <c r="G3190" s="230"/>
      <c r="H3190" s="232" t="s">
        <v>28</v>
      </c>
      <c r="I3190" s="234"/>
      <c r="J3190" s="230"/>
      <c r="K3190" s="230"/>
      <c r="L3190" s="235"/>
      <c r="M3190" s="236"/>
      <c r="N3190" s="237"/>
      <c r="O3190" s="237"/>
      <c r="P3190" s="237"/>
      <c r="Q3190" s="237"/>
      <c r="R3190" s="237"/>
      <c r="S3190" s="237"/>
      <c r="T3190" s="238"/>
      <c r="U3190" s="13"/>
      <c r="V3190" s="13"/>
      <c r="W3190" s="13"/>
      <c r="X3190" s="13"/>
      <c r="Y3190" s="13"/>
      <c r="Z3190" s="13"/>
      <c r="AA3190" s="13"/>
      <c r="AB3190" s="13"/>
      <c r="AC3190" s="13"/>
      <c r="AD3190" s="13"/>
      <c r="AE3190" s="13"/>
      <c r="AT3190" s="239" t="s">
        <v>397</v>
      </c>
      <c r="AU3190" s="239" t="s">
        <v>84</v>
      </c>
      <c r="AV3190" s="13" t="s">
        <v>82</v>
      </c>
      <c r="AW3190" s="13" t="s">
        <v>35</v>
      </c>
      <c r="AX3190" s="13" t="s">
        <v>74</v>
      </c>
      <c r="AY3190" s="239" t="s">
        <v>378</v>
      </c>
    </row>
    <row r="3191" s="14" customFormat="1">
      <c r="A3191" s="14"/>
      <c r="B3191" s="240"/>
      <c r="C3191" s="241"/>
      <c r="D3191" s="231" t="s">
        <v>397</v>
      </c>
      <c r="E3191" s="242" t="s">
        <v>28</v>
      </c>
      <c r="F3191" s="243" t="s">
        <v>3684</v>
      </c>
      <c r="G3191" s="241"/>
      <c r="H3191" s="244">
        <v>0.079000000000000001</v>
      </c>
      <c r="I3191" s="245"/>
      <c r="J3191" s="241"/>
      <c r="K3191" s="241"/>
      <c r="L3191" s="246"/>
      <c r="M3191" s="247"/>
      <c r="N3191" s="248"/>
      <c r="O3191" s="248"/>
      <c r="P3191" s="248"/>
      <c r="Q3191" s="248"/>
      <c r="R3191" s="248"/>
      <c r="S3191" s="248"/>
      <c r="T3191" s="249"/>
      <c r="U3191" s="14"/>
      <c r="V3191" s="14"/>
      <c r="W3191" s="14"/>
      <c r="X3191" s="14"/>
      <c r="Y3191" s="14"/>
      <c r="Z3191" s="14"/>
      <c r="AA3191" s="14"/>
      <c r="AB3191" s="14"/>
      <c r="AC3191" s="14"/>
      <c r="AD3191" s="14"/>
      <c r="AE3191" s="14"/>
      <c r="AT3191" s="250" t="s">
        <v>397</v>
      </c>
      <c r="AU3191" s="250" t="s">
        <v>84</v>
      </c>
      <c r="AV3191" s="14" t="s">
        <v>84</v>
      </c>
      <c r="AW3191" s="14" t="s">
        <v>35</v>
      </c>
      <c r="AX3191" s="14" t="s">
        <v>74</v>
      </c>
      <c r="AY3191" s="250" t="s">
        <v>378</v>
      </c>
    </row>
    <row r="3192" s="15" customFormat="1">
      <c r="A3192" s="15"/>
      <c r="B3192" s="251"/>
      <c r="C3192" s="252"/>
      <c r="D3192" s="231" t="s">
        <v>397</v>
      </c>
      <c r="E3192" s="253" t="s">
        <v>28</v>
      </c>
      <c r="F3192" s="254" t="s">
        <v>416</v>
      </c>
      <c r="G3192" s="252"/>
      <c r="H3192" s="255">
        <v>0.079000000000000001</v>
      </c>
      <c r="I3192" s="256"/>
      <c r="J3192" s="252"/>
      <c r="K3192" s="252"/>
      <c r="L3192" s="257"/>
      <c r="M3192" s="258"/>
      <c r="N3192" s="259"/>
      <c r="O3192" s="259"/>
      <c r="P3192" s="259"/>
      <c r="Q3192" s="259"/>
      <c r="R3192" s="259"/>
      <c r="S3192" s="259"/>
      <c r="T3192" s="260"/>
      <c r="U3192" s="15"/>
      <c r="V3192" s="15"/>
      <c r="W3192" s="15"/>
      <c r="X3192" s="15"/>
      <c r="Y3192" s="15"/>
      <c r="Z3192" s="15"/>
      <c r="AA3192" s="15"/>
      <c r="AB3192" s="15"/>
      <c r="AC3192" s="15"/>
      <c r="AD3192" s="15"/>
      <c r="AE3192" s="15"/>
      <c r="AT3192" s="261" t="s">
        <v>397</v>
      </c>
      <c r="AU3192" s="261" t="s">
        <v>84</v>
      </c>
      <c r="AV3192" s="15" t="s">
        <v>390</v>
      </c>
      <c r="AW3192" s="15" t="s">
        <v>35</v>
      </c>
      <c r="AX3192" s="15" t="s">
        <v>82</v>
      </c>
      <c r="AY3192" s="261" t="s">
        <v>378</v>
      </c>
    </row>
    <row r="3193" s="2" customFormat="1" ht="21.75" customHeight="1">
      <c r="A3193" s="41"/>
      <c r="B3193" s="42"/>
      <c r="C3193" s="211" t="s">
        <v>3685</v>
      </c>
      <c r="D3193" s="211" t="s">
        <v>385</v>
      </c>
      <c r="E3193" s="212" t="s">
        <v>3686</v>
      </c>
      <c r="F3193" s="213" t="s">
        <v>3687</v>
      </c>
      <c r="G3193" s="214" t="s">
        <v>2336</v>
      </c>
      <c r="H3193" s="215">
        <v>4</v>
      </c>
      <c r="I3193" s="216"/>
      <c r="J3193" s="217">
        <f>ROUND(I3193*H3193,2)</f>
        <v>0</v>
      </c>
      <c r="K3193" s="213" t="s">
        <v>28</v>
      </c>
      <c r="L3193" s="47"/>
      <c r="M3193" s="218" t="s">
        <v>28</v>
      </c>
      <c r="N3193" s="219" t="s">
        <v>45</v>
      </c>
      <c r="O3193" s="87"/>
      <c r="P3193" s="220">
        <f>O3193*H3193</f>
        <v>0</v>
      </c>
      <c r="Q3193" s="220">
        <v>0</v>
      </c>
      <c r="R3193" s="220">
        <f>Q3193*H3193</f>
        <v>0</v>
      </c>
      <c r="S3193" s="220">
        <v>0</v>
      </c>
      <c r="T3193" s="221">
        <f>S3193*H3193</f>
        <v>0</v>
      </c>
      <c r="U3193" s="41"/>
      <c r="V3193" s="41"/>
      <c r="W3193" s="41"/>
      <c r="X3193" s="41"/>
      <c r="Y3193" s="41"/>
      <c r="Z3193" s="41"/>
      <c r="AA3193" s="41"/>
      <c r="AB3193" s="41"/>
      <c r="AC3193" s="41"/>
      <c r="AD3193" s="41"/>
      <c r="AE3193" s="41"/>
      <c r="AR3193" s="222" t="s">
        <v>598</v>
      </c>
      <c r="AT3193" s="222" t="s">
        <v>385</v>
      </c>
      <c r="AU3193" s="222" t="s">
        <v>84</v>
      </c>
      <c r="AY3193" s="20" t="s">
        <v>378</v>
      </c>
      <c r="BE3193" s="223">
        <f>IF(N3193="základní",J3193,0)</f>
        <v>0</v>
      </c>
      <c r="BF3193" s="223">
        <f>IF(N3193="snížená",J3193,0)</f>
        <v>0</v>
      </c>
      <c r="BG3193" s="223">
        <f>IF(N3193="zákl. přenesená",J3193,0)</f>
        <v>0</v>
      </c>
      <c r="BH3193" s="223">
        <f>IF(N3193="sníž. přenesená",J3193,0)</f>
        <v>0</v>
      </c>
      <c r="BI3193" s="223">
        <f>IF(N3193="nulová",J3193,0)</f>
        <v>0</v>
      </c>
      <c r="BJ3193" s="20" t="s">
        <v>82</v>
      </c>
      <c r="BK3193" s="223">
        <f>ROUND(I3193*H3193,2)</f>
        <v>0</v>
      </c>
      <c r="BL3193" s="20" t="s">
        <v>598</v>
      </c>
      <c r="BM3193" s="222" t="s">
        <v>3688</v>
      </c>
    </row>
    <row r="3194" s="13" customFormat="1">
      <c r="A3194" s="13"/>
      <c r="B3194" s="229"/>
      <c r="C3194" s="230"/>
      <c r="D3194" s="231" t="s">
        <v>397</v>
      </c>
      <c r="E3194" s="232" t="s">
        <v>28</v>
      </c>
      <c r="F3194" s="233" t="s">
        <v>1329</v>
      </c>
      <c r="G3194" s="230"/>
      <c r="H3194" s="232" t="s">
        <v>28</v>
      </c>
      <c r="I3194" s="234"/>
      <c r="J3194" s="230"/>
      <c r="K3194" s="230"/>
      <c r="L3194" s="235"/>
      <c r="M3194" s="236"/>
      <c r="N3194" s="237"/>
      <c r="O3194" s="237"/>
      <c r="P3194" s="237"/>
      <c r="Q3194" s="237"/>
      <c r="R3194" s="237"/>
      <c r="S3194" s="237"/>
      <c r="T3194" s="238"/>
      <c r="U3194" s="13"/>
      <c r="V3194" s="13"/>
      <c r="W3194" s="13"/>
      <c r="X3194" s="13"/>
      <c r="Y3194" s="13"/>
      <c r="Z3194" s="13"/>
      <c r="AA3194" s="13"/>
      <c r="AB3194" s="13"/>
      <c r="AC3194" s="13"/>
      <c r="AD3194" s="13"/>
      <c r="AE3194" s="13"/>
      <c r="AT3194" s="239" t="s">
        <v>397</v>
      </c>
      <c r="AU3194" s="239" t="s">
        <v>84</v>
      </c>
      <c r="AV3194" s="13" t="s">
        <v>82</v>
      </c>
      <c r="AW3194" s="13" t="s">
        <v>35</v>
      </c>
      <c r="AX3194" s="13" t="s">
        <v>74</v>
      </c>
      <c r="AY3194" s="239" t="s">
        <v>378</v>
      </c>
    </row>
    <row r="3195" s="14" customFormat="1">
      <c r="A3195" s="14"/>
      <c r="B3195" s="240"/>
      <c r="C3195" s="241"/>
      <c r="D3195" s="231" t="s">
        <v>397</v>
      </c>
      <c r="E3195" s="242" t="s">
        <v>28</v>
      </c>
      <c r="F3195" s="243" t="s">
        <v>390</v>
      </c>
      <c r="G3195" s="241"/>
      <c r="H3195" s="244">
        <v>4</v>
      </c>
      <c r="I3195" s="245"/>
      <c r="J3195" s="241"/>
      <c r="K3195" s="241"/>
      <c r="L3195" s="246"/>
      <c r="M3195" s="247"/>
      <c r="N3195" s="248"/>
      <c r="O3195" s="248"/>
      <c r="P3195" s="248"/>
      <c r="Q3195" s="248"/>
      <c r="R3195" s="248"/>
      <c r="S3195" s="248"/>
      <c r="T3195" s="249"/>
      <c r="U3195" s="14"/>
      <c r="V3195" s="14"/>
      <c r="W3195" s="14"/>
      <c r="X3195" s="14"/>
      <c r="Y3195" s="14"/>
      <c r="Z3195" s="14"/>
      <c r="AA3195" s="14"/>
      <c r="AB3195" s="14"/>
      <c r="AC3195" s="14"/>
      <c r="AD3195" s="14"/>
      <c r="AE3195" s="14"/>
      <c r="AT3195" s="250" t="s">
        <v>397</v>
      </c>
      <c r="AU3195" s="250" t="s">
        <v>84</v>
      </c>
      <c r="AV3195" s="14" t="s">
        <v>84</v>
      </c>
      <c r="AW3195" s="14" t="s">
        <v>35</v>
      </c>
      <c r="AX3195" s="14" t="s">
        <v>82</v>
      </c>
      <c r="AY3195" s="250" t="s">
        <v>378</v>
      </c>
    </row>
    <row r="3196" s="2" customFormat="1" ht="33" customHeight="1">
      <c r="A3196" s="41"/>
      <c r="B3196" s="42"/>
      <c r="C3196" s="211" t="s">
        <v>3689</v>
      </c>
      <c r="D3196" s="211" t="s">
        <v>385</v>
      </c>
      <c r="E3196" s="212" t="s">
        <v>3690</v>
      </c>
      <c r="F3196" s="213" t="s">
        <v>3691</v>
      </c>
      <c r="G3196" s="214" t="s">
        <v>572</v>
      </c>
      <c r="H3196" s="215">
        <v>40.119999999999997</v>
      </c>
      <c r="I3196" s="216"/>
      <c r="J3196" s="217">
        <f>ROUND(I3196*H3196,2)</f>
        <v>0</v>
      </c>
      <c r="K3196" s="213" t="s">
        <v>28</v>
      </c>
      <c r="L3196" s="47"/>
      <c r="M3196" s="218" t="s">
        <v>28</v>
      </c>
      <c r="N3196" s="219" t="s">
        <v>45</v>
      </c>
      <c r="O3196" s="87"/>
      <c r="P3196" s="220">
        <f>O3196*H3196</f>
        <v>0</v>
      </c>
      <c r="Q3196" s="220">
        <v>0.0047999999999999996</v>
      </c>
      <c r="R3196" s="220">
        <f>Q3196*H3196</f>
        <v>0.19257599999999997</v>
      </c>
      <c r="S3196" s="220">
        <v>0</v>
      </c>
      <c r="T3196" s="221">
        <f>S3196*H3196</f>
        <v>0</v>
      </c>
      <c r="U3196" s="41"/>
      <c r="V3196" s="41"/>
      <c r="W3196" s="41"/>
      <c r="X3196" s="41"/>
      <c r="Y3196" s="41"/>
      <c r="Z3196" s="41"/>
      <c r="AA3196" s="41"/>
      <c r="AB3196" s="41"/>
      <c r="AC3196" s="41"/>
      <c r="AD3196" s="41"/>
      <c r="AE3196" s="41"/>
      <c r="AR3196" s="222" t="s">
        <v>598</v>
      </c>
      <c r="AT3196" s="222" t="s">
        <v>385</v>
      </c>
      <c r="AU3196" s="222" t="s">
        <v>84</v>
      </c>
      <c r="AY3196" s="20" t="s">
        <v>378</v>
      </c>
      <c r="BE3196" s="223">
        <f>IF(N3196="základní",J3196,0)</f>
        <v>0</v>
      </c>
      <c r="BF3196" s="223">
        <f>IF(N3196="snížená",J3196,0)</f>
        <v>0</v>
      </c>
      <c r="BG3196" s="223">
        <f>IF(N3196="zákl. přenesená",J3196,0)</f>
        <v>0</v>
      </c>
      <c r="BH3196" s="223">
        <f>IF(N3196="sníž. přenesená",J3196,0)</f>
        <v>0</v>
      </c>
      <c r="BI3196" s="223">
        <f>IF(N3196="nulová",J3196,0)</f>
        <v>0</v>
      </c>
      <c r="BJ3196" s="20" t="s">
        <v>82</v>
      </c>
      <c r="BK3196" s="223">
        <f>ROUND(I3196*H3196,2)</f>
        <v>0</v>
      </c>
      <c r="BL3196" s="20" t="s">
        <v>598</v>
      </c>
      <c r="BM3196" s="222" t="s">
        <v>3692</v>
      </c>
    </row>
    <row r="3197" s="14" customFormat="1">
      <c r="A3197" s="14"/>
      <c r="B3197" s="240"/>
      <c r="C3197" s="241"/>
      <c r="D3197" s="231" t="s">
        <v>397</v>
      </c>
      <c r="E3197" s="242" t="s">
        <v>28</v>
      </c>
      <c r="F3197" s="243" t="s">
        <v>451</v>
      </c>
      <c r="G3197" s="241"/>
      <c r="H3197" s="244">
        <v>40.119999999999997</v>
      </c>
      <c r="I3197" s="245"/>
      <c r="J3197" s="241"/>
      <c r="K3197" s="241"/>
      <c r="L3197" s="246"/>
      <c r="M3197" s="247"/>
      <c r="N3197" s="248"/>
      <c r="O3197" s="248"/>
      <c r="P3197" s="248"/>
      <c r="Q3197" s="248"/>
      <c r="R3197" s="248"/>
      <c r="S3197" s="248"/>
      <c r="T3197" s="249"/>
      <c r="U3197" s="14"/>
      <c r="V3197" s="14"/>
      <c r="W3197" s="14"/>
      <c r="X3197" s="14"/>
      <c r="Y3197" s="14"/>
      <c r="Z3197" s="14"/>
      <c r="AA3197" s="14"/>
      <c r="AB3197" s="14"/>
      <c r="AC3197" s="14"/>
      <c r="AD3197" s="14"/>
      <c r="AE3197" s="14"/>
      <c r="AT3197" s="250" t="s">
        <v>397</v>
      </c>
      <c r="AU3197" s="250" t="s">
        <v>84</v>
      </c>
      <c r="AV3197" s="14" t="s">
        <v>84</v>
      </c>
      <c r="AW3197" s="14" t="s">
        <v>35</v>
      </c>
      <c r="AX3197" s="14" t="s">
        <v>82</v>
      </c>
      <c r="AY3197" s="250" t="s">
        <v>378</v>
      </c>
    </row>
    <row r="3198" s="2" customFormat="1" ht="33" customHeight="1">
      <c r="A3198" s="41"/>
      <c r="B3198" s="42"/>
      <c r="C3198" s="211" t="s">
        <v>3693</v>
      </c>
      <c r="D3198" s="211" t="s">
        <v>385</v>
      </c>
      <c r="E3198" s="212" t="s">
        <v>3694</v>
      </c>
      <c r="F3198" s="213" t="s">
        <v>3695</v>
      </c>
      <c r="G3198" s="214" t="s">
        <v>972</v>
      </c>
      <c r="H3198" s="215">
        <v>54</v>
      </c>
      <c r="I3198" s="216"/>
      <c r="J3198" s="217">
        <f>ROUND(I3198*H3198,2)</f>
        <v>0</v>
      </c>
      <c r="K3198" s="213" t="s">
        <v>28</v>
      </c>
      <c r="L3198" s="47"/>
      <c r="M3198" s="218" t="s">
        <v>28</v>
      </c>
      <c r="N3198" s="219" t="s">
        <v>45</v>
      </c>
      <c r="O3198" s="87"/>
      <c r="P3198" s="220">
        <f>O3198*H3198</f>
        <v>0</v>
      </c>
      <c r="Q3198" s="220">
        <v>0.0047999999999999996</v>
      </c>
      <c r="R3198" s="220">
        <f>Q3198*H3198</f>
        <v>0.25919999999999999</v>
      </c>
      <c r="S3198" s="220">
        <v>0</v>
      </c>
      <c r="T3198" s="221">
        <f>S3198*H3198</f>
        <v>0</v>
      </c>
      <c r="U3198" s="41"/>
      <c r="V3198" s="41"/>
      <c r="W3198" s="41"/>
      <c r="X3198" s="41"/>
      <c r="Y3198" s="41"/>
      <c r="Z3198" s="41"/>
      <c r="AA3198" s="41"/>
      <c r="AB3198" s="41"/>
      <c r="AC3198" s="41"/>
      <c r="AD3198" s="41"/>
      <c r="AE3198" s="41"/>
      <c r="AR3198" s="222" t="s">
        <v>598</v>
      </c>
      <c r="AT3198" s="222" t="s">
        <v>385</v>
      </c>
      <c r="AU3198" s="222" t="s">
        <v>84</v>
      </c>
      <c r="AY3198" s="20" t="s">
        <v>378</v>
      </c>
      <c r="BE3198" s="223">
        <f>IF(N3198="základní",J3198,0)</f>
        <v>0</v>
      </c>
      <c r="BF3198" s="223">
        <f>IF(N3198="snížená",J3198,0)</f>
        <v>0</v>
      </c>
      <c r="BG3198" s="223">
        <f>IF(N3198="zákl. přenesená",J3198,0)</f>
        <v>0</v>
      </c>
      <c r="BH3198" s="223">
        <f>IF(N3198="sníž. přenesená",J3198,0)</f>
        <v>0</v>
      </c>
      <c r="BI3198" s="223">
        <f>IF(N3198="nulová",J3198,0)</f>
        <v>0</v>
      </c>
      <c r="BJ3198" s="20" t="s">
        <v>82</v>
      </c>
      <c r="BK3198" s="223">
        <f>ROUND(I3198*H3198,2)</f>
        <v>0</v>
      </c>
      <c r="BL3198" s="20" t="s">
        <v>598</v>
      </c>
      <c r="BM3198" s="222" t="s">
        <v>3696</v>
      </c>
    </row>
    <row r="3199" s="13" customFormat="1">
      <c r="A3199" s="13"/>
      <c r="B3199" s="229"/>
      <c r="C3199" s="230"/>
      <c r="D3199" s="231" t="s">
        <v>397</v>
      </c>
      <c r="E3199" s="232" t="s">
        <v>28</v>
      </c>
      <c r="F3199" s="233" t="s">
        <v>3697</v>
      </c>
      <c r="G3199" s="230"/>
      <c r="H3199" s="232" t="s">
        <v>28</v>
      </c>
      <c r="I3199" s="234"/>
      <c r="J3199" s="230"/>
      <c r="K3199" s="230"/>
      <c r="L3199" s="235"/>
      <c r="M3199" s="236"/>
      <c r="N3199" s="237"/>
      <c r="O3199" s="237"/>
      <c r="P3199" s="237"/>
      <c r="Q3199" s="237"/>
      <c r="R3199" s="237"/>
      <c r="S3199" s="237"/>
      <c r="T3199" s="238"/>
      <c r="U3199" s="13"/>
      <c r="V3199" s="13"/>
      <c r="W3199" s="13"/>
      <c r="X3199" s="13"/>
      <c r="Y3199" s="13"/>
      <c r="Z3199" s="13"/>
      <c r="AA3199" s="13"/>
      <c r="AB3199" s="13"/>
      <c r="AC3199" s="13"/>
      <c r="AD3199" s="13"/>
      <c r="AE3199" s="13"/>
      <c r="AT3199" s="239" t="s">
        <v>397</v>
      </c>
      <c r="AU3199" s="239" t="s">
        <v>84</v>
      </c>
      <c r="AV3199" s="13" t="s">
        <v>82</v>
      </c>
      <c r="AW3199" s="13" t="s">
        <v>35</v>
      </c>
      <c r="AX3199" s="13" t="s">
        <v>74</v>
      </c>
      <c r="AY3199" s="239" t="s">
        <v>378</v>
      </c>
    </row>
    <row r="3200" s="14" customFormat="1">
      <c r="A3200" s="14"/>
      <c r="B3200" s="240"/>
      <c r="C3200" s="241"/>
      <c r="D3200" s="231" t="s">
        <v>397</v>
      </c>
      <c r="E3200" s="242" t="s">
        <v>28</v>
      </c>
      <c r="F3200" s="243" t="s">
        <v>3698</v>
      </c>
      <c r="G3200" s="241"/>
      <c r="H3200" s="244">
        <v>54</v>
      </c>
      <c r="I3200" s="245"/>
      <c r="J3200" s="241"/>
      <c r="K3200" s="241"/>
      <c r="L3200" s="246"/>
      <c r="M3200" s="247"/>
      <c r="N3200" s="248"/>
      <c r="O3200" s="248"/>
      <c r="P3200" s="248"/>
      <c r="Q3200" s="248"/>
      <c r="R3200" s="248"/>
      <c r="S3200" s="248"/>
      <c r="T3200" s="249"/>
      <c r="U3200" s="14"/>
      <c r="V3200" s="14"/>
      <c r="W3200" s="14"/>
      <c r="X3200" s="14"/>
      <c r="Y3200" s="14"/>
      <c r="Z3200" s="14"/>
      <c r="AA3200" s="14"/>
      <c r="AB3200" s="14"/>
      <c r="AC3200" s="14"/>
      <c r="AD3200" s="14"/>
      <c r="AE3200" s="14"/>
      <c r="AT3200" s="250" t="s">
        <v>397</v>
      </c>
      <c r="AU3200" s="250" t="s">
        <v>84</v>
      </c>
      <c r="AV3200" s="14" t="s">
        <v>84</v>
      </c>
      <c r="AW3200" s="14" t="s">
        <v>35</v>
      </c>
      <c r="AX3200" s="14" t="s">
        <v>82</v>
      </c>
      <c r="AY3200" s="250" t="s">
        <v>378</v>
      </c>
    </row>
    <row r="3201" s="2" customFormat="1" ht="24.15" customHeight="1">
      <c r="A3201" s="41"/>
      <c r="B3201" s="42"/>
      <c r="C3201" s="211" t="s">
        <v>3699</v>
      </c>
      <c r="D3201" s="211" t="s">
        <v>385</v>
      </c>
      <c r="E3201" s="212" t="s">
        <v>3700</v>
      </c>
      <c r="F3201" s="213" t="s">
        <v>3701</v>
      </c>
      <c r="G3201" s="214" t="s">
        <v>972</v>
      </c>
      <c r="H3201" s="215">
        <v>54</v>
      </c>
      <c r="I3201" s="216"/>
      <c r="J3201" s="217">
        <f>ROUND(I3201*H3201,2)</f>
        <v>0</v>
      </c>
      <c r="K3201" s="213" t="s">
        <v>28</v>
      </c>
      <c r="L3201" s="47"/>
      <c r="M3201" s="218" t="s">
        <v>28</v>
      </c>
      <c r="N3201" s="219" t="s">
        <v>45</v>
      </c>
      <c r="O3201" s="87"/>
      <c r="P3201" s="220">
        <f>O3201*H3201</f>
        <v>0</v>
      </c>
      <c r="Q3201" s="220">
        <v>0.0047999999999999996</v>
      </c>
      <c r="R3201" s="220">
        <f>Q3201*H3201</f>
        <v>0.25919999999999999</v>
      </c>
      <c r="S3201" s="220">
        <v>0</v>
      </c>
      <c r="T3201" s="221">
        <f>S3201*H3201</f>
        <v>0</v>
      </c>
      <c r="U3201" s="41"/>
      <c r="V3201" s="41"/>
      <c r="W3201" s="41"/>
      <c r="X3201" s="41"/>
      <c r="Y3201" s="41"/>
      <c r="Z3201" s="41"/>
      <c r="AA3201" s="41"/>
      <c r="AB3201" s="41"/>
      <c r="AC3201" s="41"/>
      <c r="AD3201" s="41"/>
      <c r="AE3201" s="41"/>
      <c r="AR3201" s="222" t="s">
        <v>598</v>
      </c>
      <c r="AT3201" s="222" t="s">
        <v>385</v>
      </c>
      <c r="AU3201" s="222" t="s">
        <v>84</v>
      </c>
      <c r="AY3201" s="20" t="s">
        <v>378</v>
      </c>
      <c r="BE3201" s="223">
        <f>IF(N3201="základní",J3201,0)</f>
        <v>0</v>
      </c>
      <c r="BF3201" s="223">
        <f>IF(N3201="snížená",J3201,0)</f>
        <v>0</v>
      </c>
      <c r="BG3201" s="223">
        <f>IF(N3201="zákl. přenesená",J3201,0)</f>
        <v>0</v>
      </c>
      <c r="BH3201" s="223">
        <f>IF(N3201="sníž. přenesená",J3201,0)</f>
        <v>0</v>
      </c>
      <c r="BI3201" s="223">
        <f>IF(N3201="nulová",J3201,0)</f>
        <v>0</v>
      </c>
      <c r="BJ3201" s="20" t="s">
        <v>82</v>
      </c>
      <c r="BK3201" s="223">
        <f>ROUND(I3201*H3201,2)</f>
        <v>0</v>
      </c>
      <c r="BL3201" s="20" t="s">
        <v>598</v>
      </c>
      <c r="BM3201" s="222" t="s">
        <v>3702</v>
      </c>
    </row>
    <row r="3202" s="13" customFormat="1">
      <c r="A3202" s="13"/>
      <c r="B3202" s="229"/>
      <c r="C3202" s="230"/>
      <c r="D3202" s="231" t="s">
        <v>397</v>
      </c>
      <c r="E3202" s="232" t="s">
        <v>28</v>
      </c>
      <c r="F3202" s="233" t="s">
        <v>3703</v>
      </c>
      <c r="G3202" s="230"/>
      <c r="H3202" s="232" t="s">
        <v>28</v>
      </c>
      <c r="I3202" s="234"/>
      <c r="J3202" s="230"/>
      <c r="K3202" s="230"/>
      <c r="L3202" s="235"/>
      <c r="M3202" s="236"/>
      <c r="N3202" s="237"/>
      <c r="O3202" s="237"/>
      <c r="P3202" s="237"/>
      <c r="Q3202" s="237"/>
      <c r="R3202" s="237"/>
      <c r="S3202" s="237"/>
      <c r="T3202" s="238"/>
      <c r="U3202" s="13"/>
      <c r="V3202" s="13"/>
      <c r="W3202" s="13"/>
      <c r="X3202" s="13"/>
      <c r="Y3202" s="13"/>
      <c r="Z3202" s="13"/>
      <c r="AA3202" s="13"/>
      <c r="AB3202" s="13"/>
      <c r="AC3202" s="13"/>
      <c r="AD3202" s="13"/>
      <c r="AE3202" s="13"/>
      <c r="AT3202" s="239" t="s">
        <v>397</v>
      </c>
      <c r="AU3202" s="239" t="s">
        <v>84</v>
      </c>
      <c r="AV3202" s="13" t="s">
        <v>82</v>
      </c>
      <c r="AW3202" s="13" t="s">
        <v>35</v>
      </c>
      <c r="AX3202" s="13" t="s">
        <v>74</v>
      </c>
      <c r="AY3202" s="239" t="s">
        <v>378</v>
      </c>
    </row>
    <row r="3203" s="14" customFormat="1">
      <c r="A3203" s="14"/>
      <c r="B3203" s="240"/>
      <c r="C3203" s="241"/>
      <c r="D3203" s="231" t="s">
        <v>397</v>
      </c>
      <c r="E3203" s="242" t="s">
        <v>28</v>
      </c>
      <c r="F3203" s="243" t="s">
        <v>3698</v>
      </c>
      <c r="G3203" s="241"/>
      <c r="H3203" s="244">
        <v>54</v>
      </c>
      <c r="I3203" s="245"/>
      <c r="J3203" s="241"/>
      <c r="K3203" s="241"/>
      <c r="L3203" s="246"/>
      <c r="M3203" s="247"/>
      <c r="N3203" s="248"/>
      <c r="O3203" s="248"/>
      <c r="P3203" s="248"/>
      <c r="Q3203" s="248"/>
      <c r="R3203" s="248"/>
      <c r="S3203" s="248"/>
      <c r="T3203" s="249"/>
      <c r="U3203" s="14"/>
      <c r="V3203" s="14"/>
      <c r="W3203" s="14"/>
      <c r="X3203" s="14"/>
      <c r="Y3203" s="14"/>
      <c r="Z3203" s="14"/>
      <c r="AA3203" s="14"/>
      <c r="AB3203" s="14"/>
      <c r="AC3203" s="14"/>
      <c r="AD3203" s="14"/>
      <c r="AE3203" s="14"/>
      <c r="AT3203" s="250" t="s">
        <v>397</v>
      </c>
      <c r="AU3203" s="250" t="s">
        <v>84</v>
      </c>
      <c r="AV3203" s="14" t="s">
        <v>84</v>
      </c>
      <c r="AW3203" s="14" t="s">
        <v>35</v>
      </c>
      <c r="AX3203" s="14" t="s">
        <v>82</v>
      </c>
      <c r="AY3203" s="250" t="s">
        <v>378</v>
      </c>
    </row>
    <row r="3204" s="2" customFormat="1" ht="33" customHeight="1">
      <c r="A3204" s="41"/>
      <c r="B3204" s="42"/>
      <c r="C3204" s="211" t="s">
        <v>3704</v>
      </c>
      <c r="D3204" s="211" t="s">
        <v>385</v>
      </c>
      <c r="E3204" s="212" t="s">
        <v>3705</v>
      </c>
      <c r="F3204" s="213" t="s">
        <v>3706</v>
      </c>
      <c r="G3204" s="214" t="s">
        <v>972</v>
      </c>
      <c r="H3204" s="215">
        <v>11.199999999999999</v>
      </c>
      <c r="I3204" s="216"/>
      <c r="J3204" s="217">
        <f>ROUND(I3204*H3204,2)</f>
        <v>0</v>
      </c>
      <c r="K3204" s="213" t="s">
        <v>28</v>
      </c>
      <c r="L3204" s="47"/>
      <c r="M3204" s="218" t="s">
        <v>28</v>
      </c>
      <c r="N3204" s="219" t="s">
        <v>45</v>
      </c>
      <c r="O3204" s="87"/>
      <c r="P3204" s="220">
        <f>O3204*H3204</f>
        <v>0</v>
      </c>
      <c r="Q3204" s="220">
        <v>0.0047999999999999996</v>
      </c>
      <c r="R3204" s="220">
        <f>Q3204*H3204</f>
        <v>0.053759999999999995</v>
      </c>
      <c r="S3204" s="220">
        <v>0</v>
      </c>
      <c r="T3204" s="221">
        <f>S3204*H3204</f>
        <v>0</v>
      </c>
      <c r="U3204" s="41"/>
      <c r="V3204" s="41"/>
      <c r="W3204" s="41"/>
      <c r="X3204" s="41"/>
      <c r="Y3204" s="41"/>
      <c r="Z3204" s="41"/>
      <c r="AA3204" s="41"/>
      <c r="AB3204" s="41"/>
      <c r="AC3204" s="41"/>
      <c r="AD3204" s="41"/>
      <c r="AE3204" s="41"/>
      <c r="AR3204" s="222" t="s">
        <v>598</v>
      </c>
      <c r="AT3204" s="222" t="s">
        <v>385</v>
      </c>
      <c r="AU3204" s="222" t="s">
        <v>84</v>
      </c>
      <c r="AY3204" s="20" t="s">
        <v>378</v>
      </c>
      <c r="BE3204" s="223">
        <f>IF(N3204="základní",J3204,0)</f>
        <v>0</v>
      </c>
      <c r="BF3204" s="223">
        <f>IF(N3204="snížená",J3204,0)</f>
        <v>0</v>
      </c>
      <c r="BG3204" s="223">
        <f>IF(N3204="zákl. přenesená",J3204,0)</f>
        <v>0</v>
      </c>
      <c r="BH3204" s="223">
        <f>IF(N3204="sníž. přenesená",J3204,0)</f>
        <v>0</v>
      </c>
      <c r="BI3204" s="223">
        <f>IF(N3204="nulová",J3204,0)</f>
        <v>0</v>
      </c>
      <c r="BJ3204" s="20" t="s">
        <v>82</v>
      </c>
      <c r="BK3204" s="223">
        <f>ROUND(I3204*H3204,2)</f>
        <v>0</v>
      </c>
      <c r="BL3204" s="20" t="s">
        <v>598</v>
      </c>
      <c r="BM3204" s="222" t="s">
        <v>3707</v>
      </c>
    </row>
    <row r="3205" s="13" customFormat="1">
      <c r="A3205" s="13"/>
      <c r="B3205" s="229"/>
      <c r="C3205" s="230"/>
      <c r="D3205" s="231" t="s">
        <v>397</v>
      </c>
      <c r="E3205" s="232" t="s">
        <v>28</v>
      </c>
      <c r="F3205" s="233" t="s">
        <v>3708</v>
      </c>
      <c r="G3205" s="230"/>
      <c r="H3205" s="232" t="s">
        <v>28</v>
      </c>
      <c r="I3205" s="234"/>
      <c r="J3205" s="230"/>
      <c r="K3205" s="230"/>
      <c r="L3205" s="235"/>
      <c r="M3205" s="236"/>
      <c r="N3205" s="237"/>
      <c r="O3205" s="237"/>
      <c r="P3205" s="237"/>
      <c r="Q3205" s="237"/>
      <c r="R3205" s="237"/>
      <c r="S3205" s="237"/>
      <c r="T3205" s="238"/>
      <c r="U3205" s="13"/>
      <c r="V3205" s="13"/>
      <c r="W3205" s="13"/>
      <c r="X3205" s="13"/>
      <c r="Y3205" s="13"/>
      <c r="Z3205" s="13"/>
      <c r="AA3205" s="13"/>
      <c r="AB3205" s="13"/>
      <c r="AC3205" s="13"/>
      <c r="AD3205" s="13"/>
      <c r="AE3205" s="13"/>
      <c r="AT3205" s="239" t="s">
        <v>397</v>
      </c>
      <c r="AU3205" s="239" t="s">
        <v>84</v>
      </c>
      <c r="AV3205" s="13" t="s">
        <v>82</v>
      </c>
      <c r="AW3205" s="13" t="s">
        <v>35</v>
      </c>
      <c r="AX3205" s="13" t="s">
        <v>74</v>
      </c>
      <c r="AY3205" s="239" t="s">
        <v>378</v>
      </c>
    </row>
    <row r="3206" s="14" customFormat="1">
      <c r="A3206" s="14"/>
      <c r="B3206" s="240"/>
      <c r="C3206" s="241"/>
      <c r="D3206" s="231" t="s">
        <v>397</v>
      </c>
      <c r="E3206" s="242" t="s">
        <v>28</v>
      </c>
      <c r="F3206" s="243" t="s">
        <v>3709</v>
      </c>
      <c r="G3206" s="241"/>
      <c r="H3206" s="244">
        <v>11.199999999999999</v>
      </c>
      <c r="I3206" s="245"/>
      <c r="J3206" s="241"/>
      <c r="K3206" s="241"/>
      <c r="L3206" s="246"/>
      <c r="M3206" s="247"/>
      <c r="N3206" s="248"/>
      <c r="O3206" s="248"/>
      <c r="P3206" s="248"/>
      <c r="Q3206" s="248"/>
      <c r="R3206" s="248"/>
      <c r="S3206" s="248"/>
      <c r="T3206" s="249"/>
      <c r="U3206" s="14"/>
      <c r="V3206" s="14"/>
      <c r="W3206" s="14"/>
      <c r="X3206" s="14"/>
      <c r="Y3206" s="14"/>
      <c r="Z3206" s="14"/>
      <c r="AA3206" s="14"/>
      <c r="AB3206" s="14"/>
      <c r="AC3206" s="14"/>
      <c r="AD3206" s="14"/>
      <c r="AE3206" s="14"/>
      <c r="AT3206" s="250" t="s">
        <v>397</v>
      </c>
      <c r="AU3206" s="250" t="s">
        <v>84</v>
      </c>
      <c r="AV3206" s="14" t="s">
        <v>84</v>
      </c>
      <c r="AW3206" s="14" t="s">
        <v>35</v>
      </c>
      <c r="AX3206" s="14" t="s">
        <v>82</v>
      </c>
      <c r="AY3206" s="250" t="s">
        <v>378</v>
      </c>
    </row>
    <row r="3207" s="2" customFormat="1" ht="44.25" customHeight="1">
      <c r="A3207" s="41"/>
      <c r="B3207" s="42"/>
      <c r="C3207" s="211" t="s">
        <v>3710</v>
      </c>
      <c r="D3207" s="211" t="s">
        <v>385</v>
      </c>
      <c r="E3207" s="212" t="s">
        <v>3711</v>
      </c>
      <c r="F3207" s="213" t="s">
        <v>3712</v>
      </c>
      <c r="G3207" s="214" t="s">
        <v>2336</v>
      </c>
      <c r="H3207" s="215">
        <v>1</v>
      </c>
      <c r="I3207" s="216"/>
      <c r="J3207" s="217">
        <f>ROUND(I3207*H3207,2)</f>
        <v>0</v>
      </c>
      <c r="K3207" s="213" t="s">
        <v>28</v>
      </c>
      <c r="L3207" s="47"/>
      <c r="M3207" s="218" t="s">
        <v>28</v>
      </c>
      <c r="N3207" s="219" t="s">
        <v>45</v>
      </c>
      <c r="O3207" s="87"/>
      <c r="P3207" s="220">
        <f>O3207*H3207</f>
        <v>0</v>
      </c>
      <c r="Q3207" s="220">
        <v>0.27560000000000001</v>
      </c>
      <c r="R3207" s="220">
        <f>Q3207*H3207</f>
        <v>0.27560000000000001</v>
      </c>
      <c r="S3207" s="220">
        <v>0</v>
      </c>
      <c r="T3207" s="221">
        <f>S3207*H3207</f>
        <v>0</v>
      </c>
      <c r="U3207" s="41"/>
      <c r="V3207" s="41"/>
      <c r="W3207" s="41"/>
      <c r="X3207" s="41"/>
      <c r="Y3207" s="41"/>
      <c r="Z3207" s="41"/>
      <c r="AA3207" s="41"/>
      <c r="AB3207" s="41"/>
      <c r="AC3207" s="41"/>
      <c r="AD3207" s="41"/>
      <c r="AE3207" s="41"/>
      <c r="AR3207" s="222" t="s">
        <v>598</v>
      </c>
      <c r="AT3207" s="222" t="s">
        <v>385</v>
      </c>
      <c r="AU3207" s="222" t="s">
        <v>84</v>
      </c>
      <c r="AY3207" s="20" t="s">
        <v>378</v>
      </c>
      <c r="BE3207" s="223">
        <f>IF(N3207="základní",J3207,0)</f>
        <v>0</v>
      </c>
      <c r="BF3207" s="223">
        <f>IF(N3207="snížená",J3207,0)</f>
        <v>0</v>
      </c>
      <c r="BG3207" s="223">
        <f>IF(N3207="zákl. přenesená",J3207,0)</f>
        <v>0</v>
      </c>
      <c r="BH3207" s="223">
        <f>IF(N3207="sníž. přenesená",J3207,0)</f>
        <v>0</v>
      </c>
      <c r="BI3207" s="223">
        <f>IF(N3207="nulová",J3207,0)</f>
        <v>0</v>
      </c>
      <c r="BJ3207" s="20" t="s">
        <v>82</v>
      </c>
      <c r="BK3207" s="223">
        <f>ROUND(I3207*H3207,2)</f>
        <v>0</v>
      </c>
      <c r="BL3207" s="20" t="s">
        <v>598</v>
      </c>
      <c r="BM3207" s="222" t="s">
        <v>3713</v>
      </c>
    </row>
    <row r="3208" s="13" customFormat="1">
      <c r="A3208" s="13"/>
      <c r="B3208" s="229"/>
      <c r="C3208" s="230"/>
      <c r="D3208" s="231" t="s">
        <v>397</v>
      </c>
      <c r="E3208" s="232" t="s">
        <v>28</v>
      </c>
      <c r="F3208" s="233" t="s">
        <v>3714</v>
      </c>
      <c r="G3208" s="230"/>
      <c r="H3208" s="232" t="s">
        <v>28</v>
      </c>
      <c r="I3208" s="234"/>
      <c r="J3208" s="230"/>
      <c r="K3208" s="230"/>
      <c r="L3208" s="235"/>
      <c r="M3208" s="236"/>
      <c r="N3208" s="237"/>
      <c r="O3208" s="237"/>
      <c r="P3208" s="237"/>
      <c r="Q3208" s="237"/>
      <c r="R3208" s="237"/>
      <c r="S3208" s="237"/>
      <c r="T3208" s="238"/>
      <c r="U3208" s="13"/>
      <c r="V3208" s="13"/>
      <c r="W3208" s="13"/>
      <c r="X3208" s="13"/>
      <c r="Y3208" s="13"/>
      <c r="Z3208" s="13"/>
      <c r="AA3208" s="13"/>
      <c r="AB3208" s="13"/>
      <c r="AC3208" s="13"/>
      <c r="AD3208" s="13"/>
      <c r="AE3208" s="13"/>
      <c r="AT3208" s="239" t="s">
        <v>397</v>
      </c>
      <c r="AU3208" s="239" t="s">
        <v>84</v>
      </c>
      <c r="AV3208" s="13" t="s">
        <v>82</v>
      </c>
      <c r="AW3208" s="13" t="s">
        <v>35</v>
      </c>
      <c r="AX3208" s="13" t="s">
        <v>74</v>
      </c>
      <c r="AY3208" s="239" t="s">
        <v>378</v>
      </c>
    </row>
    <row r="3209" s="14" customFormat="1">
      <c r="A3209" s="14"/>
      <c r="B3209" s="240"/>
      <c r="C3209" s="241"/>
      <c r="D3209" s="231" t="s">
        <v>397</v>
      </c>
      <c r="E3209" s="242" t="s">
        <v>28</v>
      </c>
      <c r="F3209" s="243" t="s">
        <v>82</v>
      </c>
      <c r="G3209" s="241"/>
      <c r="H3209" s="244">
        <v>1</v>
      </c>
      <c r="I3209" s="245"/>
      <c r="J3209" s="241"/>
      <c r="K3209" s="241"/>
      <c r="L3209" s="246"/>
      <c r="M3209" s="247"/>
      <c r="N3209" s="248"/>
      <c r="O3209" s="248"/>
      <c r="P3209" s="248"/>
      <c r="Q3209" s="248"/>
      <c r="R3209" s="248"/>
      <c r="S3209" s="248"/>
      <c r="T3209" s="249"/>
      <c r="U3209" s="14"/>
      <c r="V3209" s="14"/>
      <c r="W3209" s="14"/>
      <c r="X3209" s="14"/>
      <c r="Y3209" s="14"/>
      <c r="Z3209" s="14"/>
      <c r="AA3209" s="14"/>
      <c r="AB3209" s="14"/>
      <c r="AC3209" s="14"/>
      <c r="AD3209" s="14"/>
      <c r="AE3209" s="14"/>
      <c r="AT3209" s="250" t="s">
        <v>397</v>
      </c>
      <c r="AU3209" s="250" t="s">
        <v>84</v>
      </c>
      <c r="AV3209" s="14" t="s">
        <v>84</v>
      </c>
      <c r="AW3209" s="14" t="s">
        <v>35</v>
      </c>
      <c r="AX3209" s="14" t="s">
        <v>82</v>
      </c>
      <c r="AY3209" s="250" t="s">
        <v>378</v>
      </c>
    </row>
    <row r="3210" s="2" customFormat="1" ht="55.5" customHeight="1">
      <c r="A3210" s="41"/>
      <c r="B3210" s="42"/>
      <c r="C3210" s="211" t="s">
        <v>3715</v>
      </c>
      <c r="D3210" s="211" t="s">
        <v>385</v>
      </c>
      <c r="E3210" s="212" t="s">
        <v>3716</v>
      </c>
      <c r="F3210" s="213" t="s">
        <v>3717</v>
      </c>
      <c r="G3210" s="214" t="s">
        <v>634</v>
      </c>
      <c r="H3210" s="215">
        <v>27.454000000000001</v>
      </c>
      <c r="I3210" s="216"/>
      <c r="J3210" s="217">
        <f>ROUND(I3210*H3210,2)</f>
        <v>0</v>
      </c>
      <c r="K3210" s="213" t="s">
        <v>389</v>
      </c>
      <c r="L3210" s="47"/>
      <c r="M3210" s="218" t="s">
        <v>28</v>
      </c>
      <c r="N3210" s="219" t="s">
        <v>45</v>
      </c>
      <c r="O3210" s="87"/>
      <c r="P3210" s="220">
        <f>O3210*H3210</f>
        <v>0</v>
      </c>
      <c r="Q3210" s="220">
        <v>0</v>
      </c>
      <c r="R3210" s="220">
        <f>Q3210*H3210</f>
        <v>0</v>
      </c>
      <c r="S3210" s="220">
        <v>0</v>
      </c>
      <c r="T3210" s="221">
        <f>S3210*H3210</f>
        <v>0</v>
      </c>
      <c r="U3210" s="41"/>
      <c r="V3210" s="41"/>
      <c r="W3210" s="41"/>
      <c r="X3210" s="41"/>
      <c r="Y3210" s="41"/>
      <c r="Z3210" s="41"/>
      <c r="AA3210" s="41"/>
      <c r="AB3210" s="41"/>
      <c r="AC3210" s="41"/>
      <c r="AD3210" s="41"/>
      <c r="AE3210" s="41"/>
      <c r="AR3210" s="222" t="s">
        <v>598</v>
      </c>
      <c r="AT3210" s="222" t="s">
        <v>385</v>
      </c>
      <c r="AU3210" s="222" t="s">
        <v>84</v>
      </c>
      <c r="AY3210" s="20" t="s">
        <v>378</v>
      </c>
      <c r="BE3210" s="223">
        <f>IF(N3210="základní",J3210,0)</f>
        <v>0</v>
      </c>
      <c r="BF3210" s="223">
        <f>IF(N3210="snížená",J3210,0)</f>
        <v>0</v>
      </c>
      <c r="BG3210" s="223">
        <f>IF(N3210="zákl. přenesená",J3210,0)</f>
        <v>0</v>
      </c>
      <c r="BH3210" s="223">
        <f>IF(N3210="sníž. přenesená",J3210,0)</f>
        <v>0</v>
      </c>
      <c r="BI3210" s="223">
        <f>IF(N3210="nulová",J3210,0)</f>
        <v>0</v>
      </c>
      <c r="BJ3210" s="20" t="s">
        <v>82</v>
      </c>
      <c r="BK3210" s="223">
        <f>ROUND(I3210*H3210,2)</f>
        <v>0</v>
      </c>
      <c r="BL3210" s="20" t="s">
        <v>598</v>
      </c>
      <c r="BM3210" s="222" t="s">
        <v>3718</v>
      </c>
    </row>
    <row r="3211" s="2" customFormat="1">
      <c r="A3211" s="41"/>
      <c r="B3211" s="42"/>
      <c r="C3211" s="43"/>
      <c r="D3211" s="224" t="s">
        <v>394</v>
      </c>
      <c r="E3211" s="43"/>
      <c r="F3211" s="225" t="s">
        <v>3719</v>
      </c>
      <c r="G3211" s="43"/>
      <c r="H3211" s="43"/>
      <c r="I3211" s="226"/>
      <c r="J3211" s="43"/>
      <c r="K3211" s="43"/>
      <c r="L3211" s="47"/>
      <c r="M3211" s="227"/>
      <c r="N3211" s="228"/>
      <c r="O3211" s="87"/>
      <c r="P3211" s="87"/>
      <c r="Q3211" s="87"/>
      <c r="R3211" s="87"/>
      <c r="S3211" s="87"/>
      <c r="T3211" s="88"/>
      <c r="U3211" s="41"/>
      <c r="V3211" s="41"/>
      <c r="W3211" s="41"/>
      <c r="X3211" s="41"/>
      <c r="Y3211" s="41"/>
      <c r="Z3211" s="41"/>
      <c r="AA3211" s="41"/>
      <c r="AB3211" s="41"/>
      <c r="AC3211" s="41"/>
      <c r="AD3211" s="41"/>
      <c r="AE3211" s="41"/>
      <c r="AT3211" s="20" t="s">
        <v>394</v>
      </c>
      <c r="AU3211" s="20" t="s">
        <v>84</v>
      </c>
    </row>
    <row r="3212" s="12" customFormat="1" ht="22.8" customHeight="1">
      <c r="A3212" s="12"/>
      <c r="B3212" s="195"/>
      <c r="C3212" s="196"/>
      <c r="D3212" s="197" t="s">
        <v>73</v>
      </c>
      <c r="E3212" s="209" t="s">
        <v>3720</v>
      </c>
      <c r="F3212" s="209" t="s">
        <v>3721</v>
      </c>
      <c r="G3212" s="196"/>
      <c r="H3212" s="196"/>
      <c r="I3212" s="199"/>
      <c r="J3212" s="210">
        <f>BK3212</f>
        <v>0</v>
      </c>
      <c r="K3212" s="196"/>
      <c r="L3212" s="201"/>
      <c r="M3212" s="202"/>
      <c r="N3212" s="203"/>
      <c r="O3212" s="203"/>
      <c r="P3212" s="204">
        <f>SUM(P3213:P3263)</f>
        <v>0</v>
      </c>
      <c r="Q3212" s="203"/>
      <c r="R3212" s="204">
        <f>SUM(R3213:R3263)</f>
        <v>3.9936639999999999</v>
      </c>
      <c r="S3212" s="203"/>
      <c r="T3212" s="205">
        <f>SUM(T3213:T3263)</f>
        <v>0</v>
      </c>
      <c r="U3212" s="12"/>
      <c r="V3212" s="12"/>
      <c r="W3212" s="12"/>
      <c r="X3212" s="12"/>
      <c r="Y3212" s="12"/>
      <c r="Z3212" s="12"/>
      <c r="AA3212" s="12"/>
      <c r="AB3212" s="12"/>
      <c r="AC3212" s="12"/>
      <c r="AD3212" s="12"/>
      <c r="AE3212" s="12"/>
      <c r="AR3212" s="206" t="s">
        <v>84</v>
      </c>
      <c r="AT3212" s="207" t="s">
        <v>73</v>
      </c>
      <c r="AU3212" s="207" t="s">
        <v>82</v>
      </c>
      <c r="AY3212" s="206" t="s">
        <v>378</v>
      </c>
      <c r="BK3212" s="208">
        <f>SUM(BK3213:BK3263)</f>
        <v>0</v>
      </c>
    </row>
    <row r="3213" s="2" customFormat="1" ht="24.15" customHeight="1">
      <c r="A3213" s="41"/>
      <c r="B3213" s="42"/>
      <c r="C3213" s="211" t="s">
        <v>3722</v>
      </c>
      <c r="D3213" s="211" t="s">
        <v>385</v>
      </c>
      <c r="E3213" s="212" t="s">
        <v>3723</v>
      </c>
      <c r="F3213" s="213" t="s">
        <v>3724</v>
      </c>
      <c r="G3213" s="214" t="s">
        <v>572</v>
      </c>
      <c r="H3213" s="215">
        <v>109.09999999999999</v>
      </c>
      <c r="I3213" s="216"/>
      <c r="J3213" s="217">
        <f>ROUND(I3213*H3213,2)</f>
        <v>0</v>
      </c>
      <c r="K3213" s="213" t="s">
        <v>389</v>
      </c>
      <c r="L3213" s="47"/>
      <c r="M3213" s="218" t="s">
        <v>28</v>
      </c>
      <c r="N3213" s="219" t="s">
        <v>45</v>
      </c>
      <c r="O3213" s="87"/>
      <c r="P3213" s="220">
        <f>O3213*H3213</f>
        <v>0</v>
      </c>
      <c r="Q3213" s="220">
        <v>0</v>
      </c>
      <c r="R3213" s="220">
        <f>Q3213*H3213</f>
        <v>0</v>
      </c>
      <c r="S3213" s="220">
        <v>0</v>
      </c>
      <c r="T3213" s="221">
        <f>S3213*H3213</f>
        <v>0</v>
      </c>
      <c r="U3213" s="41"/>
      <c r="V3213" s="41"/>
      <c r="W3213" s="41"/>
      <c r="X3213" s="41"/>
      <c r="Y3213" s="41"/>
      <c r="Z3213" s="41"/>
      <c r="AA3213" s="41"/>
      <c r="AB3213" s="41"/>
      <c r="AC3213" s="41"/>
      <c r="AD3213" s="41"/>
      <c r="AE3213" s="41"/>
      <c r="AR3213" s="222" t="s">
        <v>598</v>
      </c>
      <c r="AT3213" s="222" t="s">
        <v>385</v>
      </c>
      <c r="AU3213" s="222" t="s">
        <v>84</v>
      </c>
      <c r="AY3213" s="20" t="s">
        <v>378</v>
      </c>
      <c r="BE3213" s="223">
        <f>IF(N3213="základní",J3213,0)</f>
        <v>0</v>
      </c>
      <c r="BF3213" s="223">
        <f>IF(N3213="snížená",J3213,0)</f>
        <v>0</v>
      </c>
      <c r="BG3213" s="223">
        <f>IF(N3213="zákl. přenesená",J3213,0)</f>
        <v>0</v>
      </c>
      <c r="BH3213" s="223">
        <f>IF(N3213="sníž. přenesená",J3213,0)</f>
        <v>0</v>
      </c>
      <c r="BI3213" s="223">
        <f>IF(N3213="nulová",J3213,0)</f>
        <v>0</v>
      </c>
      <c r="BJ3213" s="20" t="s">
        <v>82</v>
      </c>
      <c r="BK3213" s="223">
        <f>ROUND(I3213*H3213,2)</f>
        <v>0</v>
      </c>
      <c r="BL3213" s="20" t="s">
        <v>598</v>
      </c>
      <c r="BM3213" s="222" t="s">
        <v>3725</v>
      </c>
    </row>
    <row r="3214" s="2" customFormat="1">
      <c r="A3214" s="41"/>
      <c r="B3214" s="42"/>
      <c r="C3214" s="43"/>
      <c r="D3214" s="224" t="s">
        <v>394</v>
      </c>
      <c r="E3214" s="43"/>
      <c r="F3214" s="225" t="s">
        <v>3726</v>
      </c>
      <c r="G3214" s="43"/>
      <c r="H3214" s="43"/>
      <c r="I3214" s="226"/>
      <c r="J3214" s="43"/>
      <c r="K3214" s="43"/>
      <c r="L3214" s="47"/>
      <c r="M3214" s="227"/>
      <c r="N3214" s="228"/>
      <c r="O3214" s="87"/>
      <c r="P3214" s="87"/>
      <c r="Q3214" s="87"/>
      <c r="R3214" s="87"/>
      <c r="S3214" s="87"/>
      <c r="T3214" s="88"/>
      <c r="U3214" s="41"/>
      <c r="V3214" s="41"/>
      <c r="W3214" s="41"/>
      <c r="X3214" s="41"/>
      <c r="Y3214" s="41"/>
      <c r="Z3214" s="41"/>
      <c r="AA3214" s="41"/>
      <c r="AB3214" s="41"/>
      <c r="AC3214" s="41"/>
      <c r="AD3214" s="41"/>
      <c r="AE3214" s="41"/>
      <c r="AT3214" s="20" t="s">
        <v>394</v>
      </c>
      <c r="AU3214" s="20" t="s">
        <v>84</v>
      </c>
    </row>
    <row r="3215" s="14" customFormat="1">
      <c r="A3215" s="14"/>
      <c r="B3215" s="240"/>
      <c r="C3215" s="241"/>
      <c r="D3215" s="231" t="s">
        <v>397</v>
      </c>
      <c r="E3215" s="242" t="s">
        <v>28</v>
      </c>
      <c r="F3215" s="243" t="s">
        <v>139</v>
      </c>
      <c r="G3215" s="241"/>
      <c r="H3215" s="244">
        <v>15.300000000000001</v>
      </c>
      <c r="I3215" s="245"/>
      <c r="J3215" s="241"/>
      <c r="K3215" s="241"/>
      <c r="L3215" s="246"/>
      <c r="M3215" s="247"/>
      <c r="N3215" s="248"/>
      <c r="O3215" s="248"/>
      <c r="P3215" s="248"/>
      <c r="Q3215" s="248"/>
      <c r="R3215" s="248"/>
      <c r="S3215" s="248"/>
      <c r="T3215" s="249"/>
      <c r="U3215" s="14"/>
      <c r="V3215" s="14"/>
      <c r="W3215" s="14"/>
      <c r="X3215" s="14"/>
      <c r="Y3215" s="14"/>
      <c r="Z3215" s="14"/>
      <c r="AA3215" s="14"/>
      <c r="AB3215" s="14"/>
      <c r="AC3215" s="14"/>
      <c r="AD3215" s="14"/>
      <c r="AE3215" s="14"/>
      <c r="AT3215" s="250" t="s">
        <v>397</v>
      </c>
      <c r="AU3215" s="250" t="s">
        <v>84</v>
      </c>
      <c r="AV3215" s="14" t="s">
        <v>84</v>
      </c>
      <c r="AW3215" s="14" t="s">
        <v>35</v>
      </c>
      <c r="AX3215" s="14" t="s">
        <v>74</v>
      </c>
      <c r="AY3215" s="250" t="s">
        <v>378</v>
      </c>
    </row>
    <row r="3216" s="14" customFormat="1">
      <c r="A3216" s="14"/>
      <c r="B3216" s="240"/>
      <c r="C3216" s="241"/>
      <c r="D3216" s="231" t="s">
        <v>397</v>
      </c>
      <c r="E3216" s="242" t="s">
        <v>28</v>
      </c>
      <c r="F3216" s="243" t="s">
        <v>141</v>
      </c>
      <c r="G3216" s="241"/>
      <c r="H3216" s="244">
        <v>93.799999999999997</v>
      </c>
      <c r="I3216" s="245"/>
      <c r="J3216" s="241"/>
      <c r="K3216" s="241"/>
      <c r="L3216" s="246"/>
      <c r="M3216" s="247"/>
      <c r="N3216" s="248"/>
      <c r="O3216" s="248"/>
      <c r="P3216" s="248"/>
      <c r="Q3216" s="248"/>
      <c r="R3216" s="248"/>
      <c r="S3216" s="248"/>
      <c r="T3216" s="249"/>
      <c r="U3216" s="14"/>
      <c r="V3216" s="14"/>
      <c r="W3216" s="14"/>
      <c r="X3216" s="14"/>
      <c r="Y3216" s="14"/>
      <c r="Z3216" s="14"/>
      <c r="AA3216" s="14"/>
      <c r="AB3216" s="14"/>
      <c r="AC3216" s="14"/>
      <c r="AD3216" s="14"/>
      <c r="AE3216" s="14"/>
      <c r="AT3216" s="250" t="s">
        <v>397</v>
      </c>
      <c r="AU3216" s="250" t="s">
        <v>84</v>
      </c>
      <c r="AV3216" s="14" t="s">
        <v>84</v>
      </c>
      <c r="AW3216" s="14" t="s">
        <v>35</v>
      </c>
      <c r="AX3216" s="14" t="s">
        <v>74</v>
      </c>
      <c r="AY3216" s="250" t="s">
        <v>378</v>
      </c>
    </row>
    <row r="3217" s="15" customFormat="1">
      <c r="A3217" s="15"/>
      <c r="B3217" s="251"/>
      <c r="C3217" s="252"/>
      <c r="D3217" s="231" t="s">
        <v>397</v>
      </c>
      <c r="E3217" s="253" t="s">
        <v>28</v>
      </c>
      <c r="F3217" s="254" t="s">
        <v>416</v>
      </c>
      <c r="G3217" s="252"/>
      <c r="H3217" s="255">
        <v>109.09999999999999</v>
      </c>
      <c r="I3217" s="256"/>
      <c r="J3217" s="252"/>
      <c r="K3217" s="252"/>
      <c r="L3217" s="257"/>
      <c r="M3217" s="258"/>
      <c r="N3217" s="259"/>
      <c r="O3217" s="259"/>
      <c r="P3217" s="259"/>
      <c r="Q3217" s="259"/>
      <c r="R3217" s="259"/>
      <c r="S3217" s="259"/>
      <c r="T3217" s="260"/>
      <c r="U3217" s="15"/>
      <c r="V3217" s="15"/>
      <c r="W3217" s="15"/>
      <c r="X3217" s="15"/>
      <c r="Y3217" s="15"/>
      <c r="Z3217" s="15"/>
      <c r="AA3217" s="15"/>
      <c r="AB3217" s="15"/>
      <c r="AC3217" s="15"/>
      <c r="AD3217" s="15"/>
      <c r="AE3217" s="15"/>
      <c r="AT3217" s="261" t="s">
        <v>397</v>
      </c>
      <c r="AU3217" s="261" t="s">
        <v>84</v>
      </c>
      <c r="AV3217" s="15" t="s">
        <v>390</v>
      </c>
      <c r="AW3217" s="15" t="s">
        <v>35</v>
      </c>
      <c r="AX3217" s="15" t="s">
        <v>82</v>
      </c>
      <c r="AY3217" s="261" t="s">
        <v>378</v>
      </c>
    </row>
    <row r="3218" s="2" customFormat="1" ht="24.15" customHeight="1">
      <c r="A3218" s="41"/>
      <c r="B3218" s="42"/>
      <c r="C3218" s="211" t="s">
        <v>3727</v>
      </c>
      <c r="D3218" s="211" t="s">
        <v>385</v>
      </c>
      <c r="E3218" s="212" t="s">
        <v>3728</v>
      </c>
      <c r="F3218" s="213" t="s">
        <v>3729</v>
      </c>
      <c r="G3218" s="214" t="s">
        <v>572</v>
      </c>
      <c r="H3218" s="215">
        <v>109.09999999999999</v>
      </c>
      <c r="I3218" s="216"/>
      <c r="J3218" s="217">
        <f>ROUND(I3218*H3218,2)</f>
        <v>0</v>
      </c>
      <c r="K3218" s="213" t="s">
        <v>389</v>
      </c>
      <c r="L3218" s="47"/>
      <c r="M3218" s="218" t="s">
        <v>28</v>
      </c>
      <c r="N3218" s="219" t="s">
        <v>45</v>
      </c>
      <c r="O3218" s="87"/>
      <c r="P3218" s="220">
        <f>O3218*H3218</f>
        <v>0</v>
      </c>
      <c r="Q3218" s="220">
        <v>0.00029999999999999997</v>
      </c>
      <c r="R3218" s="220">
        <f>Q3218*H3218</f>
        <v>0.032729999999999995</v>
      </c>
      <c r="S3218" s="220">
        <v>0</v>
      </c>
      <c r="T3218" s="221">
        <f>S3218*H3218</f>
        <v>0</v>
      </c>
      <c r="U3218" s="41"/>
      <c r="V3218" s="41"/>
      <c r="W3218" s="41"/>
      <c r="X3218" s="41"/>
      <c r="Y3218" s="41"/>
      <c r="Z3218" s="41"/>
      <c r="AA3218" s="41"/>
      <c r="AB3218" s="41"/>
      <c r="AC3218" s="41"/>
      <c r="AD3218" s="41"/>
      <c r="AE3218" s="41"/>
      <c r="AR3218" s="222" t="s">
        <v>598</v>
      </c>
      <c r="AT3218" s="222" t="s">
        <v>385</v>
      </c>
      <c r="AU3218" s="222" t="s">
        <v>84</v>
      </c>
      <c r="AY3218" s="20" t="s">
        <v>378</v>
      </c>
      <c r="BE3218" s="223">
        <f>IF(N3218="základní",J3218,0)</f>
        <v>0</v>
      </c>
      <c r="BF3218" s="223">
        <f>IF(N3218="snížená",J3218,0)</f>
        <v>0</v>
      </c>
      <c r="BG3218" s="223">
        <f>IF(N3218="zákl. přenesená",J3218,0)</f>
        <v>0</v>
      </c>
      <c r="BH3218" s="223">
        <f>IF(N3218="sníž. přenesená",J3218,0)</f>
        <v>0</v>
      </c>
      <c r="BI3218" s="223">
        <f>IF(N3218="nulová",J3218,0)</f>
        <v>0</v>
      </c>
      <c r="BJ3218" s="20" t="s">
        <v>82</v>
      </c>
      <c r="BK3218" s="223">
        <f>ROUND(I3218*H3218,2)</f>
        <v>0</v>
      </c>
      <c r="BL3218" s="20" t="s">
        <v>598</v>
      </c>
      <c r="BM3218" s="222" t="s">
        <v>3730</v>
      </c>
    </row>
    <row r="3219" s="2" customFormat="1">
      <c r="A3219" s="41"/>
      <c r="B3219" s="42"/>
      <c r="C3219" s="43"/>
      <c r="D3219" s="224" t="s">
        <v>394</v>
      </c>
      <c r="E3219" s="43"/>
      <c r="F3219" s="225" t="s">
        <v>3731</v>
      </c>
      <c r="G3219" s="43"/>
      <c r="H3219" s="43"/>
      <c r="I3219" s="226"/>
      <c r="J3219" s="43"/>
      <c r="K3219" s="43"/>
      <c r="L3219" s="47"/>
      <c r="M3219" s="227"/>
      <c r="N3219" s="228"/>
      <c r="O3219" s="87"/>
      <c r="P3219" s="87"/>
      <c r="Q3219" s="87"/>
      <c r="R3219" s="87"/>
      <c r="S3219" s="87"/>
      <c r="T3219" s="88"/>
      <c r="U3219" s="41"/>
      <c r="V3219" s="41"/>
      <c r="W3219" s="41"/>
      <c r="X3219" s="41"/>
      <c r="Y3219" s="41"/>
      <c r="Z3219" s="41"/>
      <c r="AA3219" s="41"/>
      <c r="AB3219" s="41"/>
      <c r="AC3219" s="41"/>
      <c r="AD3219" s="41"/>
      <c r="AE3219" s="41"/>
      <c r="AT3219" s="20" t="s">
        <v>394</v>
      </c>
      <c r="AU3219" s="20" t="s">
        <v>84</v>
      </c>
    </row>
    <row r="3220" s="14" customFormat="1">
      <c r="A3220" s="14"/>
      <c r="B3220" s="240"/>
      <c r="C3220" s="241"/>
      <c r="D3220" s="231" t="s">
        <v>397</v>
      </c>
      <c r="E3220" s="242" t="s">
        <v>28</v>
      </c>
      <c r="F3220" s="243" t="s">
        <v>139</v>
      </c>
      <c r="G3220" s="241"/>
      <c r="H3220" s="244">
        <v>15.300000000000001</v>
      </c>
      <c r="I3220" s="245"/>
      <c r="J3220" s="241"/>
      <c r="K3220" s="241"/>
      <c r="L3220" s="246"/>
      <c r="M3220" s="247"/>
      <c r="N3220" s="248"/>
      <c r="O3220" s="248"/>
      <c r="P3220" s="248"/>
      <c r="Q3220" s="248"/>
      <c r="R3220" s="248"/>
      <c r="S3220" s="248"/>
      <c r="T3220" s="249"/>
      <c r="U3220" s="14"/>
      <c r="V3220" s="14"/>
      <c r="W3220" s="14"/>
      <c r="X3220" s="14"/>
      <c r="Y3220" s="14"/>
      <c r="Z3220" s="14"/>
      <c r="AA3220" s="14"/>
      <c r="AB3220" s="14"/>
      <c r="AC3220" s="14"/>
      <c r="AD3220" s="14"/>
      <c r="AE3220" s="14"/>
      <c r="AT3220" s="250" t="s">
        <v>397</v>
      </c>
      <c r="AU3220" s="250" t="s">
        <v>84</v>
      </c>
      <c r="AV3220" s="14" t="s">
        <v>84</v>
      </c>
      <c r="AW3220" s="14" t="s">
        <v>35</v>
      </c>
      <c r="AX3220" s="14" t="s">
        <v>74</v>
      </c>
      <c r="AY3220" s="250" t="s">
        <v>378</v>
      </c>
    </row>
    <row r="3221" s="14" customFormat="1">
      <c r="A3221" s="14"/>
      <c r="B3221" s="240"/>
      <c r="C3221" s="241"/>
      <c r="D3221" s="231" t="s">
        <v>397</v>
      </c>
      <c r="E3221" s="242" t="s">
        <v>28</v>
      </c>
      <c r="F3221" s="243" t="s">
        <v>141</v>
      </c>
      <c r="G3221" s="241"/>
      <c r="H3221" s="244">
        <v>93.799999999999997</v>
      </c>
      <c r="I3221" s="245"/>
      <c r="J3221" s="241"/>
      <c r="K3221" s="241"/>
      <c r="L3221" s="246"/>
      <c r="M3221" s="247"/>
      <c r="N3221" s="248"/>
      <c r="O3221" s="248"/>
      <c r="P3221" s="248"/>
      <c r="Q3221" s="248"/>
      <c r="R3221" s="248"/>
      <c r="S3221" s="248"/>
      <c r="T3221" s="249"/>
      <c r="U3221" s="14"/>
      <c r="V3221" s="14"/>
      <c r="W3221" s="14"/>
      <c r="X3221" s="14"/>
      <c r="Y3221" s="14"/>
      <c r="Z3221" s="14"/>
      <c r="AA3221" s="14"/>
      <c r="AB3221" s="14"/>
      <c r="AC3221" s="14"/>
      <c r="AD3221" s="14"/>
      <c r="AE3221" s="14"/>
      <c r="AT3221" s="250" t="s">
        <v>397</v>
      </c>
      <c r="AU3221" s="250" t="s">
        <v>84</v>
      </c>
      <c r="AV3221" s="14" t="s">
        <v>84</v>
      </c>
      <c r="AW3221" s="14" t="s">
        <v>35</v>
      </c>
      <c r="AX3221" s="14" t="s">
        <v>74</v>
      </c>
      <c r="AY3221" s="250" t="s">
        <v>378</v>
      </c>
    </row>
    <row r="3222" s="15" customFormat="1">
      <c r="A3222" s="15"/>
      <c r="B3222" s="251"/>
      <c r="C3222" s="252"/>
      <c r="D3222" s="231" t="s">
        <v>397</v>
      </c>
      <c r="E3222" s="253" t="s">
        <v>28</v>
      </c>
      <c r="F3222" s="254" t="s">
        <v>416</v>
      </c>
      <c r="G3222" s="252"/>
      <c r="H3222" s="255">
        <v>109.09999999999999</v>
      </c>
      <c r="I3222" s="256"/>
      <c r="J3222" s="252"/>
      <c r="K3222" s="252"/>
      <c r="L3222" s="257"/>
      <c r="M3222" s="258"/>
      <c r="N3222" s="259"/>
      <c r="O3222" s="259"/>
      <c r="P3222" s="259"/>
      <c r="Q3222" s="259"/>
      <c r="R3222" s="259"/>
      <c r="S3222" s="259"/>
      <c r="T3222" s="260"/>
      <c r="U3222" s="15"/>
      <c r="V3222" s="15"/>
      <c r="W3222" s="15"/>
      <c r="X3222" s="15"/>
      <c r="Y3222" s="15"/>
      <c r="Z3222" s="15"/>
      <c r="AA3222" s="15"/>
      <c r="AB3222" s="15"/>
      <c r="AC3222" s="15"/>
      <c r="AD3222" s="15"/>
      <c r="AE3222" s="15"/>
      <c r="AT3222" s="261" t="s">
        <v>397</v>
      </c>
      <c r="AU3222" s="261" t="s">
        <v>84</v>
      </c>
      <c r="AV3222" s="15" t="s">
        <v>390</v>
      </c>
      <c r="AW3222" s="15" t="s">
        <v>35</v>
      </c>
      <c r="AX3222" s="15" t="s">
        <v>82</v>
      </c>
      <c r="AY3222" s="261" t="s">
        <v>378</v>
      </c>
    </row>
    <row r="3223" s="2" customFormat="1" ht="37.8" customHeight="1">
      <c r="A3223" s="41"/>
      <c r="B3223" s="42"/>
      <c r="C3223" s="211" t="s">
        <v>3732</v>
      </c>
      <c r="D3223" s="211" t="s">
        <v>385</v>
      </c>
      <c r="E3223" s="212" t="s">
        <v>3733</v>
      </c>
      <c r="F3223" s="213" t="s">
        <v>3734</v>
      </c>
      <c r="G3223" s="214" t="s">
        <v>972</v>
      </c>
      <c r="H3223" s="215">
        <v>38</v>
      </c>
      <c r="I3223" s="216"/>
      <c r="J3223" s="217">
        <f>ROUND(I3223*H3223,2)</f>
        <v>0</v>
      </c>
      <c r="K3223" s="213" t="s">
        <v>389</v>
      </c>
      <c r="L3223" s="47"/>
      <c r="M3223" s="218" t="s">
        <v>28</v>
      </c>
      <c r="N3223" s="219" t="s">
        <v>45</v>
      </c>
      <c r="O3223" s="87"/>
      <c r="P3223" s="220">
        <f>O3223*H3223</f>
        <v>0</v>
      </c>
      <c r="Q3223" s="220">
        <v>0.00058</v>
      </c>
      <c r="R3223" s="220">
        <f>Q3223*H3223</f>
        <v>0.022040000000000001</v>
      </c>
      <c r="S3223" s="220">
        <v>0</v>
      </c>
      <c r="T3223" s="221">
        <f>S3223*H3223</f>
        <v>0</v>
      </c>
      <c r="U3223" s="41"/>
      <c r="V3223" s="41"/>
      <c r="W3223" s="41"/>
      <c r="X3223" s="41"/>
      <c r="Y3223" s="41"/>
      <c r="Z3223" s="41"/>
      <c r="AA3223" s="41"/>
      <c r="AB3223" s="41"/>
      <c r="AC3223" s="41"/>
      <c r="AD3223" s="41"/>
      <c r="AE3223" s="41"/>
      <c r="AR3223" s="222" t="s">
        <v>598</v>
      </c>
      <c r="AT3223" s="222" t="s">
        <v>385</v>
      </c>
      <c r="AU3223" s="222" t="s">
        <v>84</v>
      </c>
      <c r="AY3223" s="20" t="s">
        <v>378</v>
      </c>
      <c r="BE3223" s="223">
        <f>IF(N3223="základní",J3223,0)</f>
        <v>0</v>
      </c>
      <c r="BF3223" s="223">
        <f>IF(N3223="snížená",J3223,0)</f>
        <v>0</v>
      </c>
      <c r="BG3223" s="223">
        <f>IF(N3223="zákl. přenesená",J3223,0)</f>
        <v>0</v>
      </c>
      <c r="BH3223" s="223">
        <f>IF(N3223="sníž. přenesená",J3223,0)</f>
        <v>0</v>
      </c>
      <c r="BI3223" s="223">
        <f>IF(N3223="nulová",J3223,0)</f>
        <v>0</v>
      </c>
      <c r="BJ3223" s="20" t="s">
        <v>82</v>
      </c>
      <c r="BK3223" s="223">
        <f>ROUND(I3223*H3223,2)</f>
        <v>0</v>
      </c>
      <c r="BL3223" s="20" t="s">
        <v>598</v>
      </c>
      <c r="BM3223" s="222" t="s">
        <v>3735</v>
      </c>
    </row>
    <row r="3224" s="2" customFormat="1">
      <c r="A3224" s="41"/>
      <c r="B3224" s="42"/>
      <c r="C3224" s="43"/>
      <c r="D3224" s="224" t="s">
        <v>394</v>
      </c>
      <c r="E3224" s="43"/>
      <c r="F3224" s="225" t="s">
        <v>3736</v>
      </c>
      <c r="G3224" s="43"/>
      <c r="H3224" s="43"/>
      <c r="I3224" s="226"/>
      <c r="J3224" s="43"/>
      <c r="K3224" s="43"/>
      <c r="L3224" s="47"/>
      <c r="M3224" s="227"/>
      <c r="N3224" s="228"/>
      <c r="O3224" s="87"/>
      <c r="P3224" s="87"/>
      <c r="Q3224" s="87"/>
      <c r="R3224" s="87"/>
      <c r="S3224" s="87"/>
      <c r="T3224" s="88"/>
      <c r="U3224" s="41"/>
      <c r="V3224" s="41"/>
      <c r="W3224" s="41"/>
      <c r="X3224" s="41"/>
      <c r="Y3224" s="41"/>
      <c r="Z3224" s="41"/>
      <c r="AA3224" s="41"/>
      <c r="AB3224" s="41"/>
      <c r="AC3224" s="41"/>
      <c r="AD3224" s="41"/>
      <c r="AE3224" s="41"/>
      <c r="AT3224" s="20" t="s">
        <v>394</v>
      </c>
      <c r="AU3224" s="20" t="s">
        <v>84</v>
      </c>
    </row>
    <row r="3225" s="13" customFormat="1">
      <c r="A3225" s="13"/>
      <c r="B3225" s="229"/>
      <c r="C3225" s="230"/>
      <c r="D3225" s="231" t="s">
        <v>397</v>
      </c>
      <c r="E3225" s="232" t="s">
        <v>28</v>
      </c>
      <c r="F3225" s="233" t="s">
        <v>797</v>
      </c>
      <c r="G3225" s="230"/>
      <c r="H3225" s="232" t="s">
        <v>28</v>
      </c>
      <c r="I3225" s="234"/>
      <c r="J3225" s="230"/>
      <c r="K3225" s="230"/>
      <c r="L3225" s="235"/>
      <c r="M3225" s="236"/>
      <c r="N3225" s="237"/>
      <c r="O3225" s="237"/>
      <c r="P3225" s="237"/>
      <c r="Q3225" s="237"/>
      <c r="R3225" s="237"/>
      <c r="S3225" s="237"/>
      <c r="T3225" s="238"/>
      <c r="U3225" s="13"/>
      <c r="V3225" s="13"/>
      <c r="W3225" s="13"/>
      <c r="X3225" s="13"/>
      <c r="Y3225" s="13"/>
      <c r="Z3225" s="13"/>
      <c r="AA3225" s="13"/>
      <c r="AB3225" s="13"/>
      <c r="AC3225" s="13"/>
      <c r="AD3225" s="13"/>
      <c r="AE3225" s="13"/>
      <c r="AT3225" s="239" t="s">
        <v>397</v>
      </c>
      <c r="AU3225" s="239" t="s">
        <v>84</v>
      </c>
      <c r="AV3225" s="13" t="s">
        <v>82</v>
      </c>
      <c r="AW3225" s="13" t="s">
        <v>35</v>
      </c>
      <c r="AX3225" s="13" t="s">
        <v>74</v>
      </c>
      <c r="AY3225" s="239" t="s">
        <v>378</v>
      </c>
    </row>
    <row r="3226" s="14" customFormat="1">
      <c r="A3226" s="14"/>
      <c r="B3226" s="240"/>
      <c r="C3226" s="241"/>
      <c r="D3226" s="231" t="s">
        <v>397</v>
      </c>
      <c r="E3226" s="242" t="s">
        <v>28</v>
      </c>
      <c r="F3226" s="243" t="s">
        <v>3737</v>
      </c>
      <c r="G3226" s="241"/>
      <c r="H3226" s="244">
        <v>38</v>
      </c>
      <c r="I3226" s="245"/>
      <c r="J3226" s="241"/>
      <c r="K3226" s="241"/>
      <c r="L3226" s="246"/>
      <c r="M3226" s="247"/>
      <c r="N3226" s="248"/>
      <c r="O3226" s="248"/>
      <c r="P3226" s="248"/>
      <c r="Q3226" s="248"/>
      <c r="R3226" s="248"/>
      <c r="S3226" s="248"/>
      <c r="T3226" s="249"/>
      <c r="U3226" s="14"/>
      <c r="V3226" s="14"/>
      <c r="W3226" s="14"/>
      <c r="X3226" s="14"/>
      <c r="Y3226" s="14"/>
      <c r="Z3226" s="14"/>
      <c r="AA3226" s="14"/>
      <c r="AB3226" s="14"/>
      <c r="AC3226" s="14"/>
      <c r="AD3226" s="14"/>
      <c r="AE3226" s="14"/>
      <c r="AT3226" s="250" t="s">
        <v>397</v>
      </c>
      <c r="AU3226" s="250" t="s">
        <v>84</v>
      </c>
      <c r="AV3226" s="14" t="s">
        <v>84</v>
      </c>
      <c r="AW3226" s="14" t="s">
        <v>35</v>
      </c>
      <c r="AX3226" s="14" t="s">
        <v>74</v>
      </c>
      <c r="AY3226" s="250" t="s">
        <v>378</v>
      </c>
    </row>
    <row r="3227" s="15" customFormat="1">
      <c r="A3227" s="15"/>
      <c r="B3227" s="251"/>
      <c r="C3227" s="252"/>
      <c r="D3227" s="231" t="s">
        <v>397</v>
      </c>
      <c r="E3227" s="253" t="s">
        <v>137</v>
      </c>
      <c r="F3227" s="254" t="s">
        <v>416</v>
      </c>
      <c r="G3227" s="252"/>
      <c r="H3227" s="255">
        <v>38</v>
      </c>
      <c r="I3227" s="256"/>
      <c r="J3227" s="252"/>
      <c r="K3227" s="252"/>
      <c r="L3227" s="257"/>
      <c r="M3227" s="258"/>
      <c r="N3227" s="259"/>
      <c r="O3227" s="259"/>
      <c r="P3227" s="259"/>
      <c r="Q3227" s="259"/>
      <c r="R3227" s="259"/>
      <c r="S3227" s="259"/>
      <c r="T3227" s="260"/>
      <c r="U3227" s="15"/>
      <c r="V3227" s="15"/>
      <c r="W3227" s="15"/>
      <c r="X3227" s="15"/>
      <c r="Y3227" s="15"/>
      <c r="Z3227" s="15"/>
      <c r="AA3227" s="15"/>
      <c r="AB3227" s="15"/>
      <c r="AC3227" s="15"/>
      <c r="AD3227" s="15"/>
      <c r="AE3227" s="15"/>
      <c r="AT3227" s="261" t="s">
        <v>397</v>
      </c>
      <c r="AU3227" s="261" t="s">
        <v>84</v>
      </c>
      <c r="AV3227" s="15" t="s">
        <v>390</v>
      </c>
      <c r="AW3227" s="15" t="s">
        <v>35</v>
      </c>
      <c r="AX3227" s="15" t="s">
        <v>82</v>
      </c>
      <c r="AY3227" s="261" t="s">
        <v>378</v>
      </c>
    </row>
    <row r="3228" s="2" customFormat="1" ht="33" customHeight="1">
      <c r="A3228" s="41"/>
      <c r="B3228" s="42"/>
      <c r="C3228" s="273" t="s">
        <v>3738</v>
      </c>
      <c r="D3228" s="273" t="s">
        <v>875</v>
      </c>
      <c r="E3228" s="274" t="s">
        <v>3739</v>
      </c>
      <c r="F3228" s="275" t="s">
        <v>3740</v>
      </c>
      <c r="G3228" s="276" t="s">
        <v>972</v>
      </c>
      <c r="H3228" s="277">
        <v>41.799999999999997</v>
      </c>
      <c r="I3228" s="278"/>
      <c r="J3228" s="279">
        <f>ROUND(I3228*H3228,2)</f>
        <v>0</v>
      </c>
      <c r="K3228" s="275" t="s">
        <v>28</v>
      </c>
      <c r="L3228" s="280"/>
      <c r="M3228" s="281" t="s">
        <v>28</v>
      </c>
      <c r="N3228" s="282" t="s">
        <v>45</v>
      </c>
      <c r="O3228" s="87"/>
      <c r="P3228" s="220">
        <f>O3228*H3228</f>
        <v>0</v>
      </c>
      <c r="Q3228" s="220">
        <v>0.00264</v>
      </c>
      <c r="R3228" s="220">
        <f>Q3228*H3228</f>
        <v>0.11035199999999999</v>
      </c>
      <c r="S3228" s="220">
        <v>0</v>
      </c>
      <c r="T3228" s="221">
        <f>S3228*H3228</f>
        <v>0</v>
      </c>
      <c r="U3228" s="41"/>
      <c r="V3228" s="41"/>
      <c r="W3228" s="41"/>
      <c r="X3228" s="41"/>
      <c r="Y3228" s="41"/>
      <c r="Z3228" s="41"/>
      <c r="AA3228" s="41"/>
      <c r="AB3228" s="41"/>
      <c r="AC3228" s="41"/>
      <c r="AD3228" s="41"/>
      <c r="AE3228" s="41"/>
      <c r="AR3228" s="222" t="s">
        <v>706</v>
      </c>
      <c r="AT3228" s="222" t="s">
        <v>875</v>
      </c>
      <c r="AU3228" s="222" t="s">
        <v>84</v>
      </c>
      <c r="AY3228" s="20" t="s">
        <v>378</v>
      </c>
      <c r="BE3228" s="223">
        <f>IF(N3228="základní",J3228,0)</f>
        <v>0</v>
      </c>
      <c r="BF3228" s="223">
        <f>IF(N3228="snížená",J3228,0)</f>
        <v>0</v>
      </c>
      <c r="BG3228" s="223">
        <f>IF(N3228="zákl. přenesená",J3228,0)</f>
        <v>0</v>
      </c>
      <c r="BH3228" s="223">
        <f>IF(N3228="sníž. přenesená",J3228,0)</f>
        <v>0</v>
      </c>
      <c r="BI3228" s="223">
        <f>IF(N3228="nulová",J3228,0)</f>
        <v>0</v>
      </c>
      <c r="BJ3228" s="20" t="s">
        <v>82</v>
      </c>
      <c r="BK3228" s="223">
        <f>ROUND(I3228*H3228,2)</f>
        <v>0</v>
      </c>
      <c r="BL3228" s="20" t="s">
        <v>598</v>
      </c>
      <c r="BM3228" s="222" t="s">
        <v>3741</v>
      </c>
    </row>
    <row r="3229" s="14" customFormat="1">
      <c r="A3229" s="14"/>
      <c r="B3229" s="240"/>
      <c r="C3229" s="241"/>
      <c r="D3229" s="231" t="s">
        <v>397</v>
      </c>
      <c r="E3229" s="242" t="s">
        <v>28</v>
      </c>
      <c r="F3229" s="243" t="s">
        <v>3742</v>
      </c>
      <c r="G3229" s="241"/>
      <c r="H3229" s="244">
        <v>41.799999999999997</v>
      </c>
      <c r="I3229" s="245"/>
      <c r="J3229" s="241"/>
      <c r="K3229" s="241"/>
      <c r="L3229" s="246"/>
      <c r="M3229" s="247"/>
      <c r="N3229" s="248"/>
      <c r="O3229" s="248"/>
      <c r="P3229" s="248"/>
      <c r="Q3229" s="248"/>
      <c r="R3229" s="248"/>
      <c r="S3229" s="248"/>
      <c r="T3229" s="249"/>
      <c r="U3229" s="14"/>
      <c r="V3229" s="14"/>
      <c r="W3229" s="14"/>
      <c r="X3229" s="14"/>
      <c r="Y3229" s="14"/>
      <c r="Z3229" s="14"/>
      <c r="AA3229" s="14"/>
      <c r="AB3229" s="14"/>
      <c r="AC3229" s="14"/>
      <c r="AD3229" s="14"/>
      <c r="AE3229" s="14"/>
      <c r="AT3229" s="250" t="s">
        <v>397</v>
      </c>
      <c r="AU3229" s="250" t="s">
        <v>84</v>
      </c>
      <c r="AV3229" s="14" t="s">
        <v>84</v>
      </c>
      <c r="AW3229" s="14" t="s">
        <v>35</v>
      </c>
      <c r="AX3229" s="14" t="s">
        <v>82</v>
      </c>
      <c r="AY3229" s="250" t="s">
        <v>378</v>
      </c>
    </row>
    <row r="3230" s="2" customFormat="1" ht="37.8" customHeight="1">
      <c r="A3230" s="41"/>
      <c r="B3230" s="42"/>
      <c r="C3230" s="211" t="s">
        <v>3743</v>
      </c>
      <c r="D3230" s="211" t="s">
        <v>385</v>
      </c>
      <c r="E3230" s="212" t="s">
        <v>3744</v>
      </c>
      <c r="F3230" s="213" t="s">
        <v>3745</v>
      </c>
      <c r="G3230" s="214" t="s">
        <v>572</v>
      </c>
      <c r="H3230" s="215">
        <v>93.799999999999997</v>
      </c>
      <c r="I3230" s="216"/>
      <c r="J3230" s="217">
        <f>ROUND(I3230*H3230,2)</f>
        <v>0</v>
      </c>
      <c r="K3230" s="213" t="s">
        <v>389</v>
      </c>
      <c r="L3230" s="47"/>
      <c r="M3230" s="218" t="s">
        <v>28</v>
      </c>
      <c r="N3230" s="219" t="s">
        <v>45</v>
      </c>
      <c r="O3230" s="87"/>
      <c r="P3230" s="220">
        <f>O3230*H3230</f>
        <v>0</v>
      </c>
      <c r="Q3230" s="220">
        <v>0.0090900000000000009</v>
      </c>
      <c r="R3230" s="220">
        <f>Q3230*H3230</f>
        <v>0.85264200000000001</v>
      </c>
      <c r="S3230" s="220">
        <v>0</v>
      </c>
      <c r="T3230" s="221">
        <f>S3230*H3230</f>
        <v>0</v>
      </c>
      <c r="U3230" s="41"/>
      <c r="V3230" s="41"/>
      <c r="W3230" s="41"/>
      <c r="X3230" s="41"/>
      <c r="Y3230" s="41"/>
      <c r="Z3230" s="41"/>
      <c r="AA3230" s="41"/>
      <c r="AB3230" s="41"/>
      <c r="AC3230" s="41"/>
      <c r="AD3230" s="41"/>
      <c r="AE3230" s="41"/>
      <c r="AR3230" s="222" t="s">
        <v>598</v>
      </c>
      <c r="AT3230" s="222" t="s">
        <v>385</v>
      </c>
      <c r="AU3230" s="222" t="s">
        <v>84</v>
      </c>
      <c r="AY3230" s="20" t="s">
        <v>378</v>
      </c>
      <c r="BE3230" s="223">
        <f>IF(N3230="základní",J3230,0)</f>
        <v>0</v>
      </c>
      <c r="BF3230" s="223">
        <f>IF(N3230="snížená",J3230,0)</f>
        <v>0</v>
      </c>
      <c r="BG3230" s="223">
        <f>IF(N3230="zákl. přenesená",J3230,0)</f>
        <v>0</v>
      </c>
      <c r="BH3230" s="223">
        <f>IF(N3230="sníž. přenesená",J3230,0)</f>
        <v>0</v>
      </c>
      <c r="BI3230" s="223">
        <f>IF(N3230="nulová",J3230,0)</f>
        <v>0</v>
      </c>
      <c r="BJ3230" s="20" t="s">
        <v>82</v>
      </c>
      <c r="BK3230" s="223">
        <f>ROUND(I3230*H3230,2)</f>
        <v>0</v>
      </c>
      <c r="BL3230" s="20" t="s">
        <v>598</v>
      </c>
      <c r="BM3230" s="222" t="s">
        <v>3746</v>
      </c>
    </row>
    <row r="3231" s="2" customFormat="1">
      <c r="A3231" s="41"/>
      <c r="B3231" s="42"/>
      <c r="C3231" s="43"/>
      <c r="D3231" s="224" t="s">
        <v>394</v>
      </c>
      <c r="E3231" s="43"/>
      <c r="F3231" s="225" t="s">
        <v>3747</v>
      </c>
      <c r="G3231" s="43"/>
      <c r="H3231" s="43"/>
      <c r="I3231" s="226"/>
      <c r="J3231" s="43"/>
      <c r="K3231" s="43"/>
      <c r="L3231" s="47"/>
      <c r="M3231" s="227"/>
      <c r="N3231" s="228"/>
      <c r="O3231" s="87"/>
      <c r="P3231" s="87"/>
      <c r="Q3231" s="87"/>
      <c r="R3231" s="87"/>
      <c r="S3231" s="87"/>
      <c r="T3231" s="88"/>
      <c r="U3231" s="41"/>
      <c r="V3231" s="41"/>
      <c r="W3231" s="41"/>
      <c r="X3231" s="41"/>
      <c r="Y3231" s="41"/>
      <c r="Z3231" s="41"/>
      <c r="AA3231" s="41"/>
      <c r="AB3231" s="41"/>
      <c r="AC3231" s="41"/>
      <c r="AD3231" s="41"/>
      <c r="AE3231" s="41"/>
      <c r="AT3231" s="20" t="s">
        <v>394</v>
      </c>
      <c r="AU3231" s="20" t="s">
        <v>84</v>
      </c>
    </row>
    <row r="3232" s="13" customFormat="1">
      <c r="A3232" s="13"/>
      <c r="B3232" s="229"/>
      <c r="C3232" s="230"/>
      <c r="D3232" s="231" t="s">
        <v>397</v>
      </c>
      <c r="E3232" s="232" t="s">
        <v>28</v>
      </c>
      <c r="F3232" s="233" t="s">
        <v>797</v>
      </c>
      <c r="G3232" s="230"/>
      <c r="H3232" s="232" t="s">
        <v>28</v>
      </c>
      <c r="I3232" s="234"/>
      <c r="J3232" s="230"/>
      <c r="K3232" s="230"/>
      <c r="L3232" s="235"/>
      <c r="M3232" s="236"/>
      <c r="N3232" s="237"/>
      <c r="O3232" s="237"/>
      <c r="P3232" s="237"/>
      <c r="Q3232" s="237"/>
      <c r="R3232" s="237"/>
      <c r="S3232" s="237"/>
      <c r="T3232" s="238"/>
      <c r="U3232" s="13"/>
      <c r="V3232" s="13"/>
      <c r="W3232" s="13"/>
      <c r="X3232" s="13"/>
      <c r="Y3232" s="13"/>
      <c r="Z3232" s="13"/>
      <c r="AA3232" s="13"/>
      <c r="AB3232" s="13"/>
      <c r="AC3232" s="13"/>
      <c r="AD3232" s="13"/>
      <c r="AE3232" s="13"/>
      <c r="AT3232" s="239" t="s">
        <v>397</v>
      </c>
      <c r="AU3232" s="239" t="s">
        <v>84</v>
      </c>
      <c r="AV3232" s="13" t="s">
        <v>82</v>
      </c>
      <c r="AW3232" s="13" t="s">
        <v>35</v>
      </c>
      <c r="AX3232" s="13" t="s">
        <v>74</v>
      </c>
      <c r="AY3232" s="239" t="s">
        <v>378</v>
      </c>
    </row>
    <row r="3233" s="14" customFormat="1">
      <c r="A3233" s="14"/>
      <c r="B3233" s="240"/>
      <c r="C3233" s="241"/>
      <c r="D3233" s="231" t="s">
        <v>397</v>
      </c>
      <c r="E3233" s="242" t="s">
        <v>28</v>
      </c>
      <c r="F3233" s="243" t="s">
        <v>3748</v>
      </c>
      <c r="G3233" s="241"/>
      <c r="H3233" s="244">
        <v>8</v>
      </c>
      <c r="I3233" s="245"/>
      <c r="J3233" s="241"/>
      <c r="K3233" s="241"/>
      <c r="L3233" s="246"/>
      <c r="M3233" s="247"/>
      <c r="N3233" s="248"/>
      <c r="O3233" s="248"/>
      <c r="P3233" s="248"/>
      <c r="Q3233" s="248"/>
      <c r="R3233" s="248"/>
      <c r="S3233" s="248"/>
      <c r="T3233" s="249"/>
      <c r="U3233" s="14"/>
      <c r="V3233" s="14"/>
      <c r="W3233" s="14"/>
      <c r="X3233" s="14"/>
      <c r="Y3233" s="14"/>
      <c r="Z3233" s="14"/>
      <c r="AA3233" s="14"/>
      <c r="AB3233" s="14"/>
      <c r="AC3233" s="14"/>
      <c r="AD3233" s="14"/>
      <c r="AE3233" s="14"/>
      <c r="AT3233" s="250" t="s">
        <v>397</v>
      </c>
      <c r="AU3233" s="250" t="s">
        <v>84</v>
      </c>
      <c r="AV3233" s="14" t="s">
        <v>84</v>
      </c>
      <c r="AW3233" s="14" t="s">
        <v>35</v>
      </c>
      <c r="AX3233" s="14" t="s">
        <v>74</v>
      </c>
      <c r="AY3233" s="250" t="s">
        <v>378</v>
      </c>
    </row>
    <row r="3234" s="13" customFormat="1">
      <c r="A3234" s="13"/>
      <c r="B3234" s="229"/>
      <c r="C3234" s="230"/>
      <c r="D3234" s="231" t="s">
        <v>397</v>
      </c>
      <c r="E3234" s="232" t="s">
        <v>28</v>
      </c>
      <c r="F3234" s="233" t="s">
        <v>800</v>
      </c>
      <c r="G3234" s="230"/>
      <c r="H3234" s="232" t="s">
        <v>28</v>
      </c>
      <c r="I3234" s="234"/>
      <c r="J3234" s="230"/>
      <c r="K3234" s="230"/>
      <c r="L3234" s="235"/>
      <c r="M3234" s="236"/>
      <c r="N3234" s="237"/>
      <c r="O3234" s="237"/>
      <c r="P3234" s="237"/>
      <c r="Q3234" s="237"/>
      <c r="R3234" s="237"/>
      <c r="S3234" s="237"/>
      <c r="T3234" s="238"/>
      <c r="U3234" s="13"/>
      <c r="V3234" s="13"/>
      <c r="W3234" s="13"/>
      <c r="X3234" s="13"/>
      <c r="Y3234" s="13"/>
      <c r="Z3234" s="13"/>
      <c r="AA3234" s="13"/>
      <c r="AB3234" s="13"/>
      <c r="AC3234" s="13"/>
      <c r="AD3234" s="13"/>
      <c r="AE3234" s="13"/>
      <c r="AT3234" s="239" t="s">
        <v>397</v>
      </c>
      <c r="AU3234" s="239" t="s">
        <v>84</v>
      </c>
      <c r="AV3234" s="13" t="s">
        <v>82</v>
      </c>
      <c r="AW3234" s="13" t="s">
        <v>35</v>
      </c>
      <c r="AX3234" s="13" t="s">
        <v>74</v>
      </c>
      <c r="AY3234" s="239" t="s">
        <v>378</v>
      </c>
    </row>
    <row r="3235" s="14" customFormat="1">
      <c r="A3235" s="14"/>
      <c r="B3235" s="240"/>
      <c r="C3235" s="241"/>
      <c r="D3235" s="231" t="s">
        <v>397</v>
      </c>
      <c r="E3235" s="242" t="s">
        <v>28</v>
      </c>
      <c r="F3235" s="243" t="s">
        <v>432</v>
      </c>
      <c r="G3235" s="241"/>
      <c r="H3235" s="244">
        <v>3</v>
      </c>
      <c r="I3235" s="245"/>
      <c r="J3235" s="241"/>
      <c r="K3235" s="241"/>
      <c r="L3235" s="246"/>
      <c r="M3235" s="247"/>
      <c r="N3235" s="248"/>
      <c r="O3235" s="248"/>
      <c r="P3235" s="248"/>
      <c r="Q3235" s="248"/>
      <c r="R3235" s="248"/>
      <c r="S3235" s="248"/>
      <c r="T3235" s="249"/>
      <c r="U3235" s="14"/>
      <c r="V3235" s="14"/>
      <c r="W3235" s="14"/>
      <c r="X3235" s="14"/>
      <c r="Y3235" s="14"/>
      <c r="Z3235" s="14"/>
      <c r="AA3235" s="14"/>
      <c r="AB3235" s="14"/>
      <c r="AC3235" s="14"/>
      <c r="AD3235" s="14"/>
      <c r="AE3235" s="14"/>
      <c r="AT3235" s="250" t="s">
        <v>397</v>
      </c>
      <c r="AU3235" s="250" t="s">
        <v>84</v>
      </c>
      <c r="AV3235" s="14" t="s">
        <v>84</v>
      </c>
      <c r="AW3235" s="14" t="s">
        <v>35</v>
      </c>
      <c r="AX3235" s="14" t="s">
        <v>74</v>
      </c>
      <c r="AY3235" s="250" t="s">
        <v>378</v>
      </c>
    </row>
    <row r="3236" s="13" customFormat="1">
      <c r="A3236" s="13"/>
      <c r="B3236" s="229"/>
      <c r="C3236" s="230"/>
      <c r="D3236" s="231" t="s">
        <v>397</v>
      </c>
      <c r="E3236" s="232" t="s">
        <v>28</v>
      </c>
      <c r="F3236" s="233" t="s">
        <v>802</v>
      </c>
      <c r="G3236" s="230"/>
      <c r="H3236" s="232" t="s">
        <v>28</v>
      </c>
      <c r="I3236" s="234"/>
      <c r="J3236" s="230"/>
      <c r="K3236" s="230"/>
      <c r="L3236" s="235"/>
      <c r="M3236" s="236"/>
      <c r="N3236" s="237"/>
      <c r="O3236" s="237"/>
      <c r="P3236" s="237"/>
      <c r="Q3236" s="237"/>
      <c r="R3236" s="237"/>
      <c r="S3236" s="237"/>
      <c r="T3236" s="238"/>
      <c r="U3236" s="13"/>
      <c r="V3236" s="13"/>
      <c r="W3236" s="13"/>
      <c r="X3236" s="13"/>
      <c r="Y3236" s="13"/>
      <c r="Z3236" s="13"/>
      <c r="AA3236" s="13"/>
      <c r="AB3236" s="13"/>
      <c r="AC3236" s="13"/>
      <c r="AD3236" s="13"/>
      <c r="AE3236" s="13"/>
      <c r="AT3236" s="239" t="s">
        <v>397</v>
      </c>
      <c r="AU3236" s="239" t="s">
        <v>84</v>
      </c>
      <c r="AV3236" s="13" t="s">
        <v>82</v>
      </c>
      <c r="AW3236" s="13" t="s">
        <v>35</v>
      </c>
      <c r="AX3236" s="13" t="s">
        <v>74</v>
      </c>
      <c r="AY3236" s="239" t="s">
        <v>378</v>
      </c>
    </row>
    <row r="3237" s="14" customFormat="1">
      <c r="A3237" s="14"/>
      <c r="B3237" s="240"/>
      <c r="C3237" s="241"/>
      <c r="D3237" s="231" t="s">
        <v>397</v>
      </c>
      <c r="E3237" s="242" t="s">
        <v>28</v>
      </c>
      <c r="F3237" s="243" t="s">
        <v>432</v>
      </c>
      <c r="G3237" s="241"/>
      <c r="H3237" s="244">
        <v>3</v>
      </c>
      <c r="I3237" s="245"/>
      <c r="J3237" s="241"/>
      <c r="K3237" s="241"/>
      <c r="L3237" s="246"/>
      <c r="M3237" s="247"/>
      <c r="N3237" s="248"/>
      <c r="O3237" s="248"/>
      <c r="P3237" s="248"/>
      <c r="Q3237" s="248"/>
      <c r="R3237" s="248"/>
      <c r="S3237" s="248"/>
      <c r="T3237" s="249"/>
      <c r="U3237" s="14"/>
      <c r="V3237" s="14"/>
      <c r="W3237" s="14"/>
      <c r="X3237" s="14"/>
      <c r="Y3237" s="14"/>
      <c r="Z3237" s="14"/>
      <c r="AA3237" s="14"/>
      <c r="AB3237" s="14"/>
      <c r="AC3237" s="14"/>
      <c r="AD3237" s="14"/>
      <c r="AE3237" s="14"/>
      <c r="AT3237" s="250" t="s">
        <v>397</v>
      </c>
      <c r="AU3237" s="250" t="s">
        <v>84</v>
      </c>
      <c r="AV3237" s="14" t="s">
        <v>84</v>
      </c>
      <c r="AW3237" s="14" t="s">
        <v>35</v>
      </c>
      <c r="AX3237" s="14" t="s">
        <v>74</v>
      </c>
      <c r="AY3237" s="250" t="s">
        <v>378</v>
      </c>
    </row>
    <row r="3238" s="13" customFormat="1">
      <c r="A3238" s="13"/>
      <c r="B3238" s="229"/>
      <c r="C3238" s="230"/>
      <c r="D3238" s="231" t="s">
        <v>397</v>
      </c>
      <c r="E3238" s="232" t="s">
        <v>28</v>
      </c>
      <c r="F3238" s="233" t="s">
        <v>804</v>
      </c>
      <c r="G3238" s="230"/>
      <c r="H3238" s="232" t="s">
        <v>28</v>
      </c>
      <c r="I3238" s="234"/>
      <c r="J3238" s="230"/>
      <c r="K3238" s="230"/>
      <c r="L3238" s="235"/>
      <c r="M3238" s="236"/>
      <c r="N3238" s="237"/>
      <c r="O3238" s="237"/>
      <c r="P3238" s="237"/>
      <c r="Q3238" s="237"/>
      <c r="R3238" s="237"/>
      <c r="S3238" s="237"/>
      <c r="T3238" s="238"/>
      <c r="U3238" s="13"/>
      <c r="V3238" s="13"/>
      <c r="W3238" s="13"/>
      <c r="X3238" s="13"/>
      <c r="Y3238" s="13"/>
      <c r="Z3238" s="13"/>
      <c r="AA3238" s="13"/>
      <c r="AB3238" s="13"/>
      <c r="AC3238" s="13"/>
      <c r="AD3238" s="13"/>
      <c r="AE3238" s="13"/>
      <c r="AT3238" s="239" t="s">
        <v>397</v>
      </c>
      <c r="AU3238" s="239" t="s">
        <v>84</v>
      </c>
      <c r="AV3238" s="13" t="s">
        <v>82</v>
      </c>
      <c r="AW3238" s="13" t="s">
        <v>35</v>
      </c>
      <c r="AX3238" s="13" t="s">
        <v>74</v>
      </c>
      <c r="AY3238" s="239" t="s">
        <v>378</v>
      </c>
    </row>
    <row r="3239" s="14" customFormat="1">
      <c r="A3239" s="14"/>
      <c r="B3239" s="240"/>
      <c r="C3239" s="241"/>
      <c r="D3239" s="231" t="s">
        <v>397</v>
      </c>
      <c r="E3239" s="242" t="s">
        <v>143</v>
      </c>
      <c r="F3239" s="243" t="s">
        <v>3749</v>
      </c>
      <c r="G3239" s="241"/>
      <c r="H3239" s="244">
        <v>52.100000000000001</v>
      </c>
      <c r="I3239" s="245"/>
      <c r="J3239" s="241"/>
      <c r="K3239" s="241"/>
      <c r="L3239" s="246"/>
      <c r="M3239" s="247"/>
      <c r="N3239" s="248"/>
      <c r="O3239" s="248"/>
      <c r="P3239" s="248"/>
      <c r="Q3239" s="248"/>
      <c r="R3239" s="248"/>
      <c r="S3239" s="248"/>
      <c r="T3239" s="249"/>
      <c r="U3239" s="14"/>
      <c r="V3239" s="14"/>
      <c r="W3239" s="14"/>
      <c r="X3239" s="14"/>
      <c r="Y3239" s="14"/>
      <c r="Z3239" s="14"/>
      <c r="AA3239" s="14"/>
      <c r="AB3239" s="14"/>
      <c r="AC3239" s="14"/>
      <c r="AD3239" s="14"/>
      <c r="AE3239" s="14"/>
      <c r="AT3239" s="250" t="s">
        <v>397</v>
      </c>
      <c r="AU3239" s="250" t="s">
        <v>84</v>
      </c>
      <c r="AV3239" s="14" t="s">
        <v>84</v>
      </c>
      <c r="AW3239" s="14" t="s">
        <v>35</v>
      </c>
      <c r="AX3239" s="14" t="s">
        <v>74</v>
      </c>
      <c r="AY3239" s="250" t="s">
        <v>378</v>
      </c>
    </row>
    <row r="3240" s="13" customFormat="1">
      <c r="A3240" s="13"/>
      <c r="B3240" s="229"/>
      <c r="C3240" s="230"/>
      <c r="D3240" s="231" t="s">
        <v>397</v>
      </c>
      <c r="E3240" s="232" t="s">
        <v>28</v>
      </c>
      <c r="F3240" s="233" t="s">
        <v>807</v>
      </c>
      <c r="G3240" s="230"/>
      <c r="H3240" s="232" t="s">
        <v>28</v>
      </c>
      <c r="I3240" s="234"/>
      <c r="J3240" s="230"/>
      <c r="K3240" s="230"/>
      <c r="L3240" s="235"/>
      <c r="M3240" s="236"/>
      <c r="N3240" s="237"/>
      <c r="O3240" s="237"/>
      <c r="P3240" s="237"/>
      <c r="Q3240" s="237"/>
      <c r="R3240" s="237"/>
      <c r="S3240" s="237"/>
      <c r="T3240" s="238"/>
      <c r="U3240" s="13"/>
      <c r="V3240" s="13"/>
      <c r="W3240" s="13"/>
      <c r="X3240" s="13"/>
      <c r="Y3240" s="13"/>
      <c r="Z3240" s="13"/>
      <c r="AA3240" s="13"/>
      <c r="AB3240" s="13"/>
      <c r="AC3240" s="13"/>
      <c r="AD3240" s="13"/>
      <c r="AE3240" s="13"/>
      <c r="AT3240" s="239" t="s">
        <v>397</v>
      </c>
      <c r="AU3240" s="239" t="s">
        <v>84</v>
      </c>
      <c r="AV3240" s="13" t="s">
        <v>82</v>
      </c>
      <c r="AW3240" s="13" t="s">
        <v>35</v>
      </c>
      <c r="AX3240" s="13" t="s">
        <v>74</v>
      </c>
      <c r="AY3240" s="239" t="s">
        <v>378</v>
      </c>
    </row>
    <row r="3241" s="14" customFormat="1">
      <c r="A3241" s="14"/>
      <c r="B3241" s="240"/>
      <c r="C3241" s="241"/>
      <c r="D3241" s="231" t="s">
        <v>397</v>
      </c>
      <c r="E3241" s="242" t="s">
        <v>145</v>
      </c>
      <c r="F3241" s="243" t="s">
        <v>3007</v>
      </c>
      <c r="G3241" s="241"/>
      <c r="H3241" s="244">
        <v>27.699999999999999</v>
      </c>
      <c r="I3241" s="245"/>
      <c r="J3241" s="241"/>
      <c r="K3241" s="241"/>
      <c r="L3241" s="246"/>
      <c r="M3241" s="247"/>
      <c r="N3241" s="248"/>
      <c r="O3241" s="248"/>
      <c r="P3241" s="248"/>
      <c r="Q3241" s="248"/>
      <c r="R3241" s="248"/>
      <c r="S3241" s="248"/>
      <c r="T3241" s="249"/>
      <c r="U3241" s="14"/>
      <c r="V3241" s="14"/>
      <c r="W3241" s="14"/>
      <c r="X3241" s="14"/>
      <c r="Y3241" s="14"/>
      <c r="Z3241" s="14"/>
      <c r="AA3241" s="14"/>
      <c r="AB3241" s="14"/>
      <c r="AC3241" s="14"/>
      <c r="AD3241" s="14"/>
      <c r="AE3241" s="14"/>
      <c r="AT3241" s="250" t="s">
        <v>397</v>
      </c>
      <c r="AU3241" s="250" t="s">
        <v>84</v>
      </c>
      <c r="AV3241" s="14" t="s">
        <v>84</v>
      </c>
      <c r="AW3241" s="14" t="s">
        <v>35</v>
      </c>
      <c r="AX3241" s="14" t="s">
        <v>74</v>
      </c>
      <c r="AY3241" s="250" t="s">
        <v>378</v>
      </c>
    </row>
    <row r="3242" s="15" customFormat="1">
      <c r="A3242" s="15"/>
      <c r="B3242" s="251"/>
      <c r="C3242" s="252"/>
      <c r="D3242" s="231" t="s">
        <v>397</v>
      </c>
      <c r="E3242" s="253" t="s">
        <v>141</v>
      </c>
      <c r="F3242" s="254" t="s">
        <v>416</v>
      </c>
      <c r="G3242" s="252"/>
      <c r="H3242" s="255">
        <v>93.799999999999997</v>
      </c>
      <c r="I3242" s="256"/>
      <c r="J3242" s="252"/>
      <c r="K3242" s="252"/>
      <c r="L3242" s="257"/>
      <c r="M3242" s="258"/>
      <c r="N3242" s="259"/>
      <c r="O3242" s="259"/>
      <c r="P3242" s="259"/>
      <c r="Q3242" s="259"/>
      <c r="R3242" s="259"/>
      <c r="S3242" s="259"/>
      <c r="T3242" s="260"/>
      <c r="U3242" s="15"/>
      <c r="V3242" s="15"/>
      <c r="W3242" s="15"/>
      <c r="X3242" s="15"/>
      <c r="Y3242" s="15"/>
      <c r="Z3242" s="15"/>
      <c r="AA3242" s="15"/>
      <c r="AB3242" s="15"/>
      <c r="AC3242" s="15"/>
      <c r="AD3242" s="15"/>
      <c r="AE3242" s="15"/>
      <c r="AT3242" s="261" t="s">
        <v>397</v>
      </c>
      <c r="AU3242" s="261" t="s">
        <v>84</v>
      </c>
      <c r="AV3242" s="15" t="s">
        <v>390</v>
      </c>
      <c r="AW3242" s="15" t="s">
        <v>35</v>
      </c>
      <c r="AX3242" s="15" t="s">
        <v>82</v>
      </c>
      <c r="AY3242" s="261" t="s">
        <v>378</v>
      </c>
    </row>
    <row r="3243" s="2" customFormat="1" ht="16.5" customHeight="1">
      <c r="A3243" s="41"/>
      <c r="B3243" s="42"/>
      <c r="C3243" s="273" t="s">
        <v>3750</v>
      </c>
      <c r="D3243" s="273" t="s">
        <v>875</v>
      </c>
      <c r="E3243" s="274" t="s">
        <v>3751</v>
      </c>
      <c r="F3243" s="275" t="s">
        <v>3752</v>
      </c>
      <c r="G3243" s="276" t="s">
        <v>572</v>
      </c>
      <c r="H3243" s="277">
        <v>107.87000000000001</v>
      </c>
      <c r="I3243" s="278"/>
      <c r="J3243" s="279">
        <f>ROUND(I3243*H3243,2)</f>
        <v>0</v>
      </c>
      <c r="K3243" s="275" t="s">
        <v>28</v>
      </c>
      <c r="L3243" s="280"/>
      <c r="M3243" s="281" t="s">
        <v>28</v>
      </c>
      <c r="N3243" s="282" t="s">
        <v>45</v>
      </c>
      <c r="O3243" s="87"/>
      <c r="P3243" s="220">
        <f>O3243*H3243</f>
        <v>0</v>
      </c>
      <c r="Q3243" s="220">
        <v>0.021999999999999999</v>
      </c>
      <c r="R3243" s="220">
        <f>Q3243*H3243</f>
        <v>2.3731399999999998</v>
      </c>
      <c r="S3243" s="220">
        <v>0</v>
      </c>
      <c r="T3243" s="221">
        <f>S3243*H3243</f>
        <v>0</v>
      </c>
      <c r="U3243" s="41"/>
      <c r="V3243" s="41"/>
      <c r="W3243" s="41"/>
      <c r="X3243" s="41"/>
      <c r="Y3243" s="41"/>
      <c r="Z3243" s="41"/>
      <c r="AA3243" s="41"/>
      <c r="AB3243" s="41"/>
      <c r="AC3243" s="41"/>
      <c r="AD3243" s="41"/>
      <c r="AE3243" s="41"/>
      <c r="AR3243" s="222" t="s">
        <v>706</v>
      </c>
      <c r="AT3243" s="222" t="s">
        <v>875</v>
      </c>
      <c r="AU3243" s="222" t="s">
        <v>84</v>
      </c>
      <c r="AY3243" s="20" t="s">
        <v>378</v>
      </c>
      <c r="BE3243" s="223">
        <f>IF(N3243="základní",J3243,0)</f>
        <v>0</v>
      </c>
      <c r="BF3243" s="223">
        <f>IF(N3243="snížená",J3243,0)</f>
        <v>0</v>
      </c>
      <c r="BG3243" s="223">
        <f>IF(N3243="zákl. přenesená",J3243,0)</f>
        <v>0</v>
      </c>
      <c r="BH3243" s="223">
        <f>IF(N3243="sníž. přenesená",J3243,0)</f>
        <v>0</v>
      </c>
      <c r="BI3243" s="223">
        <f>IF(N3243="nulová",J3243,0)</f>
        <v>0</v>
      </c>
      <c r="BJ3243" s="20" t="s">
        <v>82</v>
      </c>
      <c r="BK3243" s="223">
        <f>ROUND(I3243*H3243,2)</f>
        <v>0</v>
      </c>
      <c r="BL3243" s="20" t="s">
        <v>598</v>
      </c>
      <c r="BM3243" s="222" t="s">
        <v>3753</v>
      </c>
    </row>
    <row r="3244" s="14" customFormat="1">
      <c r="A3244" s="14"/>
      <c r="B3244" s="240"/>
      <c r="C3244" s="241"/>
      <c r="D3244" s="231" t="s">
        <v>397</v>
      </c>
      <c r="E3244" s="242" t="s">
        <v>28</v>
      </c>
      <c r="F3244" s="243" t="s">
        <v>3754</v>
      </c>
      <c r="G3244" s="241"/>
      <c r="H3244" s="244">
        <v>107.87000000000001</v>
      </c>
      <c r="I3244" s="245"/>
      <c r="J3244" s="241"/>
      <c r="K3244" s="241"/>
      <c r="L3244" s="246"/>
      <c r="M3244" s="247"/>
      <c r="N3244" s="248"/>
      <c r="O3244" s="248"/>
      <c r="P3244" s="248"/>
      <c r="Q3244" s="248"/>
      <c r="R3244" s="248"/>
      <c r="S3244" s="248"/>
      <c r="T3244" s="249"/>
      <c r="U3244" s="14"/>
      <c r="V3244" s="14"/>
      <c r="W3244" s="14"/>
      <c r="X3244" s="14"/>
      <c r="Y3244" s="14"/>
      <c r="Z3244" s="14"/>
      <c r="AA3244" s="14"/>
      <c r="AB3244" s="14"/>
      <c r="AC3244" s="14"/>
      <c r="AD3244" s="14"/>
      <c r="AE3244" s="14"/>
      <c r="AT3244" s="250" t="s">
        <v>397</v>
      </c>
      <c r="AU3244" s="250" t="s">
        <v>84</v>
      </c>
      <c r="AV3244" s="14" t="s">
        <v>84</v>
      </c>
      <c r="AW3244" s="14" t="s">
        <v>35</v>
      </c>
      <c r="AX3244" s="14" t="s">
        <v>82</v>
      </c>
      <c r="AY3244" s="250" t="s">
        <v>378</v>
      </c>
    </row>
    <row r="3245" s="2" customFormat="1" ht="37.8" customHeight="1">
      <c r="A3245" s="41"/>
      <c r="B3245" s="42"/>
      <c r="C3245" s="211" t="s">
        <v>3755</v>
      </c>
      <c r="D3245" s="211" t="s">
        <v>385</v>
      </c>
      <c r="E3245" s="212" t="s">
        <v>3756</v>
      </c>
      <c r="F3245" s="213" t="s">
        <v>3757</v>
      </c>
      <c r="G3245" s="214" t="s">
        <v>572</v>
      </c>
      <c r="H3245" s="215">
        <v>15.300000000000001</v>
      </c>
      <c r="I3245" s="216"/>
      <c r="J3245" s="217">
        <f>ROUND(I3245*H3245,2)</f>
        <v>0</v>
      </c>
      <c r="K3245" s="213" t="s">
        <v>389</v>
      </c>
      <c r="L3245" s="47"/>
      <c r="M3245" s="218" t="s">
        <v>28</v>
      </c>
      <c r="N3245" s="219" t="s">
        <v>45</v>
      </c>
      <c r="O3245" s="87"/>
      <c r="P3245" s="220">
        <f>O3245*H3245</f>
        <v>0</v>
      </c>
      <c r="Q3245" s="220">
        <v>0.0060000000000000001</v>
      </c>
      <c r="R3245" s="220">
        <f>Q3245*H3245</f>
        <v>0.091800000000000007</v>
      </c>
      <c r="S3245" s="220">
        <v>0</v>
      </c>
      <c r="T3245" s="221">
        <f>S3245*H3245</f>
        <v>0</v>
      </c>
      <c r="U3245" s="41"/>
      <c r="V3245" s="41"/>
      <c r="W3245" s="41"/>
      <c r="X3245" s="41"/>
      <c r="Y3245" s="41"/>
      <c r="Z3245" s="41"/>
      <c r="AA3245" s="41"/>
      <c r="AB3245" s="41"/>
      <c r="AC3245" s="41"/>
      <c r="AD3245" s="41"/>
      <c r="AE3245" s="41"/>
      <c r="AR3245" s="222" t="s">
        <v>598</v>
      </c>
      <c r="AT3245" s="222" t="s">
        <v>385</v>
      </c>
      <c r="AU3245" s="222" t="s">
        <v>84</v>
      </c>
      <c r="AY3245" s="20" t="s">
        <v>378</v>
      </c>
      <c r="BE3245" s="223">
        <f>IF(N3245="základní",J3245,0)</f>
        <v>0</v>
      </c>
      <c r="BF3245" s="223">
        <f>IF(N3245="snížená",J3245,0)</f>
        <v>0</v>
      </c>
      <c r="BG3245" s="223">
        <f>IF(N3245="zákl. přenesená",J3245,0)</f>
        <v>0</v>
      </c>
      <c r="BH3245" s="223">
        <f>IF(N3245="sníž. přenesená",J3245,0)</f>
        <v>0</v>
      </c>
      <c r="BI3245" s="223">
        <f>IF(N3245="nulová",J3245,0)</f>
        <v>0</v>
      </c>
      <c r="BJ3245" s="20" t="s">
        <v>82</v>
      </c>
      <c r="BK3245" s="223">
        <f>ROUND(I3245*H3245,2)</f>
        <v>0</v>
      </c>
      <c r="BL3245" s="20" t="s">
        <v>598</v>
      </c>
      <c r="BM3245" s="222" t="s">
        <v>3758</v>
      </c>
    </row>
    <row r="3246" s="2" customFormat="1">
      <c r="A3246" s="41"/>
      <c r="B3246" s="42"/>
      <c r="C3246" s="43"/>
      <c r="D3246" s="224" t="s">
        <v>394</v>
      </c>
      <c r="E3246" s="43"/>
      <c r="F3246" s="225" t="s">
        <v>3759</v>
      </c>
      <c r="G3246" s="43"/>
      <c r="H3246" s="43"/>
      <c r="I3246" s="226"/>
      <c r="J3246" s="43"/>
      <c r="K3246" s="43"/>
      <c r="L3246" s="47"/>
      <c r="M3246" s="227"/>
      <c r="N3246" s="228"/>
      <c r="O3246" s="87"/>
      <c r="P3246" s="87"/>
      <c r="Q3246" s="87"/>
      <c r="R3246" s="87"/>
      <c r="S3246" s="87"/>
      <c r="T3246" s="88"/>
      <c r="U3246" s="41"/>
      <c r="V3246" s="41"/>
      <c r="W3246" s="41"/>
      <c r="X3246" s="41"/>
      <c r="Y3246" s="41"/>
      <c r="Z3246" s="41"/>
      <c r="AA3246" s="41"/>
      <c r="AB3246" s="41"/>
      <c r="AC3246" s="41"/>
      <c r="AD3246" s="41"/>
      <c r="AE3246" s="41"/>
      <c r="AT3246" s="20" t="s">
        <v>394</v>
      </c>
      <c r="AU3246" s="20" t="s">
        <v>84</v>
      </c>
    </row>
    <row r="3247" s="13" customFormat="1">
      <c r="A3247" s="13"/>
      <c r="B3247" s="229"/>
      <c r="C3247" s="230"/>
      <c r="D3247" s="231" t="s">
        <v>397</v>
      </c>
      <c r="E3247" s="232" t="s">
        <v>28</v>
      </c>
      <c r="F3247" s="233" t="s">
        <v>797</v>
      </c>
      <c r="G3247" s="230"/>
      <c r="H3247" s="232" t="s">
        <v>28</v>
      </c>
      <c r="I3247" s="234"/>
      <c r="J3247" s="230"/>
      <c r="K3247" s="230"/>
      <c r="L3247" s="235"/>
      <c r="M3247" s="236"/>
      <c r="N3247" s="237"/>
      <c r="O3247" s="237"/>
      <c r="P3247" s="237"/>
      <c r="Q3247" s="237"/>
      <c r="R3247" s="237"/>
      <c r="S3247" s="237"/>
      <c r="T3247" s="238"/>
      <c r="U3247" s="13"/>
      <c r="V3247" s="13"/>
      <c r="W3247" s="13"/>
      <c r="X3247" s="13"/>
      <c r="Y3247" s="13"/>
      <c r="Z3247" s="13"/>
      <c r="AA3247" s="13"/>
      <c r="AB3247" s="13"/>
      <c r="AC3247" s="13"/>
      <c r="AD3247" s="13"/>
      <c r="AE3247" s="13"/>
      <c r="AT3247" s="239" t="s">
        <v>397</v>
      </c>
      <c r="AU3247" s="239" t="s">
        <v>84</v>
      </c>
      <c r="AV3247" s="13" t="s">
        <v>82</v>
      </c>
      <c r="AW3247" s="13" t="s">
        <v>35</v>
      </c>
      <c r="AX3247" s="13" t="s">
        <v>74</v>
      </c>
      <c r="AY3247" s="239" t="s">
        <v>378</v>
      </c>
    </row>
    <row r="3248" s="14" customFormat="1">
      <c r="A3248" s="14"/>
      <c r="B3248" s="240"/>
      <c r="C3248" s="241"/>
      <c r="D3248" s="231" t="s">
        <v>397</v>
      </c>
      <c r="E3248" s="242" t="s">
        <v>28</v>
      </c>
      <c r="F3248" s="243" t="s">
        <v>665</v>
      </c>
      <c r="G3248" s="241"/>
      <c r="H3248" s="244">
        <v>10.199999999999999</v>
      </c>
      <c r="I3248" s="245"/>
      <c r="J3248" s="241"/>
      <c r="K3248" s="241"/>
      <c r="L3248" s="246"/>
      <c r="M3248" s="247"/>
      <c r="N3248" s="248"/>
      <c r="O3248" s="248"/>
      <c r="P3248" s="248"/>
      <c r="Q3248" s="248"/>
      <c r="R3248" s="248"/>
      <c r="S3248" s="248"/>
      <c r="T3248" s="249"/>
      <c r="U3248" s="14"/>
      <c r="V3248" s="14"/>
      <c r="W3248" s="14"/>
      <c r="X3248" s="14"/>
      <c r="Y3248" s="14"/>
      <c r="Z3248" s="14"/>
      <c r="AA3248" s="14"/>
      <c r="AB3248" s="14"/>
      <c r="AC3248" s="14"/>
      <c r="AD3248" s="14"/>
      <c r="AE3248" s="14"/>
      <c r="AT3248" s="250" t="s">
        <v>397</v>
      </c>
      <c r="AU3248" s="250" t="s">
        <v>84</v>
      </c>
      <c r="AV3248" s="14" t="s">
        <v>84</v>
      </c>
      <c r="AW3248" s="14" t="s">
        <v>35</v>
      </c>
      <c r="AX3248" s="14" t="s">
        <v>74</v>
      </c>
      <c r="AY3248" s="250" t="s">
        <v>378</v>
      </c>
    </row>
    <row r="3249" s="13" customFormat="1">
      <c r="A3249" s="13"/>
      <c r="B3249" s="229"/>
      <c r="C3249" s="230"/>
      <c r="D3249" s="231" t="s">
        <v>397</v>
      </c>
      <c r="E3249" s="232" t="s">
        <v>28</v>
      </c>
      <c r="F3249" s="233" t="s">
        <v>800</v>
      </c>
      <c r="G3249" s="230"/>
      <c r="H3249" s="232" t="s">
        <v>28</v>
      </c>
      <c r="I3249" s="234"/>
      <c r="J3249" s="230"/>
      <c r="K3249" s="230"/>
      <c r="L3249" s="235"/>
      <c r="M3249" s="236"/>
      <c r="N3249" s="237"/>
      <c r="O3249" s="237"/>
      <c r="P3249" s="237"/>
      <c r="Q3249" s="237"/>
      <c r="R3249" s="237"/>
      <c r="S3249" s="237"/>
      <c r="T3249" s="238"/>
      <c r="U3249" s="13"/>
      <c r="V3249" s="13"/>
      <c r="W3249" s="13"/>
      <c r="X3249" s="13"/>
      <c r="Y3249" s="13"/>
      <c r="Z3249" s="13"/>
      <c r="AA3249" s="13"/>
      <c r="AB3249" s="13"/>
      <c r="AC3249" s="13"/>
      <c r="AD3249" s="13"/>
      <c r="AE3249" s="13"/>
      <c r="AT3249" s="239" t="s">
        <v>397</v>
      </c>
      <c r="AU3249" s="239" t="s">
        <v>84</v>
      </c>
      <c r="AV3249" s="13" t="s">
        <v>82</v>
      </c>
      <c r="AW3249" s="13" t="s">
        <v>35</v>
      </c>
      <c r="AX3249" s="13" t="s">
        <v>74</v>
      </c>
      <c r="AY3249" s="239" t="s">
        <v>378</v>
      </c>
    </row>
    <row r="3250" s="14" customFormat="1">
      <c r="A3250" s="14"/>
      <c r="B3250" s="240"/>
      <c r="C3250" s="241"/>
      <c r="D3250" s="231" t="s">
        <v>397</v>
      </c>
      <c r="E3250" s="242" t="s">
        <v>28</v>
      </c>
      <c r="F3250" s="243" t="s">
        <v>2261</v>
      </c>
      <c r="G3250" s="241"/>
      <c r="H3250" s="244">
        <v>5.0999999999999996</v>
      </c>
      <c r="I3250" s="245"/>
      <c r="J3250" s="241"/>
      <c r="K3250" s="241"/>
      <c r="L3250" s="246"/>
      <c r="M3250" s="247"/>
      <c r="N3250" s="248"/>
      <c r="O3250" s="248"/>
      <c r="P3250" s="248"/>
      <c r="Q3250" s="248"/>
      <c r="R3250" s="248"/>
      <c r="S3250" s="248"/>
      <c r="T3250" s="249"/>
      <c r="U3250" s="14"/>
      <c r="V3250" s="14"/>
      <c r="W3250" s="14"/>
      <c r="X3250" s="14"/>
      <c r="Y3250" s="14"/>
      <c r="Z3250" s="14"/>
      <c r="AA3250" s="14"/>
      <c r="AB3250" s="14"/>
      <c r="AC3250" s="14"/>
      <c r="AD3250" s="14"/>
      <c r="AE3250" s="14"/>
      <c r="AT3250" s="250" t="s">
        <v>397</v>
      </c>
      <c r="AU3250" s="250" t="s">
        <v>84</v>
      </c>
      <c r="AV3250" s="14" t="s">
        <v>84</v>
      </c>
      <c r="AW3250" s="14" t="s">
        <v>35</v>
      </c>
      <c r="AX3250" s="14" t="s">
        <v>74</v>
      </c>
      <c r="AY3250" s="250" t="s">
        <v>378</v>
      </c>
    </row>
    <row r="3251" s="15" customFormat="1">
      <c r="A3251" s="15"/>
      <c r="B3251" s="251"/>
      <c r="C3251" s="252"/>
      <c r="D3251" s="231" t="s">
        <v>397</v>
      </c>
      <c r="E3251" s="253" t="s">
        <v>139</v>
      </c>
      <c r="F3251" s="254" t="s">
        <v>416</v>
      </c>
      <c r="G3251" s="252"/>
      <c r="H3251" s="255">
        <v>15.300000000000001</v>
      </c>
      <c r="I3251" s="256"/>
      <c r="J3251" s="252"/>
      <c r="K3251" s="252"/>
      <c r="L3251" s="257"/>
      <c r="M3251" s="258"/>
      <c r="N3251" s="259"/>
      <c r="O3251" s="259"/>
      <c r="P3251" s="259"/>
      <c r="Q3251" s="259"/>
      <c r="R3251" s="259"/>
      <c r="S3251" s="259"/>
      <c r="T3251" s="260"/>
      <c r="U3251" s="15"/>
      <c r="V3251" s="15"/>
      <c r="W3251" s="15"/>
      <c r="X3251" s="15"/>
      <c r="Y3251" s="15"/>
      <c r="Z3251" s="15"/>
      <c r="AA3251" s="15"/>
      <c r="AB3251" s="15"/>
      <c r="AC3251" s="15"/>
      <c r="AD3251" s="15"/>
      <c r="AE3251" s="15"/>
      <c r="AT3251" s="261" t="s">
        <v>397</v>
      </c>
      <c r="AU3251" s="261" t="s">
        <v>84</v>
      </c>
      <c r="AV3251" s="15" t="s">
        <v>390</v>
      </c>
      <c r="AW3251" s="15" t="s">
        <v>35</v>
      </c>
      <c r="AX3251" s="15" t="s">
        <v>82</v>
      </c>
      <c r="AY3251" s="261" t="s">
        <v>378</v>
      </c>
    </row>
    <row r="3252" s="2" customFormat="1" ht="37.8" customHeight="1">
      <c r="A3252" s="41"/>
      <c r="B3252" s="42"/>
      <c r="C3252" s="273" t="s">
        <v>3760</v>
      </c>
      <c r="D3252" s="273" t="s">
        <v>875</v>
      </c>
      <c r="E3252" s="274" t="s">
        <v>3761</v>
      </c>
      <c r="F3252" s="275" t="s">
        <v>3762</v>
      </c>
      <c r="G3252" s="276" t="s">
        <v>572</v>
      </c>
      <c r="H3252" s="277">
        <v>16.829999999999998</v>
      </c>
      <c r="I3252" s="278"/>
      <c r="J3252" s="279">
        <f>ROUND(I3252*H3252,2)</f>
        <v>0</v>
      </c>
      <c r="K3252" s="275" t="s">
        <v>28</v>
      </c>
      <c r="L3252" s="280"/>
      <c r="M3252" s="281" t="s">
        <v>28</v>
      </c>
      <c r="N3252" s="282" t="s">
        <v>45</v>
      </c>
      <c r="O3252" s="87"/>
      <c r="P3252" s="220">
        <f>O3252*H3252</f>
        <v>0</v>
      </c>
      <c r="Q3252" s="220">
        <v>0.021999999999999999</v>
      </c>
      <c r="R3252" s="220">
        <f>Q3252*H3252</f>
        <v>0.37025999999999992</v>
      </c>
      <c r="S3252" s="220">
        <v>0</v>
      </c>
      <c r="T3252" s="221">
        <f>S3252*H3252</f>
        <v>0</v>
      </c>
      <c r="U3252" s="41"/>
      <c r="V3252" s="41"/>
      <c r="W3252" s="41"/>
      <c r="X3252" s="41"/>
      <c r="Y3252" s="41"/>
      <c r="Z3252" s="41"/>
      <c r="AA3252" s="41"/>
      <c r="AB3252" s="41"/>
      <c r="AC3252" s="41"/>
      <c r="AD3252" s="41"/>
      <c r="AE3252" s="41"/>
      <c r="AR3252" s="222" t="s">
        <v>706</v>
      </c>
      <c r="AT3252" s="222" t="s">
        <v>875</v>
      </c>
      <c r="AU3252" s="222" t="s">
        <v>84</v>
      </c>
      <c r="AY3252" s="20" t="s">
        <v>378</v>
      </c>
      <c r="BE3252" s="223">
        <f>IF(N3252="základní",J3252,0)</f>
        <v>0</v>
      </c>
      <c r="BF3252" s="223">
        <f>IF(N3252="snížená",J3252,0)</f>
        <v>0</v>
      </c>
      <c r="BG3252" s="223">
        <f>IF(N3252="zákl. přenesená",J3252,0)</f>
        <v>0</v>
      </c>
      <c r="BH3252" s="223">
        <f>IF(N3252="sníž. přenesená",J3252,0)</f>
        <v>0</v>
      </c>
      <c r="BI3252" s="223">
        <f>IF(N3252="nulová",J3252,0)</f>
        <v>0</v>
      </c>
      <c r="BJ3252" s="20" t="s">
        <v>82</v>
      </c>
      <c r="BK3252" s="223">
        <f>ROUND(I3252*H3252,2)</f>
        <v>0</v>
      </c>
      <c r="BL3252" s="20" t="s">
        <v>598</v>
      </c>
      <c r="BM3252" s="222" t="s">
        <v>3763</v>
      </c>
    </row>
    <row r="3253" s="14" customFormat="1">
      <c r="A3253" s="14"/>
      <c r="B3253" s="240"/>
      <c r="C3253" s="241"/>
      <c r="D3253" s="231" t="s">
        <v>397</v>
      </c>
      <c r="E3253" s="242" t="s">
        <v>28</v>
      </c>
      <c r="F3253" s="243" t="s">
        <v>3764</v>
      </c>
      <c r="G3253" s="241"/>
      <c r="H3253" s="244">
        <v>16.829999999999998</v>
      </c>
      <c r="I3253" s="245"/>
      <c r="J3253" s="241"/>
      <c r="K3253" s="241"/>
      <c r="L3253" s="246"/>
      <c r="M3253" s="247"/>
      <c r="N3253" s="248"/>
      <c r="O3253" s="248"/>
      <c r="P3253" s="248"/>
      <c r="Q3253" s="248"/>
      <c r="R3253" s="248"/>
      <c r="S3253" s="248"/>
      <c r="T3253" s="249"/>
      <c r="U3253" s="14"/>
      <c r="V3253" s="14"/>
      <c r="W3253" s="14"/>
      <c r="X3253" s="14"/>
      <c r="Y3253" s="14"/>
      <c r="Z3253" s="14"/>
      <c r="AA3253" s="14"/>
      <c r="AB3253" s="14"/>
      <c r="AC3253" s="14"/>
      <c r="AD3253" s="14"/>
      <c r="AE3253" s="14"/>
      <c r="AT3253" s="250" t="s">
        <v>397</v>
      </c>
      <c r="AU3253" s="250" t="s">
        <v>84</v>
      </c>
      <c r="AV3253" s="14" t="s">
        <v>84</v>
      </c>
      <c r="AW3253" s="14" t="s">
        <v>35</v>
      </c>
      <c r="AX3253" s="14" t="s">
        <v>82</v>
      </c>
      <c r="AY3253" s="250" t="s">
        <v>378</v>
      </c>
    </row>
    <row r="3254" s="2" customFormat="1" ht="37.8" customHeight="1">
      <c r="A3254" s="41"/>
      <c r="B3254" s="42"/>
      <c r="C3254" s="211" t="s">
        <v>3765</v>
      </c>
      <c r="D3254" s="211" t="s">
        <v>385</v>
      </c>
      <c r="E3254" s="212" t="s">
        <v>3766</v>
      </c>
      <c r="F3254" s="213" t="s">
        <v>3767</v>
      </c>
      <c r="G3254" s="214" t="s">
        <v>572</v>
      </c>
      <c r="H3254" s="215">
        <v>28.600000000000001</v>
      </c>
      <c r="I3254" s="216"/>
      <c r="J3254" s="217">
        <f>ROUND(I3254*H3254,2)</f>
        <v>0</v>
      </c>
      <c r="K3254" s="213" t="s">
        <v>389</v>
      </c>
      <c r="L3254" s="47"/>
      <c r="M3254" s="218" t="s">
        <v>28</v>
      </c>
      <c r="N3254" s="219" t="s">
        <v>45</v>
      </c>
      <c r="O3254" s="87"/>
      <c r="P3254" s="220">
        <f>O3254*H3254</f>
        <v>0</v>
      </c>
      <c r="Q3254" s="220">
        <v>0</v>
      </c>
      <c r="R3254" s="220">
        <f>Q3254*H3254</f>
        <v>0</v>
      </c>
      <c r="S3254" s="220">
        <v>0</v>
      </c>
      <c r="T3254" s="221">
        <f>S3254*H3254</f>
        <v>0</v>
      </c>
      <c r="U3254" s="41"/>
      <c r="V3254" s="41"/>
      <c r="W3254" s="41"/>
      <c r="X3254" s="41"/>
      <c r="Y3254" s="41"/>
      <c r="Z3254" s="41"/>
      <c r="AA3254" s="41"/>
      <c r="AB3254" s="41"/>
      <c r="AC3254" s="41"/>
      <c r="AD3254" s="41"/>
      <c r="AE3254" s="41"/>
      <c r="AR3254" s="222" t="s">
        <v>598</v>
      </c>
      <c r="AT3254" s="222" t="s">
        <v>385</v>
      </c>
      <c r="AU3254" s="222" t="s">
        <v>84</v>
      </c>
      <c r="AY3254" s="20" t="s">
        <v>378</v>
      </c>
      <c r="BE3254" s="223">
        <f>IF(N3254="základní",J3254,0)</f>
        <v>0</v>
      </c>
      <c r="BF3254" s="223">
        <f>IF(N3254="snížená",J3254,0)</f>
        <v>0</v>
      </c>
      <c r="BG3254" s="223">
        <f>IF(N3254="zákl. přenesená",J3254,0)</f>
        <v>0</v>
      </c>
      <c r="BH3254" s="223">
        <f>IF(N3254="sníž. přenesená",J3254,0)</f>
        <v>0</v>
      </c>
      <c r="BI3254" s="223">
        <f>IF(N3254="nulová",J3254,0)</f>
        <v>0</v>
      </c>
      <c r="BJ3254" s="20" t="s">
        <v>82</v>
      </c>
      <c r="BK3254" s="223">
        <f>ROUND(I3254*H3254,2)</f>
        <v>0</v>
      </c>
      <c r="BL3254" s="20" t="s">
        <v>598</v>
      </c>
      <c r="BM3254" s="222" t="s">
        <v>3768</v>
      </c>
    </row>
    <row r="3255" s="2" customFormat="1">
      <c r="A3255" s="41"/>
      <c r="B3255" s="42"/>
      <c r="C3255" s="43"/>
      <c r="D3255" s="224" t="s">
        <v>394</v>
      </c>
      <c r="E3255" s="43"/>
      <c r="F3255" s="225" t="s">
        <v>3769</v>
      </c>
      <c r="G3255" s="43"/>
      <c r="H3255" s="43"/>
      <c r="I3255" s="226"/>
      <c r="J3255" s="43"/>
      <c r="K3255" s="43"/>
      <c r="L3255" s="47"/>
      <c r="M3255" s="227"/>
      <c r="N3255" s="228"/>
      <c r="O3255" s="87"/>
      <c r="P3255" s="87"/>
      <c r="Q3255" s="87"/>
      <c r="R3255" s="87"/>
      <c r="S3255" s="87"/>
      <c r="T3255" s="88"/>
      <c r="U3255" s="41"/>
      <c r="V3255" s="41"/>
      <c r="W3255" s="41"/>
      <c r="X3255" s="41"/>
      <c r="Y3255" s="41"/>
      <c r="Z3255" s="41"/>
      <c r="AA3255" s="41"/>
      <c r="AB3255" s="41"/>
      <c r="AC3255" s="41"/>
      <c r="AD3255" s="41"/>
      <c r="AE3255" s="41"/>
      <c r="AT3255" s="20" t="s">
        <v>394</v>
      </c>
      <c r="AU3255" s="20" t="s">
        <v>84</v>
      </c>
    </row>
    <row r="3256" s="14" customFormat="1">
      <c r="A3256" s="14"/>
      <c r="B3256" s="240"/>
      <c r="C3256" s="241"/>
      <c r="D3256" s="231" t="s">
        <v>397</v>
      </c>
      <c r="E3256" s="242" t="s">
        <v>28</v>
      </c>
      <c r="F3256" s="243" t="s">
        <v>141</v>
      </c>
      <c r="G3256" s="241"/>
      <c r="H3256" s="244">
        <v>93.799999999999997</v>
      </c>
      <c r="I3256" s="245"/>
      <c r="J3256" s="241"/>
      <c r="K3256" s="241"/>
      <c r="L3256" s="246"/>
      <c r="M3256" s="247"/>
      <c r="N3256" s="248"/>
      <c r="O3256" s="248"/>
      <c r="P3256" s="248"/>
      <c r="Q3256" s="248"/>
      <c r="R3256" s="248"/>
      <c r="S3256" s="248"/>
      <c r="T3256" s="249"/>
      <c r="U3256" s="14"/>
      <c r="V3256" s="14"/>
      <c r="W3256" s="14"/>
      <c r="X3256" s="14"/>
      <c r="Y3256" s="14"/>
      <c r="Z3256" s="14"/>
      <c r="AA3256" s="14"/>
      <c r="AB3256" s="14"/>
      <c r="AC3256" s="14"/>
      <c r="AD3256" s="14"/>
      <c r="AE3256" s="14"/>
      <c r="AT3256" s="250" t="s">
        <v>397</v>
      </c>
      <c r="AU3256" s="250" t="s">
        <v>84</v>
      </c>
      <c r="AV3256" s="14" t="s">
        <v>84</v>
      </c>
      <c r="AW3256" s="14" t="s">
        <v>35</v>
      </c>
      <c r="AX3256" s="14" t="s">
        <v>74</v>
      </c>
      <c r="AY3256" s="250" t="s">
        <v>378</v>
      </c>
    </row>
    <row r="3257" s="14" customFormat="1">
      <c r="A3257" s="14"/>
      <c r="B3257" s="240"/>
      <c r="C3257" s="241"/>
      <c r="D3257" s="231" t="s">
        <v>397</v>
      </c>
      <c r="E3257" s="242" t="s">
        <v>28</v>
      </c>
      <c r="F3257" s="243" t="s">
        <v>3770</v>
      </c>
      <c r="G3257" s="241"/>
      <c r="H3257" s="244">
        <v>-65.200000000000003</v>
      </c>
      <c r="I3257" s="245"/>
      <c r="J3257" s="241"/>
      <c r="K3257" s="241"/>
      <c r="L3257" s="246"/>
      <c r="M3257" s="247"/>
      <c r="N3257" s="248"/>
      <c r="O3257" s="248"/>
      <c r="P3257" s="248"/>
      <c r="Q3257" s="248"/>
      <c r="R3257" s="248"/>
      <c r="S3257" s="248"/>
      <c r="T3257" s="249"/>
      <c r="U3257" s="14"/>
      <c r="V3257" s="14"/>
      <c r="W3257" s="14"/>
      <c r="X3257" s="14"/>
      <c r="Y3257" s="14"/>
      <c r="Z3257" s="14"/>
      <c r="AA3257" s="14"/>
      <c r="AB3257" s="14"/>
      <c r="AC3257" s="14"/>
      <c r="AD3257" s="14"/>
      <c r="AE3257" s="14"/>
      <c r="AT3257" s="250" t="s">
        <v>397</v>
      </c>
      <c r="AU3257" s="250" t="s">
        <v>84</v>
      </c>
      <c r="AV3257" s="14" t="s">
        <v>84</v>
      </c>
      <c r="AW3257" s="14" t="s">
        <v>35</v>
      </c>
      <c r="AX3257" s="14" t="s">
        <v>74</v>
      </c>
      <c r="AY3257" s="250" t="s">
        <v>378</v>
      </c>
    </row>
    <row r="3258" s="15" customFormat="1">
      <c r="A3258" s="15"/>
      <c r="B3258" s="251"/>
      <c r="C3258" s="252"/>
      <c r="D3258" s="231" t="s">
        <v>397</v>
      </c>
      <c r="E3258" s="253" t="s">
        <v>28</v>
      </c>
      <c r="F3258" s="254" t="s">
        <v>416</v>
      </c>
      <c r="G3258" s="252"/>
      <c r="H3258" s="255">
        <v>28.600000000000001</v>
      </c>
      <c r="I3258" s="256"/>
      <c r="J3258" s="252"/>
      <c r="K3258" s="252"/>
      <c r="L3258" s="257"/>
      <c r="M3258" s="258"/>
      <c r="N3258" s="259"/>
      <c r="O3258" s="259"/>
      <c r="P3258" s="259"/>
      <c r="Q3258" s="259"/>
      <c r="R3258" s="259"/>
      <c r="S3258" s="259"/>
      <c r="T3258" s="260"/>
      <c r="U3258" s="15"/>
      <c r="V3258" s="15"/>
      <c r="W3258" s="15"/>
      <c r="X3258" s="15"/>
      <c r="Y3258" s="15"/>
      <c r="Z3258" s="15"/>
      <c r="AA3258" s="15"/>
      <c r="AB3258" s="15"/>
      <c r="AC3258" s="15"/>
      <c r="AD3258" s="15"/>
      <c r="AE3258" s="15"/>
      <c r="AT3258" s="261" t="s">
        <v>397</v>
      </c>
      <c r="AU3258" s="261" t="s">
        <v>84</v>
      </c>
      <c r="AV3258" s="15" t="s">
        <v>390</v>
      </c>
      <c r="AW3258" s="15" t="s">
        <v>35</v>
      </c>
      <c r="AX3258" s="15" t="s">
        <v>82</v>
      </c>
      <c r="AY3258" s="261" t="s">
        <v>378</v>
      </c>
    </row>
    <row r="3259" s="2" customFormat="1" ht="24.15" customHeight="1">
      <c r="A3259" s="41"/>
      <c r="B3259" s="42"/>
      <c r="C3259" s="211" t="s">
        <v>3771</v>
      </c>
      <c r="D3259" s="211" t="s">
        <v>385</v>
      </c>
      <c r="E3259" s="212" t="s">
        <v>3772</v>
      </c>
      <c r="F3259" s="213" t="s">
        <v>3773</v>
      </c>
      <c r="G3259" s="214" t="s">
        <v>572</v>
      </c>
      <c r="H3259" s="215">
        <v>93.799999999999997</v>
      </c>
      <c r="I3259" s="216"/>
      <c r="J3259" s="217">
        <f>ROUND(I3259*H3259,2)</f>
        <v>0</v>
      </c>
      <c r="K3259" s="213" t="s">
        <v>389</v>
      </c>
      <c r="L3259" s="47"/>
      <c r="M3259" s="218" t="s">
        <v>28</v>
      </c>
      <c r="N3259" s="219" t="s">
        <v>45</v>
      </c>
      <c r="O3259" s="87"/>
      <c r="P3259" s="220">
        <f>O3259*H3259</f>
        <v>0</v>
      </c>
      <c r="Q3259" s="220">
        <v>0.0015</v>
      </c>
      <c r="R3259" s="220">
        <f>Q3259*H3259</f>
        <v>0.14069999999999999</v>
      </c>
      <c r="S3259" s="220">
        <v>0</v>
      </c>
      <c r="T3259" s="221">
        <f>S3259*H3259</f>
        <v>0</v>
      </c>
      <c r="U3259" s="41"/>
      <c r="V3259" s="41"/>
      <c r="W3259" s="41"/>
      <c r="X3259" s="41"/>
      <c r="Y3259" s="41"/>
      <c r="Z3259" s="41"/>
      <c r="AA3259" s="41"/>
      <c r="AB3259" s="41"/>
      <c r="AC3259" s="41"/>
      <c r="AD3259" s="41"/>
      <c r="AE3259" s="41"/>
      <c r="AR3259" s="222" t="s">
        <v>598</v>
      </c>
      <c r="AT3259" s="222" t="s">
        <v>385</v>
      </c>
      <c r="AU3259" s="222" t="s">
        <v>84</v>
      </c>
      <c r="AY3259" s="20" t="s">
        <v>378</v>
      </c>
      <c r="BE3259" s="223">
        <f>IF(N3259="základní",J3259,0)</f>
        <v>0</v>
      </c>
      <c r="BF3259" s="223">
        <f>IF(N3259="snížená",J3259,0)</f>
        <v>0</v>
      </c>
      <c r="BG3259" s="223">
        <f>IF(N3259="zákl. přenesená",J3259,0)</f>
        <v>0</v>
      </c>
      <c r="BH3259" s="223">
        <f>IF(N3259="sníž. přenesená",J3259,0)</f>
        <v>0</v>
      </c>
      <c r="BI3259" s="223">
        <f>IF(N3259="nulová",J3259,0)</f>
        <v>0</v>
      </c>
      <c r="BJ3259" s="20" t="s">
        <v>82</v>
      </c>
      <c r="BK3259" s="223">
        <f>ROUND(I3259*H3259,2)</f>
        <v>0</v>
      </c>
      <c r="BL3259" s="20" t="s">
        <v>598</v>
      </c>
      <c r="BM3259" s="222" t="s">
        <v>3774</v>
      </c>
    </row>
    <row r="3260" s="2" customFormat="1">
      <c r="A3260" s="41"/>
      <c r="B3260" s="42"/>
      <c r="C3260" s="43"/>
      <c r="D3260" s="224" t="s">
        <v>394</v>
      </c>
      <c r="E3260" s="43"/>
      <c r="F3260" s="225" t="s">
        <v>3775</v>
      </c>
      <c r="G3260" s="43"/>
      <c r="H3260" s="43"/>
      <c r="I3260" s="226"/>
      <c r="J3260" s="43"/>
      <c r="K3260" s="43"/>
      <c r="L3260" s="47"/>
      <c r="M3260" s="227"/>
      <c r="N3260" s="228"/>
      <c r="O3260" s="87"/>
      <c r="P3260" s="87"/>
      <c r="Q3260" s="87"/>
      <c r="R3260" s="87"/>
      <c r="S3260" s="87"/>
      <c r="T3260" s="88"/>
      <c r="U3260" s="41"/>
      <c r="V3260" s="41"/>
      <c r="W3260" s="41"/>
      <c r="X3260" s="41"/>
      <c r="Y3260" s="41"/>
      <c r="Z3260" s="41"/>
      <c r="AA3260" s="41"/>
      <c r="AB3260" s="41"/>
      <c r="AC3260" s="41"/>
      <c r="AD3260" s="41"/>
      <c r="AE3260" s="41"/>
      <c r="AT3260" s="20" t="s">
        <v>394</v>
      </c>
      <c r="AU3260" s="20" t="s">
        <v>84</v>
      </c>
    </row>
    <row r="3261" s="14" customFormat="1">
      <c r="A3261" s="14"/>
      <c r="B3261" s="240"/>
      <c r="C3261" s="241"/>
      <c r="D3261" s="231" t="s">
        <v>397</v>
      </c>
      <c r="E3261" s="242" t="s">
        <v>28</v>
      </c>
      <c r="F3261" s="243" t="s">
        <v>141</v>
      </c>
      <c r="G3261" s="241"/>
      <c r="H3261" s="244">
        <v>93.799999999999997</v>
      </c>
      <c r="I3261" s="245"/>
      <c r="J3261" s="241"/>
      <c r="K3261" s="241"/>
      <c r="L3261" s="246"/>
      <c r="M3261" s="247"/>
      <c r="N3261" s="248"/>
      <c r="O3261" s="248"/>
      <c r="P3261" s="248"/>
      <c r="Q3261" s="248"/>
      <c r="R3261" s="248"/>
      <c r="S3261" s="248"/>
      <c r="T3261" s="249"/>
      <c r="U3261" s="14"/>
      <c r="V3261" s="14"/>
      <c r="W3261" s="14"/>
      <c r="X3261" s="14"/>
      <c r="Y3261" s="14"/>
      <c r="Z3261" s="14"/>
      <c r="AA3261" s="14"/>
      <c r="AB3261" s="14"/>
      <c r="AC3261" s="14"/>
      <c r="AD3261" s="14"/>
      <c r="AE3261" s="14"/>
      <c r="AT3261" s="250" t="s">
        <v>397</v>
      </c>
      <c r="AU3261" s="250" t="s">
        <v>84</v>
      </c>
      <c r="AV3261" s="14" t="s">
        <v>84</v>
      </c>
      <c r="AW3261" s="14" t="s">
        <v>35</v>
      </c>
      <c r="AX3261" s="14" t="s">
        <v>82</v>
      </c>
      <c r="AY3261" s="250" t="s">
        <v>378</v>
      </c>
    </row>
    <row r="3262" s="2" customFormat="1" ht="55.5" customHeight="1">
      <c r="A3262" s="41"/>
      <c r="B3262" s="42"/>
      <c r="C3262" s="211" t="s">
        <v>3776</v>
      </c>
      <c r="D3262" s="211" t="s">
        <v>385</v>
      </c>
      <c r="E3262" s="212" t="s">
        <v>3777</v>
      </c>
      <c r="F3262" s="213" t="s">
        <v>3778</v>
      </c>
      <c r="G3262" s="214" t="s">
        <v>634</v>
      </c>
      <c r="H3262" s="215">
        <v>3.9940000000000002</v>
      </c>
      <c r="I3262" s="216"/>
      <c r="J3262" s="217">
        <f>ROUND(I3262*H3262,2)</f>
        <v>0</v>
      </c>
      <c r="K3262" s="213" t="s">
        <v>389</v>
      </c>
      <c r="L3262" s="47"/>
      <c r="M3262" s="218" t="s">
        <v>28</v>
      </c>
      <c r="N3262" s="219" t="s">
        <v>45</v>
      </c>
      <c r="O3262" s="87"/>
      <c r="P3262" s="220">
        <f>O3262*H3262</f>
        <v>0</v>
      </c>
      <c r="Q3262" s="220">
        <v>0</v>
      </c>
      <c r="R3262" s="220">
        <f>Q3262*H3262</f>
        <v>0</v>
      </c>
      <c r="S3262" s="220">
        <v>0</v>
      </c>
      <c r="T3262" s="221">
        <f>S3262*H3262</f>
        <v>0</v>
      </c>
      <c r="U3262" s="41"/>
      <c r="V3262" s="41"/>
      <c r="W3262" s="41"/>
      <c r="X3262" s="41"/>
      <c r="Y3262" s="41"/>
      <c r="Z3262" s="41"/>
      <c r="AA3262" s="41"/>
      <c r="AB3262" s="41"/>
      <c r="AC3262" s="41"/>
      <c r="AD3262" s="41"/>
      <c r="AE3262" s="41"/>
      <c r="AR3262" s="222" t="s">
        <v>598</v>
      </c>
      <c r="AT3262" s="222" t="s">
        <v>385</v>
      </c>
      <c r="AU3262" s="222" t="s">
        <v>84</v>
      </c>
      <c r="AY3262" s="20" t="s">
        <v>378</v>
      </c>
      <c r="BE3262" s="223">
        <f>IF(N3262="základní",J3262,0)</f>
        <v>0</v>
      </c>
      <c r="BF3262" s="223">
        <f>IF(N3262="snížená",J3262,0)</f>
        <v>0</v>
      </c>
      <c r="BG3262" s="223">
        <f>IF(N3262="zákl. přenesená",J3262,0)</f>
        <v>0</v>
      </c>
      <c r="BH3262" s="223">
        <f>IF(N3262="sníž. přenesená",J3262,0)</f>
        <v>0</v>
      </c>
      <c r="BI3262" s="223">
        <f>IF(N3262="nulová",J3262,0)</f>
        <v>0</v>
      </c>
      <c r="BJ3262" s="20" t="s">
        <v>82</v>
      </c>
      <c r="BK3262" s="223">
        <f>ROUND(I3262*H3262,2)</f>
        <v>0</v>
      </c>
      <c r="BL3262" s="20" t="s">
        <v>598</v>
      </c>
      <c r="BM3262" s="222" t="s">
        <v>3779</v>
      </c>
    </row>
    <row r="3263" s="2" customFormat="1">
      <c r="A3263" s="41"/>
      <c r="B3263" s="42"/>
      <c r="C3263" s="43"/>
      <c r="D3263" s="224" t="s">
        <v>394</v>
      </c>
      <c r="E3263" s="43"/>
      <c r="F3263" s="225" t="s">
        <v>3780</v>
      </c>
      <c r="G3263" s="43"/>
      <c r="H3263" s="43"/>
      <c r="I3263" s="226"/>
      <c r="J3263" s="43"/>
      <c r="K3263" s="43"/>
      <c r="L3263" s="47"/>
      <c r="M3263" s="227"/>
      <c r="N3263" s="228"/>
      <c r="O3263" s="87"/>
      <c r="P3263" s="87"/>
      <c r="Q3263" s="87"/>
      <c r="R3263" s="87"/>
      <c r="S3263" s="87"/>
      <c r="T3263" s="88"/>
      <c r="U3263" s="41"/>
      <c r="V3263" s="41"/>
      <c r="W3263" s="41"/>
      <c r="X3263" s="41"/>
      <c r="Y3263" s="41"/>
      <c r="Z3263" s="41"/>
      <c r="AA3263" s="41"/>
      <c r="AB3263" s="41"/>
      <c r="AC3263" s="41"/>
      <c r="AD3263" s="41"/>
      <c r="AE3263" s="41"/>
      <c r="AT3263" s="20" t="s">
        <v>394</v>
      </c>
      <c r="AU3263" s="20" t="s">
        <v>84</v>
      </c>
    </row>
    <row r="3264" s="12" customFormat="1" ht="22.8" customHeight="1">
      <c r="A3264" s="12"/>
      <c r="B3264" s="195"/>
      <c r="C3264" s="196"/>
      <c r="D3264" s="197" t="s">
        <v>73</v>
      </c>
      <c r="E3264" s="209" t="s">
        <v>3781</v>
      </c>
      <c r="F3264" s="209" t="s">
        <v>3782</v>
      </c>
      <c r="G3264" s="196"/>
      <c r="H3264" s="196"/>
      <c r="I3264" s="199"/>
      <c r="J3264" s="210">
        <f>BK3264</f>
        <v>0</v>
      </c>
      <c r="K3264" s="196"/>
      <c r="L3264" s="201"/>
      <c r="M3264" s="202"/>
      <c r="N3264" s="203"/>
      <c r="O3264" s="203"/>
      <c r="P3264" s="204">
        <f>SUM(P3265:P3428)</f>
        <v>0</v>
      </c>
      <c r="Q3264" s="203"/>
      <c r="R3264" s="204">
        <f>SUM(R3265:R3428)</f>
        <v>15.536721450000002</v>
      </c>
      <c r="S3264" s="203"/>
      <c r="T3264" s="205">
        <f>SUM(T3265:T3428)</f>
        <v>0</v>
      </c>
      <c r="U3264" s="12"/>
      <c r="V3264" s="12"/>
      <c r="W3264" s="12"/>
      <c r="X3264" s="12"/>
      <c r="Y3264" s="12"/>
      <c r="Z3264" s="12"/>
      <c r="AA3264" s="12"/>
      <c r="AB3264" s="12"/>
      <c r="AC3264" s="12"/>
      <c r="AD3264" s="12"/>
      <c r="AE3264" s="12"/>
      <c r="AR3264" s="206" t="s">
        <v>84</v>
      </c>
      <c r="AT3264" s="207" t="s">
        <v>73</v>
      </c>
      <c r="AU3264" s="207" t="s">
        <v>82</v>
      </c>
      <c r="AY3264" s="206" t="s">
        <v>378</v>
      </c>
      <c r="BK3264" s="208">
        <f>SUM(BK3265:BK3428)</f>
        <v>0</v>
      </c>
    </row>
    <row r="3265" s="2" customFormat="1" ht="24.15" customHeight="1">
      <c r="A3265" s="41"/>
      <c r="B3265" s="42"/>
      <c r="C3265" s="211" t="s">
        <v>3783</v>
      </c>
      <c r="D3265" s="211" t="s">
        <v>385</v>
      </c>
      <c r="E3265" s="212" t="s">
        <v>3784</v>
      </c>
      <c r="F3265" s="213" t="s">
        <v>3785</v>
      </c>
      <c r="G3265" s="214" t="s">
        <v>572</v>
      </c>
      <c r="H3265" s="215">
        <v>1114.27</v>
      </c>
      <c r="I3265" s="216"/>
      <c r="J3265" s="217">
        <f>ROUND(I3265*H3265,2)</f>
        <v>0</v>
      </c>
      <c r="K3265" s="213" t="s">
        <v>389</v>
      </c>
      <c r="L3265" s="47"/>
      <c r="M3265" s="218" t="s">
        <v>28</v>
      </c>
      <c r="N3265" s="219" t="s">
        <v>45</v>
      </c>
      <c r="O3265" s="87"/>
      <c r="P3265" s="220">
        <f>O3265*H3265</f>
        <v>0</v>
      </c>
      <c r="Q3265" s="220">
        <v>0</v>
      </c>
      <c r="R3265" s="220">
        <f>Q3265*H3265</f>
        <v>0</v>
      </c>
      <c r="S3265" s="220">
        <v>0</v>
      </c>
      <c r="T3265" s="221">
        <f>S3265*H3265</f>
        <v>0</v>
      </c>
      <c r="U3265" s="41"/>
      <c r="V3265" s="41"/>
      <c r="W3265" s="41"/>
      <c r="X3265" s="41"/>
      <c r="Y3265" s="41"/>
      <c r="Z3265" s="41"/>
      <c r="AA3265" s="41"/>
      <c r="AB3265" s="41"/>
      <c r="AC3265" s="41"/>
      <c r="AD3265" s="41"/>
      <c r="AE3265" s="41"/>
      <c r="AR3265" s="222" t="s">
        <v>598</v>
      </c>
      <c r="AT3265" s="222" t="s">
        <v>385</v>
      </c>
      <c r="AU3265" s="222" t="s">
        <v>84</v>
      </c>
      <c r="AY3265" s="20" t="s">
        <v>378</v>
      </c>
      <c r="BE3265" s="223">
        <f>IF(N3265="základní",J3265,0)</f>
        <v>0</v>
      </c>
      <c r="BF3265" s="223">
        <f>IF(N3265="snížená",J3265,0)</f>
        <v>0</v>
      </c>
      <c r="BG3265" s="223">
        <f>IF(N3265="zákl. přenesená",J3265,0)</f>
        <v>0</v>
      </c>
      <c r="BH3265" s="223">
        <f>IF(N3265="sníž. přenesená",J3265,0)</f>
        <v>0</v>
      </c>
      <c r="BI3265" s="223">
        <f>IF(N3265="nulová",J3265,0)</f>
        <v>0</v>
      </c>
      <c r="BJ3265" s="20" t="s">
        <v>82</v>
      </c>
      <c r="BK3265" s="223">
        <f>ROUND(I3265*H3265,2)</f>
        <v>0</v>
      </c>
      <c r="BL3265" s="20" t="s">
        <v>598</v>
      </c>
      <c r="BM3265" s="222" t="s">
        <v>3786</v>
      </c>
    </row>
    <row r="3266" s="2" customFormat="1">
      <c r="A3266" s="41"/>
      <c r="B3266" s="42"/>
      <c r="C3266" s="43"/>
      <c r="D3266" s="224" t="s">
        <v>394</v>
      </c>
      <c r="E3266" s="43"/>
      <c r="F3266" s="225" t="s">
        <v>3787</v>
      </c>
      <c r="G3266" s="43"/>
      <c r="H3266" s="43"/>
      <c r="I3266" s="226"/>
      <c r="J3266" s="43"/>
      <c r="K3266" s="43"/>
      <c r="L3266" s="47"/>
      <c r="M3266" s="227"/>
      <c r="N3266" s="228"/>
      <c r="O3266" s="87"/>
      <c r="P3266" s="87"/>
      <c r="Q3266" s="87"/>
      <c r="R3266" s="87"/>
      <c r="S3266" s="87"/>
      <c r="T3266" s="88"/>
      <c r="U3266" s="41"/>
      <c r="V3266" s="41"/>
      <c r="W3266" s="41"/>
      <c r="X3266" s="41"/>
      <c r="Y3266" s="41"/>
      <c r="Z3266" s="41"/>
      <c r="AA3266" s="41"/>
      <c r="AB3266" s="41"/>
      <c r="AC3266" s="41"/>
      <c r="AD3266" s="41"/>
      <c r="AE3266" s="41"/>
      <c r="AT3266" s="20" t="s">
        <v>394</v>
      </c>
      <c r="AU3266" s="20" t="s">
        <v>84</v>
      </c>
    </row>
    <row r="3267" s="14" customFormat="1">
      <c r="A3267" s="14"/>
      <c r="B3267" s="240"/>
      <c r="C3267" s="241"/>
      <c r="D3267" s="231" t="s">
        <v>397</v>
      </c>
      <c r="E3267" s="242" t="s">
        <v>28</v>
      </c>
      <c r="F3267" s="243" t="s">
        <v>328</v>
      </c>
      <c r="G3267" s="241"/>
      <c r="H3267" s="244">
        <v>1114.27</v>
      </c>
      <c r="I3267" s="245"/>
      <c r="J3267" s="241"/>
      <c r="K3267" s="241"/>
      <c r="L3267" s="246"/>
      <c r="M3267" s="247"/>
      <c r="N3267" s="248"/>
      <c r="O3267" s="248"/>
      <c r="P3267" s="248"/>
      <c r="Q3267" s="248"/>
      <c r="R3267" s="248"/>
      <c r="S3267" s="248"/>
      <c r="T3267" s="249"/>
      <c r="U3267" s="14"/>
      <c r="V3267" s="14"/>
      <c r="W3267" s="14"/>
      <c r="X3267" s="14"/>
      <c r="Y3267" s="14"/>
      <c r="Z3267" s="14"/>
      <c r="AA3267" s="14"/>
      <c r="AB3267" s="14"/>
      <c r="AC3267" s="14"/>
      <c r="AD3267" s="14"/>
      <c r="AE3267" s="14"/>
      <c r="AT3267" s="250" t="s">
        <v>397</v>
      </c>
      <c r="AU3267" s="250" t="s">
        <v>84</v>
      </c>
      <c r="AV3267" s="14" t="s">
        <v>84</v>
      </c>
      <c r="AW3267" s="14" t="s">
        <v>35</v>
      </c>
      <c r="AX3267" s="14" t="s">
        <v>82</v>
      </c>
      <c r="AY3267" s="250" t="s">
        <v>378</v>
      </c>
    </row>
    <row r="3268" s="2" customFormat="1" ht="24.15" customHeight="1">
      <c r="A3268" s="41"/>
      <c r="B3268" s="42"/>
      <c r="C3268" s="211" t="s">
        <v>3788</v>
      </c>
      <c r="D3268" s="211" t="s">
        <v>385</v>
      </c>
      <c r="E3268" s="212" t="s">
        <v>3789</v>
      </c>
      <c r="F3268" s="213" t="s">
        <v>3790</v>
      </c>
      <c r="G3268" s="214" t="s">
        <v>572</v>
      </c>
      <c r="H3268" s="215">
        <v>127.444</v>
      </c>
      <c r="I3268" s="216"/>
      <c r="J3268" s="217">
        <f>ROUND(I3268*H3268,2)</f>
        <v>0</v>
      </c>
      <c r="K3268" s="213" t="s">
        <v>389</v>
      </c>
      <c r="L3268" s="47"/>
      <c r="M3268" s="218" t="s">
        <v>28</v>
      </c>
      <c r="N3268" s="219" t="s">
        <v>45</v>
      </c>
      <c r="O3268" s="87"/>
      <c r="P3268" s="220">
        <f>O3268*H3268</f>
        <v>0</v>
      </c>
      <c r="Q3268" s="220">
        <v>0</v>
      </c>
      <c r="R3268" s="220">
        <f>Q3268*H3268</f>
        <v>0</v>
      </c>
      <c r="S3268" s="220">
        <v>0</v>
      </c>
      <c r="T3268" s="221">
        <f>S3268*H3268</f>
        <v>0</v>
      </c>
      <c r="U3268" s="41"/>
      <c r="V3268" s="41"/>
      <c r="W3268" s="41"/>
      <c r="X3268" s="41"/>
      <c r="Y3268" s="41"/>
      <c r="Z3268" s="41"/>
      <c r="AA3268" s="41"/>
      <c r="AB3268" s="41"/>
      <c r="AC3268" s="41"/>
      <c r="AD3268" s="41"/>
      <c r="AE3268" s="41"/>
      <c r="AR3268" s="222" t="s">
        <v>598</v>
      </c>
      <c r="AT3268" s="222" t="s">
        <v>385</v>
      </c>
      <c r="AU3268" s="222" t="s">
        <v>84</v>
      </c>
      <c r="AY3268" s="20" t="s">
        <v>378</v>
      </c>
      <c r="BE3268" s="223">
        <f>IF(N3268="základní",J3268,0)</f>
        <v>0</v>
      </c>
      <c r="BF3268" s="223">
        <f>IF(N3268="snížená",J3268,0)</f>
        <v>0</v>
      </c>
      <c r="BG3268" s="223">
        <f>IF(N3268="zákl. přenesená",J3268,0)</f>
        <v>0</v>
      </c>
      <c r="BH3268" s="223">
        <f>IF(N3268="sníž. přenesená",J3268,0)</f>
        <v>0</v>
      </c>
      <c r="BI3268" s="223">
        <f>IF(N3268="nulová",J3268,0)</f>
        <v>0</v>
      </c>
      <c r="BJ3268" s="20" t="s">
        <v>82</v>
      </c>
      <c r="BK3268" s="223">
        <f>ROUND(I3268*H3268,2)</f>
        <v>0</v>
      </c>
      <c r="BL3268" s="20" t="s">
        <v>598</v>
      </c>
      <c r="BM3268" s="222" t="s">
        <v>3791</v>
      </c>
    </row>
    <row r="3269" s="2" customFormat="1">
      <c r="A3269" s="41"/>
      <c r="B3269" s="42"/>
      <c r="C3269" s="43"/>
      <c r="D3269" s="224" t="s">
        <v>394</v>
      </c>
      <c r="E3269" s="43"/>
      <c r="F3269" s="225" t="s">
        <v>3792</v>
      </c>
      <c r="G3269" s="43"/>
      <c r="H3269" s="43"/>
      <c r="I3269" s="226"/>
      <c r="J3269" s="43"/>
      <c r="K3269" s="43"/>
      <c r="L3269" s="47"/>
      <c r="M3269" s="227"/>
      <c r="N3269" s="228"/>
      <c r="O3269" s="87"/>
      <c r="P3269" s="87"/>
      <c r="Q3269" s="87"/>
      <c r="R3269" s="87"/>
      <c r="S3269" s="87"/>
      <c r="T3269" s="88"/>
      <c r="U3269" s="41"/>
      <c r="V3269" s="41"/>
      <c r="W3269" s="41"/>
      <c r="X3269" s="41"/>
      <c r="Y3269" s="41"/>
      <c r="Z3269" s="41"/>
      <c r="AA3269" s="41"/>
      <c r="AB3269" s="41"/>
      <c r="AC3269" s="41"/>
      <c r="AD3269" s="41"/>
      <c r="AE3269" s="41"/>
      <c r="AT3269" s="20" t="s">
        <v>394</v>
      </c>
      <c r="AU3269" s="20" t="s">
        <v>84</v>
      </c>
    </row>
    <row r="3270" s="14" customFormat="1">
      <c r="A3270" s="14"/>
      <c r="B3270" s="240"/>
      <c r="C3270" s="241"/>
      <c r="D3270" s="231" t="s">
        <v>397</v>
      </c>
      <c r="E3270" s="242" t="s">
        <v>28</v>
      </c>
      <c r="F3270" s="243" t="s">
        <v>3793</v>
      </c>
      <c r="G3270" s="241"/>
      <c r="H3270" s="244">
        <v>13.68</v>
      </c>
      <c r="I3270" s="245"/>
      <c r="J3270" s="241"/>
      <c r="K3270" s="241"/>
      <c r="L3270" s="246"/>
      <c r="M3270" s="247"/>
      <c r="N3270" s="248"/>
      <c r="O3270" s="248"/>
      <c r="P3270" s="248"/>
      <c r="Q3270" s="248"/>
      <c r="R3270" s="248"/>
      <c r="S3270" s="248"/>
      <c r="T3270" s="249"/>
      <c r="U3270" s="14"/>
      <c r="V3270" s="14"/>
      <c r="W3270" s="14"/>
      <c r="X3270" s="14"/>
      <c r="Y3270" s="14"/>
      <c r="Z3270" s="14"/>
      <c r="AA3270" s="14"/>
      <c r="AB3270" s="14"/>
      <c r="AC3270" s="14"/>
      <c r="AD3270" s="14"/>
      <c r="AE3270" s="14"/>
      <c r="AT3270" s="250" t="s">
        <v>397</v>
      </c>
      <c r="AU3270" s="250" t="s">
        <v>84</v>
      </c>
      <c r="AV3270" s="14" t="s">
        <v>84</v>
      </c>
      <c r="AW3270" s="14" t="s">
        <v>35</v>
      </c>
      <c r="AX3270" s="14" t="s">
        <v>74</v>
      </c>
      <c r="AY3270" s="250" t="s">
        <v>378</v>
      </c>
    </row>
    <row r="3271" s="14" customFormat="1">
      <c r="A3271" s="14"/>
      <c r="B3271" s="240"/>
      <c r="C3271" s="241"/>
      <c r="D3271" s="231" t="s">
        <v>397</v>
      </c>
      <c r="E3271" s="242" t="s">
        <v>28</v>
      </c>
      <c r="F3271" s="243" t="s">
        <v>3794</v>
      </c>
      <c r="G3271" s="241"/>
      <c r="H3271" s="244">
        <v>8.4000000000000004</v>
      </c>
      <c r="I3271" s="245"/>
      <c r="J3271" s="241"/>
      <c r="K3271" s="241"/>
      <c r="L3271" s="246"/>
      <c r="M3271" s="247"/>
      <c r="N3271" s="248"/>
      <c r="O3271" s="248"/>
      <c r="P3271" s="248"/>
      <c r="Q3271" s="248"/>
      <c r="R3271" s="248"/>
      <c r="S3271" s="248"/>
      <c r="T3271" s="249"/>
      <c r="U3271" s="14"/>
      <c r="V3271" s="14"/>
      <c r="W3271" s="14"/>
      <c r="X3271" s="14"/>
      <c r="Y3271" s="14"/>
      <c r="Z3271" s="14"/>
      <c r="AA3271" s="14"/>
      <c r="AB3271" s="14"/>
      <c r="AC3271" s="14"/>
      <c r="AD3271" s="14"/>
      <c r="AE3271" s="14"/>
      <c r="AT3271" s="250" t="s">
        <v>397</v>
      </c>
      <c r="AU3271" s="250" t="s">
        <v>84</v>
      </c>
      <c r="AV3271" s="14" t="s">
        <v>84</v>
      </c>
      <c r="AW3271" s="14" t="s">
        <v>35</v>
      </c>
      <c r="AX3271" s="14" t="s">
        <v>74</v>
      </c>
      <c r="AY3271" s="250" t="s">
        <v>378</v>
      </c>
    </row>
    <row r="3272" s="14" customFormat="1">
      <c r="A3272" s="14"/>
      <c r="B3272" s="240"/>
      <c r="C3272" s="241"/>
      <c r="D3272" s="231" t="s">
        <v>397</v>
      </c>
      <c r="E3272" s="242" t="s">
        <v>28</v>
      </c>
      <c r="F3272" s="243" t="s">
        <v>3795</v>
      </c>
      <c r="G3272" s="241"/>
      <c r="H3272" s="244">
        <v>9.4049999999999994</v>
      </c>
      <c r="I3272" s="245"/>
      <c r="J3272" s="241"/>
      <c r="K3272" s="241"/>
      <c r="L3272" s="246"/>
      <c r="M3272" s="247"/>
      <c r="N3272" s="248"/>
      <c r="O3272" s="248"/>
      <c r="P3272" s="248"/>
      <c r="Q3272" s="248"/>
      <c r="R3272" s="248"/>
      <c r="S3272" s="248"/>
      <c r="T3272" s="249"/>
      <c r="U3272" s="14"/>
      <c r="V3272" s="14"/>
      <c r="W3272" s="14"/>
      <c r="X3272" s="14"/>
      <c r="Y3272" s="14"/>
      <c r="Z3272" s="14"/>
      <c r="AA3272" s="14"/>
      <c r="AB3272" s="14"/>
      <c r="AC3272" s="14"/>
      <c r="AD3272" s="14"/>
      <c r="AE3272" s="14"/>
      <c r="AT3272" s="250" t="s">
        <v>397</v>
      </c>
      <c r="AU3272" s="250" t="s">
        <v>84</v>
      </c>
      <c r="AV3272" s="14" t="s">
        <v>84</v>
      </c>
      <c r="AW3272" s="14" t="s">
        <v>35</v>
      </c>
      <c r="AX3272" s="14" t="s">
        <v>74</v>
      </c>
      <c r="AY3272" s="250" t="s">
        <v>378</v>
      </c>
    </row>
    <row r="3273" s="14" customFormat="1">
      <c r="A3273" s="14"/>
      <c r="B3273" s="240"/>
      <c r="C3273" s="241"/>
      <c r="D3273" s="231" t="s">
        <v>397</v>
      </c>
      <c r="E3273" s="242" t="s">
        <v>28</v>
      </c>
      <c r="F3273" s="243" t="s">
        <v>3796</v>
      </c>
      <c r="G3273" s="241"/>
      <c r="H3273" s="244">
        <v>6.5019999999999998</v>
      </c>
      <c r="I3273" s="245"/>
      <c r="J3273" s="241"/>
      <c r="K3273" s="241"/>
      <c r="L3273" s="246"/>
      <c r="M3273" s="247"/>
      <c r="N3273" s="248"/>
      <c r="O3273" s="248"/>
      <c r="P3273" s="248"/>
      <c r="Q3273" s="248"/>
      <c r="R3273" s="248"/>
      <c r="S3273" s="248"/>
      <c r="T3273" s="249"/>
      <c r="U3273" s="14"/>
      <c r="V3273" s="14"/>
      <c r="W3273" s="14"/>
      <c r="X3273" s="14"/>
      <c r="Y3273" s="14"/>
      <c r="Z3273" s="14"/>
      <c r="AA3273" s="14"/>
      <c r="AB3273" s="14"/>
      <c r="AC3273" s="14"/>
      <c r="AD3273" s="14"/>
      <c r="AE3273" s="14"/>
      <c r="AT3273" s="250" t="s">
        <v>397</v>
      </c>
      <c r="AU3273" s="250" t="s">
        <v>84</v>
      </c>
      <c r="AV3273" s="14" t="s">
        <v>84</v>
      </c>
      <c r="AW3273" s="14" t="s">
        <v>35</v>
      </c>
      <c r="AX3273" s="14" t="s">
        <v>74</v>
      </c>
      <c r="AY3273" s="250" t="s">
        <v>378</v>
      </c>
    </row>
    <row r="3274" s="14" customFormat="1">
      <c r="A3274" s="14"/>
      <c r="B3274" s="240"/>
      <c r="C3274" s="241"/>
      <c r="D3274" s="231" t="s">
        <v>397</v>
      </c>
      <c r="E3274" s="242" t="s">
        <v>28</v>
      </c>
      <c r="F3274" s="243" t="s">
        <v>3797</v>
      </c>
      <c r="G3274" s="241"/>
      <c r="H3274" s="244">
        <v>22.23</v>
      </c>
      <c r="I3274" s="245"/>
      <c r="J3274" s="241"/>
      <c r="K3274" s="241"/>
      <c r="L3274" s="246"/>
      <c r="M3274" s="247"/>
      <c r="N3274" s="248"/>
      <c r="O3274" s="248"/>
      <c r="P3274" s="248"/>
      <c r="Q3274" s="248"/>
      <c r="R3274" s="248"/>
      <c r="S3274" s="248"/>
      <c r="T3274" s="249"/>
      <c r="U3274" s="14"/>
      <c r="V3274" s="14"/>
      <c r="W3274" s="14"/>
      <c r="X3274" s="14"/>
      <c r="Y3274" s="14"/>
      <c r="Z3274" s="14"/>
      <c r="AA3274" s="14"/>
      <c r="AB3274" s="14"/>
      <c r="AC3274" s="14"/>
      <c r="AD3274" s="14"/>
      <c r="AE3274" s="14"/>
      <c r="AT3274" s="250" t="s">
        <v>397</v>
      </c>
      <c r="AU3274" s="250" t="s">
        <v>84</v>
      </c>
      <c r="AV3274" s="14" t="s">
        <v>84</v>
      </c>
      <c r="AW3274" s="14" t="s">
        <v>35</v>
      </c>
      <c r="AX3274" s="14" t="s">
        <v>74</v>
      </c>
      <c r="AY3274" s="250" t="s">
        <v>378</v>
      </c>
    </row>
    <row r="3275" s="14" customFormat="1">
      <c r="A3275" s="14"/>
      <c r="B3275" s="240"/>
      <c r="C3275" s="241"/>
      <c r="D3275" s="231" t="s">
        <v>397</v>
      </c>
      <c r="E3275" s="242" t="s">
        <v>28</v>
      </c>
      <c r="F3275" s="243" t="s">
        <v>3798</v>
      </c>
      <c r="G3275" s="241"/>
      <c r="H3275" s="244">
        <v>13.798</v>
      </c>
      <c r="I3275" s="245"/>
      <c r="J3275" s="241"/>
      <c r="K3275" s="241"/>
      <c r="L3275" s="246"/>
      <c r="M3275" s="247"/>
      <c r="N3275" s="248"/>
      <c r="O3275" s="248"/>
      <c r="P3275" s="248"/>
      <c r="Q3275" s="248"/>
      <c r="R3275" s="248"/>
      <c r="S3275" s="248"/>
      <c r="T3275" s="249"/>
      <c r="U3275" s="14"/>
      <c r="V3275" s="14"/>
      <c r="W3275" s="14"/>
      <c r="X3275" s="14"/>
      <c r="Y3275" s="14"/>
      <c r="Z3275" s="14"/>
      <c r="AA3275" s="14"/>
      <c r="AB3275" s="14"/>
      <c r="AC3275" s="14"/>
      <c r="AD3275" s="14"/>
      <c r="AE3275" s="14"/>
      <c r="AT3275" s="250" t="s">
        <v>397</v>
      </c>
      <c r="AU3275" s="250" t="s">
        <v>84</v>
      </c>
      <c r="AV3275" s="14" t="s">
        <v>84</v>
      </c>
      <c r="AW3275" s="14" t="s">
        <v>35</v>
      </c>
      <c r="AX3275" s="14" t="s">
        <v>74</v>
      </c>
      <c r="AY3275" s="250" t="s">
        <v>378</v>
      </c>
    </row>
    <row r="3276" s="14" customFormat="1">
      <c r="A3276" s="14"/>
      <c r="B3276" s="240"/>
      <c r="C3276" s="241"/>
      <c r="D3276" s="231" t="s">
        <v>397</v>
      </c>
      <c r="E3276" s="242" t="s">
        <v>28</v>
      </c>
      <c r="F3276" s="243" t="s">
        <v>3799</v>
      </c>
      <c r="G3276" s="241"/>
      <c r="H3276" s="244">
        <v>18.809999999999999</v>
      </c>
      <c r="I3276" s="245"/>
      <c r="J3276" s="241"/>
      <c r="K3276" s="241"/>
      <c r="L3276" s="246"/>
      <c r="M3276" s="247"/>
      <c r="N3276" s="248"/>
      <c r="O3276" s="248"/>
      <c r="P3276" s="248"/>
      <c r="Q3276" s="248"/>
      <c r="R3276" s="248"/>
      <c r="S3276" s="248"/>
      <c r="T3276" s="249"/>
      <c r="U3276" s="14"/>
      <c r="V3276" s="14"/>
      <c r="W3276" s="14"/>
      <c r="X3276" s="14"/>
      <c r="Y3276" s="14"/>
      <c r="Z3276" s="14"/>
      <c r="AA3276" s="14"/>
      <c r="AB3276" s="14"/>
      <c r="AC3276" s="14"/>
      <c r="AD3276" s="14"/>
      <c r="AE3276" s="14"/>
      <c r="AT3276" s="250" t="s">
        <v>397</v>
      </c>
      <c r="AU3276" s="250" t="s">
        <v>84</v>
      </c>
      <c r="AV3276" s="14" t="s">
        <v>84</v>
      </c>
      <c r="AW3276" s="14" t="s">
        <v>35</v>
      </c>
      <c r="AX3276" s="14" t="s">
        <v>74</v>
      </c>
      <c r="AY3276" s="250" t="s">
        <v>378</v>
      </c>
    </row>
    <row r="3277" s="14" customFormat="1">
      <c r="A3277" s="14"/>
      <c r="B3277" s="240"/>
      <c r="C3277" s="241"/>
      <c r="D3277" s="231" t="s">
        <v>397</v>
      </c>
      <c r="E3277" s="242" t="s">
        <v>28</v>
      </c>
      <c r="F3277" s="243" t="s">
        <v>3800</v>
      </c>
      <c r="G3277" s="241"/>
      <c r="H3277" s="244">
        <v>11.999000000000001</v>
      </c>
      <c r="I3277" s="245"/>
      <c r="J3277" s="241"/>
      <c r="K3277" s="241"/>
      <c r="L3277" s="246"/>
      <c r="M3277" s="247"/>
      <c r="N3277" s="248"/>
      <c r="O3277" s="248"/>
      <c r="P3277" s="248"/>
      <c r="Q3277" s="248"/>
      <c r="R3277" s="248"/>
      <c r="S3277" s="248"/>
      <c r="T3277" s="249"/>
      <c r="U3277" s="14"/>
      <c r="V3277" s="14"/>
      <c r="W3277" s="14"/>
      <c r="X3277" s="14"/>
      <c r="Y3277" s="14"/>
      <c r="Z3277" s="14"/>
      <c r="AA3277" s="14"/>
      <c r="AB3277" s="14"/>
      <c r="AC3277" s="14"/>
      <c r="AD3277" s="14"/>
      <c r="AE3277" s="14"/>
      <c r="AT3277" s="250" t="s">
        <v>397</v>
      </c>
      <c r="AU3277" s="250" t="s">
        <v>84</v>
      </c>
      <c r="AV3277" s="14" t="s">
        <v>84</v>
      </c>
      <c r="AW3277" s="14" t="s">
        <v>35</v>
      </c>
      <c r="AX3277" s="14" t="s">
        <v>74</v>
      </c>
      <c r="AY3277" s="250" t="s">
        <v>378</v>
      </c>
    </row>
    <row r="3278" s="14" customFormat="1">
      <c r="A3278" s="14"/>
      <c r="B3278" s="240"/>
      <c r="C3278" s="241"/>
      <c r="D3278" s="231" t="s">
        <v>397</v>
      </c>
      <c r="E3278" s="242" t="s">
        <v>28</v>
      </c>
      <c r="F3278" s="243" t="s">
        <v>3801</v>
      </c>
      <c r="G3278" s="241"/>
      <c r="H3278" s="244">
        <v>14.16</v>
      </c>
      <c r="I3278" s="245"/>
      <c r="J3278" s="241"/>
      <c r="K3278" s="241"/>
      <c r="L3278" s="246"/>
      <c r="M3278" s="247"/>
      <c r="N3278" s="248"/>
      <c r="O3278" s="248"/>
      <c r="P3278" s="248"/>
      <c r="Q3278" s="248"/>
      <c r="R3278" s="248"/>
      <c r="S3278" s="248"/>
      <c r="T3278" s="249"/>
      <c r="U3278" s="14"/>
      <c r="V3278" s="14"/>
      <c r="W3278" s="14"/>
      <c r="X3278" s="14"/>
      <c r="Y3278" s="14"/>
      <c r="Z3278" s="14"/>
      <c r="AA3278" s="14"/>
      <c r="AB3278" s="14"/>
      <c r="AC3278" s="14"/>
      <c r="AD3278" s="14"/>
      <c r="AE3278" s="14"/>
      <c r="AT3278" s="250" t="s">
        <v>397</v>
      </c>
      <c r="AU3278" s="250" t="s">
        <v>84</v>
      </c>
      <c r="AV3278" s="14" t="s">
        <v>84</v>
      </c>
      <c r="AW3278" s="14" t="s">
        <v>35</v>
      </c>
      <c r="AX3278" s="14" t="s">
        <v>74</v>
      </c>
      <c r="AY3278" s="250" t="s">
        <v>378</v>
      </c>
    </row>
    <row r="3279" s="14" customFormat="1">
      <c r="A3279" s="14"/>
      <c r="B3279" s="240"/>
      <c r="C3279" s="241"/>
      <c r="D3279" s="231" t="s">
        <v>397</v>
      </c>
      <c r="E3279" s="242" t="s">
        <v>28</v>
      </c>
      <c r="F3279" s="243" t="s">
        <v>3802</v>
      </c>
      <c r="G3279" s="241"/>
      <c r="H3279" s="244">
        <v>8.4600000000000009</v>
      </c>
      <c r="I3279" s="245"/>
      <c r="J3279" s="241"/>
      <c r="K3279" s="241"/>
      <c r="L3279" s="246"/>
      <c r="M3279" s="247"/>
      <c r="N3279" s="248"/>
      <c r="O3279" s="248"/>
      <c r="P3279" s="248"/>
      <c r="Q3279" s="248"/>
      <c r="R3279" s="248"/>
      <c r="S3279" s="248"/>
      <c r="T3279" s="249"/>
      <c r="U3279" s="14"/>
      <c r="V3279" s="14"/>
      <c r="W3279" s="14"/>
      <c r="X3279" s="14"/>
      <c r="Y3279" s="14"/>
      <c r="Z3279" s="14"/>
      <c r="AA3279" s="14"/>
      <c r="AB3279" s="14"/>
      <c r="AC3279" s="14"/>
      <c r="AD3279" s="14"/>
      <c r="AE3279" s="14"/>
      <c r="AT3279" s="250" t="s">
        <v>397</v>
      </c>
      <c r="AU3279" s="250" t="s">
        <v>84</v>
      </c>
      <c r="AV3279" s="14" t="s">
        <v>84</v>
      </c>
      <c r="AW3279" s="14" t="s">
        <v>35</v>
      </c>
      <c r="AX3279" s="14" t="s">
        <v>74</v>
      </c>
      <c r="AY3279" s="250" t="s">
        <v>378</v>
      </c>
    </row>
    <row r="3280" s="15" customFormat="1">
      <c r="A3280" s="15"/>
      <c r="B3280" s="251"/>
      <c r="C3280" s="252"/>
      <c r="D3280" s="231" t="s">
        <v>397</v>
      </c>
      <c r="E3280" s="253" t="s">
        <v>379</v>
      </c>
      <c r="F3280" s="254" t="s">
        <v>416</v>
      </c>
      <c r="G3280" s="252"/>
      <c r="H3280" s="255">
        <v>127.444</v>
      </c>
      <c r="I3280" s="256"/>
      <c r="J3280" s="252"/>
      <c r="K3280" s="252"/>
      <c r="L3280" s="257"/>
      <c r="M3280" s="258"/>
      <c r="N3280" s="259"/>
      <c r="O3280" s="259"/>
      <c r="P3280" s="259"/>
      <c r="Q3280" s="259"/>
      <c r="R3280" s="259"/>
      <c r="S3280" s="259"/>
      <c r="T3280" s="260"/>
      <c r="U3280" s="15"/>
      <c r="V3280" s="15"/>
      <c r="W3280" s="15"/>
      <c r="X3280" s="15"/>
      <c r="Y3280" s="15"/>
      <c r="Z3280" s="15"/>
      <c r="AA3280" s="15"/>
      <c r="AB3280" s="15"/>
      <c r="AC3280" s="15"/>
      <c r="AD3280" s="15"/>
      <c r="AE3280" s="15"/>
      <c r="AT3280" s="261" t="s">
        <v>397</v>
      </c>
      <c r="AU3280" s="261" t="s">
        <v>84</v>
      </c>
      <c r="AV3280" s="15" t="s">
        <v>390</v>
      </c>
      <c r="AW3280" s="15" t="s">
        <v>35</v>
      </c>
      <c r="AX3280" s="15" t="s">
        <v>82</v>
      </c>
      <c r="AY3280" s="261" t="s">
        <v>378</v>
      </c>
    </row>
    <row r="3281" s="2" customFormat="1" ht="24.15" customHeight="1">
      <c r="A3281" s="41"/>
      <c r="B3281" s="42"/>
      <c r="C3281" s="211" t="s">
        <v>3803</v>
      </c>
      <c r="D3281" s="211" t="s">
        <v>385</v>
      </c>
      <c r="E3281" s="212" t="s">
        <v>3804</v>
      </c>
      <c r="F3281" s="213" t="s">
        <v>3805</v>
      </c>
      <c r="G3281" s="214" t="s">
        <v>572</v>
      </c>
      <c r="H3281" s="215">
        <v>1114.27</v>
      </c>
      <c r="I3281" s="216"/>
      <c r="J3281" s="217">
        <f>ROUND(I3281*H3281,2)</f>
        <v>0</v>
      </c>
      <c r="K3281" s="213" t="s">
        <v>389</v>
      </c>
      <c r="L3281" s="47"/>
      <c r="M3281" s="218" t="s">
        <v>28</v>
      </c>
      <c r="N3281" s="219" t="s">
        <v>45</v>
      </c>
      <c r="O3281" s="87"/>
      <c r="P3281" s="220">
        <f>O3281*H3281</f>
        <v>0</v>
      </c>
      <c r="Q3281" s="220">
        <v>3.0000000000000001E-05</v>
      </c>
      <c r="R3281" s="220">
        <f>Q3281*H3281</f>
        <v>0.033428100000000002</v>
      </c>
      <c r="S3281" s="220">
        <v>0</v>
      </c>
      <c r="T3281" s="221">
        <f>S3281*H3281</f>
        <v>0</v>
      </c>
      <c r="U3281" s="41"/>
      <c r="V3281" s="41"/>
      <c r="W3281" s="41"/>
      <c r="X3281" s="41"/>
      <c r="Y3281" s="41"/>
      <c r="Z3281" s="41"/>
      <c r="AA3281" s="41"/>
      <c r="AB3281" s="41"/>
      <c r="AC3281" s="41"/>
      <c r="AD3281" s="41"/>
      <c r="AE3281" s="41"/>
      <c r="AR3281" s="222" t="s">
        <v>598</v>
      </c>
      <c r="AT3281" s="222" t="s">
        <v>385</v>
      </c>
      <c r="AU3281" s="222" t="s">
        <v>84</v>
      </c>
      <c r="AY3281" s="20" t="s">
        <v>378</v>
      </c>
      <c r="BE3281" s="223">
        <f>IF(N3281="základní",J3281,0)</f>
        <v>0</v>
      </c>
      <c r="BF3281" s="223">
        <f>IF(N3281="snížená",J3281,0)</f>
        <v>0</v>
      </c>
      <c r="BG3281" s="223">
        <f>IF(N3281="zákl. přenesená",J3281,0)</f>
        <v>0</v>
      </c>
      <c r="BH3281" s="223">
        <f>IF(N3281="sníž. přenesená",J3281,0)</f>
        <v>0</v>
      </c>
      <c r="BI3281" s="223">
        <f>IF(N3281="nulová",J3281,0)</f>
        <v>0</v>
      </c>
      <c r="BJ3281" s="20" t="s">
        <v>82</v>
      </c>
      <c r="BK3281" s="223">
        <f>ROUND(I3281*H3281,2)</f>
        <v>0</v>
      </c>
      <c r="BL3281" s="20" t="s">
        <v>598</v>
      </c>
      <c r="BM3281" s="222" t="s">
        <v>3806</v>
      </c>
    </row>
    <row r="3282" s="2" customFormat="1">
      <c r="A3282" s="41"/>
      <c r="B3282" s="42"/>
      <c r="C3282" s="43"/>
      <c r="D3282" s="224" t="s">
        <v>394</v>
      </c>
      <c r="E3282" s="43"/>
      <c r="F3282" s="225" t="s">
        <v>3807</v>
      </c>
      <c r="G3282" s="43"/>
      <c r="H3282" s="43"/>
      <c r="I3282" s="226"/>
      <c r="J3282" s="43"/>
      <c r="K3282" s="43"/>
      <c r="L3282" s="47"/>
      <c r="M3282" s="227"/>
      <c r="N3282" s="228"/>
      <c r="O3282" s="87"/>
      <c r="P3282" s="87"/>
      <c r="Q3282" s="87"/>
      <c r="R3282" s="87"/>
      <c r="S3282" s="87"/>
      <c r="T3282" s="88"/>
      <c r="U3282" s="41"/>
      <c r="V3282" s="41"/>
      <c r="W3282" s="41"/>
      <c r="X3282" s="41"/>
      <c r="Y3282" s="41"/>
      <c r="Z3282" s="41"/>
      <c r="AA3282" s="41"/>
      <c r="AB3282" s="41"/>
      <c r="AC3282" s="41"/>
      <c r="AD3282" s="41"/>
      <c r="AE3282" s="41"/>
      <c r="AT3282" s="20" t="s">
        <v>394</v>
      </c>
      <c r="AU3282" s="20" t="s">
        <v>84</v>
      </c>
    </row>
    <row r="3283" s="14" customFormat="1">
      <c r="A3283" s="14"/>
      <c r="B3283" s="240"/>
      <c r="C3283" s="241"/>
      <c r="D3283" s="231" t="s">
        <v>397</v>
      </c>
      <c r="E3283" s="242" t="s">
        <v>28</v>
      </c>
      <c r="F3283" s="243" t="s">
        <v>328</v>
      </c>
      <c r="G3283" s="241"/>
      <c r="H3283" s="244">
        <v>1114.27</v>
      </c>
      <c r="I3283" s="245"/>
      <c r="J3283" s="241"/>
      <c r="K3283" s="241"/>
      <c r="L3283" s="246"/>
      <c r="M3283" s="247"/>
      <c r="N3283" s="248"/>
      <c r="O3283" s="248"/>
      <c r="P3283" s="248"/>
      <c r="Q3283" s="248"/>
      <c r="R3283" s="248"/>
      <c r="S3283" s="248"/>
      <c r="T3283" s="249"/>
      <c r="U3283" s="14"/>
      <c r="V3283" s="14"/>
      <c r="W3283" s="14"/>
      <c r="X3283" s="14"/>
      <c r="Y3283" s="14"/>
      <c r="Z3283" s="14"/>
      <c r="AA3283" s="14"/>
      <c r="AB3283" s="14"/>
      <c r="AC3283" s="14"/>
      <c r="AD3283" s="14"/>
      <c r="AE3283" s="14"/>
      <c r="AT3283" s="250" t="s">
        <v>397</v>
      </c>
      <c r="AU3283" s="250" t="s">
        <v>84</v>
      </c>
      <c r="AV3283" s="14" t="s">
        <v>84</v>
      </c>
      <c r="AW3283" s="14" t="s">
        <v>35</v>
      </c>
      <c r="AX3283" s="14" t="s">
        <v>82</v>
      </c>
      <c r="AY3283" s="250" t="s">
        <v>378</v>
      </c>
    </row>
    <row r="3284" s="2" customFormat="1" ht="24.15" customHeight="1">
      <c r="A3284" s="41"/>
      <c r="B3284" s="42"/>
      <c r="C3284" s="211" t="s">
        <v>3808</v>
      </c>
      <c r="D3284" s="211" t="s">
        <v>385</v>
      </c>
      <c r="E3284" s="212" t="s">
        <v>3809</v>
      </c>
      <c r="F3284" s="213" t="s">
        <v>3810</v>
      </c>
      <c r="G3284" s="214" t="s">
        <v>572</v>
      </c>
      <c r="H3284" s="215">
        <v>127.444</v>
      </c>
      <c r="I3284" s="216"/>
      <c r="J3284" s="217">
        <f>ROUND(I3284*H3284,2)</f>
        <v>0</v>
      </c>
      <c r="K3284" s="213" t="s">
        <v>389</v>
      </c>
      <c r="L3284" s="47"/>
      <c r="M3284" s="218" t="s">
        <v>28</v>
      </c>
      <c r="N3284" s="219" t="s">
        <v>45</v>
      </c>
      <c r="O3284" s="87"/>
      <c r="P3284" s="220">
        <f>O3284*H3284</f>
        <v>0</v>
      </c>
      <c r="Q3284" s="220">
        <v>5.0000000000000002E-05</v>
      </c>
      <c r="R3284" s="220">
        <f>Q3284*H3284</f>
        <v>0.0063722000000000006</v>
      </c>
      <c r="S3284" s="220">
        <v>0</v>
      </c>
      <c r="T3284" s="221">
        <f>S3284*H3284</f>
        <v>0</v>
      </c>
      <c r="U3284" s="41"/>
      <c r="V3284" s="41"/>
      <c r="W3284" s="41"/>
      <c r="X3284" s="41"/>
      <c r="Y3284" s="41"/>
      <c r="Z3284" s="41"/>
      <c r="AA3284" s="41"/>
      <c r="AB3284" s="41"/>
      <c r="AC3284" s="41"/>
      <c r="AD3284" s="41"/>
      <c r="AE3284" s="41"/>
      <c r="AR3284" s="222" t="s">
        <v>598</v>
      </c>
      <c r="AT3284" s="222" t="s">
        <v>385</v>
      </c>
      <c r="AU3284" s="222" t="s">
        <v>84</v>
      </c>
      <c r="AY3284" s="20" t="s">
        <v>378</v>
      </c>
      <c r="BE3284" s="223">
        <f>IF(N3284="základní",J3284,0)</f>
        <v>0</v>
      </c>
      <c r="BF3284" s="223">
        <f>IF(N3284="snížená",J3284,0)</f>
        <v>0</v>
      </c>
      <c r="BG3284" s="223">
        <f>IF(N3284="zákl. přenesená",J3284,0)</f>
        <v>0</v>
      </c>
      <c r="BH3284" s="223">
        <f>IF(N3284="sníž. přenesená",J3284,0)</f>
        <v>0</v>
      </c>
      <c r="BI3284" s="223">
        <f>IF(N3284="nulová",J3284,0)</f>
        <v>0</v>
      </c>
      <c r="BJ3284" s="20" t="s">
        <v>82</v>
      </c>
      <c r="BK3284" s="223">
        <f>ROUND(I3284*H3284,2)</f>
        <v>0</v>
      </c>
      <c r="BL3284" s="20" t="s">
        <v>598</v>
      </c>
      <c r="BM3284" s="222" t="s">
        <v>3811</v>
      </c>
    </row>
    <row r="3285" s="2" customFormat="1">
      <c r="A3285" s="41"/>
      <c r="B3285" s="42"/>
      <c r="C3285" s="43"/>
      <c r="D3285" s="224" t="s">
        <v>394</v>
      </c>
      <c r="E3285" s="43"/>
      <c r="F3285" s="225" t="s">
        <v>3812</v>
      </c>
      <c r="G3285" s="43"/>
      <c r="H3285" s="43"/>
      <c r="I3285" s="226"/>
      <c r="J3285" s="43"/>
      <c r="K3285" s="43"/>
      <c r="L3285" s="47"/>
      <c r="M3285" s="227"/>
      <c r="N3285" s="228"/>
      <c r="O3285" s="87"/>
      <c r="P3285" s="87"/>
      <c r="Q3285" s="87"/>
      <c r="R3285" s="87"/>
      <c r="S3285" s="87"/>
      <c r="T3285" s="88"/>
      <c r="U3285" s="41"/>
      <c r="V3285" s="41"/>
      <c r="W3285" s="41"/>
      <c r="X3285" s="41"/>
      <c r="Y3285" s="41"/>
      <c r="Z3285" s="41"/>
      <c r="AA3285" s="41"/>
      <c r="AB3285" s="41"/>
      <c r="AC3285" s="41"/>
      <c r="AD3285" s="41"/>
      <c r="AE3285" s="41"/>
      <c r="AT3285" s="20" t="s">
        <v>394</v>
      </c>
      <c r="AU3285" s="20" t="s">
        <v>84</v>
      </c>
    </row>
    <row r="3286" s="14" customFormat="1">
      <c r="A3286" s="14"/>
      <c r="B3286" s="240"/>
      <c r="C3286" s="241"/>
      <c r="D3286" s="231" t="s">
        <v>397</v>
      </c>
      <c r="E3286" s="242" t="s">
        <v>28</v>
      </c>
      <c r="F3286" s="243" t="s">
        <v>379</v>
      </c>
      <c r="G3286" s="241"/>
      <c r="H3286" s="244">
        <v>127.444</v>
      </c>
      <c r="I3286" s="245"/>
      <c r="J3286" s="241"/>
      <c r="K3286" s="241"/>
      <c r="L3286" s="246"/>
      <c r="M3286" s="247"/>
      <c r="N3286" s="248"/>
      <c r="O3286" s="248"/>
      <c r="P3286" s="248"/>
      <c r="Q3286" s="248"/>
      <c r="R3286" s="248"/>
      <c r="S3286" s="248"/>
      <c r="T3286" s="249"/>
      <c r="U3286" s="14"/>
      <c r="V3286" s="14"/>
      <c r="W3286" s="14"/>
      <c r="X3286" s="14"/>
      <c r="Y3286" s="14"/>
      <c r="Z3286" s="14"/>
      <c r="AA3286" s="14"/>
      <c r="AB3286" s="14"/>
      <c r="AC3286" s="14"/>
      <c r="AD3286" s="14"/>
      <c r="AE3286" s="14"/>
      <c r="AT3286" s="250" t="s">
        <v>397</v>
      </c>
      <c r="AU3286" s="250" t="s">
        <v>84</v>
      </c>
      <c r="AV3286" s="14" t="s">
        <v>84</v>
      </c>
      <c r="AW3286" s="14" t="s">
        <v>35</v>
      </c>
      <c r="AX3286" s="14" t="s">
        <v>82</v>
      </c>
      <c r="AY3286" s="250" t="s">
        <v>378</v>
      </c>
    </row>
    <row r="3287" s="2" customFormat="1" ht="24.15" customHeight="1">
      <c r="A3287" s="41"/>
      <c r="B3287" s="42"/>
      <c r="C3287" s="211" t="s">
        <v>3813</v>
      </c>
      <c r="D3287" s="211" t="s">
        <v>385</v>
      </c>
      <c r="E3287" s="212" t="s">
        <v>3814</v>
      </c>
      <c r="F3287" s="213" t="s">
        <v>3815</v>
      </c>
      <c r="G3287" s="214" t="s">
        <v>572</v>
      </c>
      <c r="H3287" s="215">
        <v>1114.27</v>
      </c>
      <c r="I3287" s="216"/>
      <c r="J3287" s="217">
        <f>ROUND(I3287*H3287,2)</f>
        <v>0</v>
      </c>
      <c r="K3287" s="213" t="s">
        <v>389</v>
      </c>
      <c r="L3287" s="47"/>
      <c r="M3287" s="218" t="s">
        <v>28</v>
      </c>
      <c r="N3287" s="219" t="s">
        <v>45</v>
      </c>
      <c r="O3287" s="87"/>
      <c r="P3287" s="220">
        <f>O3287*H3287</f>
        <v>0</v>
      </c>
      <c r="Q3287" s="220">
        <v>0.00020000000000000001</v>
      </c>
      <c r="R3287" s="220">
        <f>Q3287*H3287</f>
        <v>0.222854</v>
      </c>
      <c r="S3287" s="220">
        <v>0</v>
      </c>
      <c r="T3287" s="221">
        <f>S3287*H3287</f>
        <v>0</v>
      </c>
      <c r="U3287" s="41"/>
      <c r="V3287" s="41"/>
      <c r="W3287" s="41"/>
      <c r="X3287" s="41"/>
      <c r="Y3287" s="41"/>
      <c r="Z3287" s="41"/>
      <c r="AA3287" s="41"/>
      <c r="AB3287" s="41"/>
      <c r="AC3287" s="41"/>
      <c r="AD3287" s="41"/>
      <c r="AE3287" s="41"/>
      <c r="AR3287" s="222" t="s">
        <v>598</v>
      </c>
      <c r="AT3287" s="222" t="s">
        <v>385</v>
      </c>
      <c r="AU3287" s="222" t="s">
        <v>84</v>
      </c>
      <c r="AY3287" s="20" t="s">
        <v>378</v>
      </c>
      <c r="BE3287" s="223">
        <f>IF(N3287="základní",J3287,0)</f>
        <v>0</v>
      </c>
      <c r="BF3287" s="223">
        <f>IF(N3287="snížená",J3287,0)</f>
        <v>0</v>
      </c>
      <c r="BG3287" s="223">
        <f>IF(N3287="zákl. přenesená",J3287,0)</f>
        <v>0</v>
      </c>
      <c r="BH3287" s="223">
        <f>IF(N3287="sníž. přenesená",J3287,0)</f>
        <v>0</v>
      </c>
      <c r="BI3287" s="223">
        <f>IF(N3287="nulová",J3287,0)</f>
        <v>0</v>
      </c>
      <c r="BJ3287" s="20" t="s">
        <v>82</v>
      </c>
      <c r="BK3287" s="223">
        <f>ROUND(I3287*H3287,2)</f>
        <v>0</v>
      </c>
      <c r="BL3287" s="20" t="s">
        <v>598</v>
      </c>
      <c r="BM3287" s="222" t="s">
        <v>3816</v>
      </c>
    </row>
    <row r="3288" s="2" customFormat="1">
      <c r="A3288" s="41"/>
      <c r="B3288" s="42"/>
      <c r="C3288" s="43"/>
      <c r="D3288" s="224" t="s">
        <v>394</v>
      </c>
      <c r="E3288" s="43"/>
      <c r="F3288" s="225" t="s">
        <v>3817</v>
      </c>
      <c r="G3288" s="43"/>
      <c r="H3288" s="43"/>
      <c r="I3288" s="226"/>
      <c r="J3288" s="43"/>
      <c r="K3288" s="43"/>
      <c r="L3288" s="47"/>
      <c r="M3288" s="227"/>
      <c r="N3288" s="228"/>
      <c r="O3288" s="87"/>
      <c r="P3288" s="87"/>
      <c r="Q3288" s="87"/>
      <c r="R3288" s="87"/>
      <c r="S3288" s="87"/>
      <c r="T3288" s="88"/>
      <c r="U3288" s="41"/>
      <c r="V3288" s="41"/>
      <c r="W3288" s="41"/>
      <c r="X3288" s="41"/>
      <c r="Y3288" s="41"/>
      <c r="Z3288" s="41"/>
      <c r="AA3288" s="41"/>
      <c r="AB3288" s="41"/>
      <c r="AC3288" s="41"/>
      <c r="AD3288" s="41"/>
      <c r="AE3288" s="41"/>
      <c r="AT3288" s="20" t="s">
        <v>394</v>
      </c>
      <c r="AU3288" s="20" t="s">
        <v>84</v>
      </c>
    </row>
    <row r="3289" s="14" customFormat="1">
      <c r="A3289" s="14"/>
      <c r="B3289" s="240"/>
      <c r="C3289" s="241"/>
      <c r="D3289" s="231" t="s">
        <v>397</v>
      </c>
      <c r="E3289" s="242" t="s">
        <v>28</v>
      </c>
      <c r="F3289" s="243" t="s">
        <v>328</v>
      </c>
      <c r="G3289" s="241"/>
      <c r="H3289" s="244">
        <v>1114.27</v>
      </c>
      <c r="I3289" s="245"/>
      <c r="J3289" s="241"/>
      <c r="K3289" s="241"/>
      <c r="L3289" s="246"/>
      <c r="M3289" s="247"/>
      <c r="N3289" s="248"/>
      <c r="O3289" s="248"/>
      <c r="P3289" s="248"/>
      <c r="Q3289" s="248"/>
      <c r="R3289" s="248"/>
      <c r="S3289" s="248"/>
      <c r="T3289" s="249"/>
      <c r="U3289" s="14"/>
      <c r="V3289" s="14"/>
      <c r="W3289" s="14"/>
      <c r="X3289" s="14"/>
      <c r="Y3289" s="14"/>
      <c r="Z3289" s="14"/>
      <c r="AA3289" s="14"/>
      <c r="AB3289" s="14"/>
      <c r="AC3289" s="14"/>
      <c r="AD3289" s="14"/>
      <c r="AE3289" s="14"/>
      <c r="AT3289" s="250" t="s">
        <v>397</v>
      </c>
      <c r="AU3289" s="250" t="s">
        <v>84</v>
      </c>
      <c r="AV3289" s="14" t="s">
        <v>84</v>
      </c>
      <c r="AW3289" s="14" t="s">
        <v>35</v>
      </c>
      <c r="AX3289" s="14" t="s">
        <v>82</v>
      </c>
      <c r="AY3289" s="250" t="s">
        <v>378</v>
      </c>
    </row>
    <row r="3290" s="2" customFormat="1" ht="24.15" customHeight="1">
      <c r="A3290" s="41"/>
      <c r="B3290" s="42"/>
      <c r="C3290" s="211" t="s">
        <v>3818</v>
      </c>
      <c r="D3290" s="211" t="s">
        <v>385</v>
      </c>
      <c r="E3290" s="212" t="s">
        <v>3819</v>
      </c>
      <c r="F3290" s="213" t="s">
        <v>3820</v>
      </c>
      <c r="G3290" s="214" t="s">
        <v>572</v>
      </c>
      <c r="H3290" s="215">
        <v>127.444</v>
      </c>
      <c r="I3290" s="216"/>
      <c r="J3290" s="217">
        <f>ROUND(I3290*H3290,2)</f>
        <v>0</v>
      </c>
      <c r="K3290" s="213" t="s">
        <v>389</v>
      </c>
      <c r="L3290" s="47"/>
      <c r="M3290" s="218" t="s">
        <v>28</v>
      </c>
      <c r="N3290" s="219" t="s">
        <v>45</v>
      </c>
      <c r="O3290" s="87"/>
      <c r="P3290" s="220">
        <f>O3290*H3290</f>
        <v>0</v>
      </c>
      <c r="Q3290" s="220">
        <v>0.00029999999999999997</v>
      </c>
      <c r="R3290" s="220">
        <f>Q3290*H3290</f>
        <v>0.038233199999999995</v>
      </c>
      <c r="S3290" s="220">
        <v>0</v>
      </c>
      <c r="T3290" s="221">
        <f>S3290*H3290</f>
        <v>0</v>
      </c>
      <c r="U3290" s="41"/>
      <c r="V3290" s="41"/>
      <c r="W3290" s="41"/>
      <c r="X3290" s="41"/>
      <c r="Y3290" s="41"/>
      <c r="Z3290" s="41"/>
      <c r="AA3290" s="41"/>
      <c r="AB3290" s="41"/>
      <c r="AC3290" s="41"/>
      <c r="AD3290" s="41"/>
      <c r="AE3290" s="41"/>
      <c r="AR3290" s="222" t="s">
        <v>598</v>
      </c>
      <c r="AT3290" s="222" t="s">
        <v>385</v>
      </c>
      <c r="AU3290" s="222" t="s">
        <v>84</v>
      </c>
      <c r="AY3290" s="20" t="s">
        <v>378</v>
      </c>
      <c r="BE3290" s="223">
        <f>IF(N3290="základní",J3290,0)</f>
        <v>0</v>
      </c>
      <c r="BF3290" s="223">
        <f>IF(N3290="snížená",J3290,0)</f>
        <v>0</v>
      </c>
      <c r="BG3290" s="223">
        <f>IF(N3290="zákl. přenesená",J3290,0)</f>
        <v>0</v>
      </c>
      <c r="BH3290" s="223">
        <f>IF(N3290="sníž. přenesená",J3290,0)</f>
        <v>0</v>
      </c>
      <c r="BI3290" s="223">
        <f>IF(N3290="nulová",J3290,0)</f>
        <v>0</v>
      </c>
      <c r="BJ3290" s="20" t="s">
        <v>82</v>
      </c>
      <c r="BK3290" s="223">
        <f>ROUND(I3290*H3290,2)</f>
        <v>0</v>
      </c>
      <c r="BL3290" s="20" t="s">
        <v>598</v>
      </c>
      <c r="BM3290" s="222" t="s">
        <v>3821</v>
      </c>
    </row>
    <row r="3291" s="2" customFormat="1">
      <c r="A3291" s="41"/>
      <c r="B3291" s="42"/>
      <c r="C3291" s="43"/>
      <c r="D3291" s="224" t="s">
        <v>394</v>
      </c>
      <c r="E3291" s="43"/>
      <c r="F3291" s="225" t="s">
        <v>3822</v>
      </c>
      <c r="G3291" s="43"/>
      <c r="H3291" s="43"/>
      <c r="I3291" s="226"/>
      <c r="J3291" s="43"/>
      <c r="K3291" s="43"/>
      <c r="L3291" s="47"/>
      <c r="M3291" s="227"/>
      <c r="N3291" s="228"/>
      <c r="O3291" s="87"/>
      <c r="P3291" s="87"/>
      <c r="Q3291" s="87"/>
      <c r="R3291" s="87"/>
      <c r="S3291" s="87"/>
      <c r="T3291" s="88"/>
      <c r="U3291" s="41"/>
      <c r="V3291" s="41"/>
      <c r="W3291" s="41"/>
      <c r="X3291" s="41"/>
      <c r="Y3291" s="41"/>
      <c r="Z3291" s="41"/>
      <c r="AA3291" s="41"/>
      <c r="AB3291" s="41"/>
      <c r="AC3291" s="41"/>
      <c r="AD3291" s="41"/>
      <c r="AE3291" s="41"/>
      <c r="AT3291" s="20" t="s">
        <v>394</v>
      </c>
      <c r="AU3291" s="20" t="s">
        <v>84</v>
      </c>
    </row>
    <row r="3292" s="14" customFormat="1">
      <c r="A3292" s="14"/>
      <c r="B3292" s="240"/>
      <c r="C3292" s="241"/>
      <c r="D3292" s="231" t="s">
        <v>397</v>
      </c>
      <c r="E3292" s="242" t="s">
        <v>28</v>
      </c>
      <c r="F3292" s="243" t="s">
        <v>379</v>
      </c>
      <c r="G3292" s="241"/>
      <c r="H3292" s="244">
        <v>127.444</v>
      </c>
      <c r="I3292" s="245"/>
      <c r="J3292" s="241"/>
      <c r="K3292" s="241"/>
      <c r="L3292" s="246"/>
      <c r="M3292" s="247"/>
      <c r="N3292" s="248"/>
      <c r="O3292" s="248"/>
      <c r="P3292" s="248"/>
      <c r="Q3292" s="248"/>
      <c r="R3292" s="248"/>
      <c r="S3292" s="248"/>
      <c r="T3292" s="249"/>
      <c r="U3292" s="14"/>
      <c r="V3292" s="14"/>
      <c r="W3292" s="14"/>
      <c r="X3292" s="14"/>
      <c r="Y3292" s="14"/>
      <c r="Z3292" s="14"/>
      <c r="AA3292" s="14"/>
      <c r="AB3292" s="14"/>
      <c r="AC3292" s="14"/>
      <c r="AD3292" s="14"/>
      <c r="AE3292" s="14"/>
      <c r="AT3292" s="250" t="s">
        <v>397</v>
      </c>
      <c r="AU3292" s="250" t="s">
        <v>84</v>
      </c>
      <c r="AV3292" s="14" t="s">
        <v>84</v>
      </c>
      <c r="AW3292" s="14" t="s">
        <v>35</v>
      </c>
      <c r="AX3292" s="14" t="s">
        <v>82</v>
      </c>
      <c r="AY3292" s="250" t="s">
        <v>378</v>
      </c>
    </row>
    <row r="3293" s="2" customFormat="1" ht="37.8" customHeight="1">
      <c r="A3293" s="41"/>
      <c r="B3293" s="42"/>
      <c r="C3293" s="211" t="s">
        <v>3823</v>
      </c>
      <c r="D3293" s="211" t="s">
        <v>385</v>
      </c>
      <c r="E3293" s="212" t="s">
        <v>3824</v>
      </c>
      <c r="F3293" s="213" t="s">
        <v>3825</v>
      </c>
      <c r="G3293" s="214" t="s">
        <v>572</v>
      </c>
      <c r="H3293" s="215">
        <v>1114.27</v>
      </c>
      <c r="I3293" s="216"/>
      <c r="J3293" s="217">
        <f>ROUND(I3293*H3293,2)</f>
        <v>0</v>
      </c>
      <c r="K3293" s="213" t="s">
        <v>389</v>
      </c>
      <c r="L3293" s="47"/>
      <c r="M3293" s="218" t="s">
        <v>28</v>
      </c>
      <c r="N3293" s="219" t="s">
        <v>45</v>
      </c>
      <c r="O3293" s="87"/>
      <c r="P3293" s="220">
        <f>O3293*H3293</f>
        <v>0</v>
      </c>
      <c r="Q3293" s="220">
        <v>0.0074999999999999997</v>
      </c>
      <c r="R3293" s="220">
        <f>Q3293*H3293</f>
        <v>8.3570250000000001</v>
      </c>
      <c r="S3293" s="220">
        <v>0</v>
      </c>
      <c r="T3293" s="221">
        <f>S3293*H3293</f>
        <v>0</v>
      </c>
      <c r="U3293" s="41"/>
      <c r="V3293" s="41"/>
      <c r="W3293" s="41"/>
      <c r="X3293" s="41"/>
      <c r="Y3293" s="41"/>
      <c r="Z3293" s="41"/>
      <c r="AA3293" s="41"/>
      <c r="AB3293" s="41"/>
      <c r="AC3293" s="41"/>
      <c r="AD3293" s="41"/>
      <c r="AE3293" s="41"/>
      <c r="AR3293" s="222" t="s">
        <v>598</v>
      </c>
      <c r="AT3293" s="222" t="s">
        <v>385</v>
      </c>
      <c r="AU3293" s="222" t="s">
        <v>84</v>
      </c>
      <c r="AY3293" s="20" t="s">
        <v>378</v>
      </c>
      <c r="BE3293" s="223">
        <f>IF(N3293="základní",J3293,0)</f>
        <v>0</v>
      </c>
      <c r="BF3293" s="223">
        <f>IF(N3293="snížená",J3293,0)</f>
        <v>0</v>
      </c>
      <c r="BG3293" s="223">
        <f>IF(N3293="zákl. přenesená",J3293,0)</f>
        <v>0</v>
      </c>
      <c r="BH3293" s="223">
        <f>IF(N3293="sníž. přenesená",J3293,0)</f>
        <v>0</v>
      </c>
      <c r="BI3293" s="223">
        <f>IF(N3293="nulová",J3293,0)</f>
        <v>0</v>
      </c>
      <c r="BJ3293" s="20" t="s">
        <v>82</v>
      </c>
      <c r="BK3293" s="223">
        <f>ROUND(I3293*H3293,2)</f>
        <v>0</v>
      </c>
      <c r="BL3293" s="20" t="s">
        <v>598</v>
      </c>
      <c r="BM3293" s="222" t="s">
        <v>3826</v>
      </c>
    </row>
    <row r="3294" s="2" customFormat="1">
      <c r="A3294" s="41"/>
      <c r="B3294" s="42"/>
      <c r="C3294" s="43"/>
      <c r="D3294" s="224" t="s">
        <v>394</v>
      </c>
      <c r="E3294" s="43"/>
      <c r="F3294" s="225" t="s">
        <v>3827</v>
      </c>
      <c r="G3294" s="43"/>
      <c r="H3294" s="43"/>
      <c r="I3294" s="226"/>
      <c r="J3294" s="43"/>
      <c r="K3294" s="43"/>
      <c r="L3294" s="47"/>
      <c r="M3294" s="227"/>
      <c r="N3294" s="228"/>
      <c r="O3294" s="87"/>
      <c r="P3294" s="87"/>
      <c r="Q3294" s="87"/>
      <c r="R3294" s="87"/>
      <c r="S3294" s="87"/>
      <c r="T3294" s="88"/>
      <c r="U3294" s="41"/>
      <c r="V3294" s="41"/>
      <c r="W3294" s="41"/>
      <c r="X3294" s="41"/>
      <c r="Y3294" s="41"/>
      <c r="Z3294" s="41"/>
      <c r="AA3294" s="41"/>
      <c r="AB3294" s="41"/>
      <c r="AC3294" s="41"/>
      <c r="AD3294" s="41"/>
      <c r="AE3294" s="41"/>
      <c r="AT3294" s="20" t="s">
        <v>394</v>
      </c>
      <c r="AU3294" s="20" t="s">
        <v>84</v>
      </c>
    </row>
    <row r="3295" s="14" customFormat="1">
      <c r="A3295" s="14"/>
      <c r="B3295" s="240"/>
      <c r="C3295" s="241"/>
      <c r="D3295" s="231" t="s">
        <v>397</v>
      </c>
      <c r="E3295" s="242" t="s">
        <v>28</v>
      </c>
      <c r="F3295" s="243" t="s">
        <v>328</v>
      </c>
      <c r="G3295" s="241"/>
      <c r="H3295" s="244">
        <v>1114.27</v>
      </c>
      <c r="I3295" s="245"/>
      <c r="J3295" s="241"/>
      <c r="K3295" s="241"/>
      <c r="L3295" s="246"/>
      <c r="M3295" s="247"/>
      <c r="N3295" s="248"/>
      <c r="O3295" s="248"/>
      <c r="P3295" s="248"/>
      <c r="Q3295" s="248"/>
      <c r="R3295" s="248"/>
      <c r="S3295" s="248"/>
      <c r="T3295" s="249"/>
      <c r="U3295" s="14"/>
      <c r="V3295" s="14"/>
      <c r="W3295" s="14"/>
      <c r="X3295" s="14"/>
      <c r="Y3295" s="14"/>
      <c r="Z3295" s="14"/>
      <c r="AA3295" s="14"/>
      <c r="AB3295" s="14"/>
      <c r="AC3295" s="14"/>
      <c r="AD3295" s="14"/>
      <c r="AE3295" s="14"/>
      <c r="AT3295" s="250" t="s">
        <v>397</v>
      </c>
      <c r="AU3295" s="250" t="s">
        <v>84</v>
      </c>
      <c r="AV3295" s="14" t="s">
        <v>84</v>
      </c>
      <c r="AW3295" s="14" t="s">
        <v>35</v>
      </c>
      <c r="AX3295" s="14" t="s">
        <v>82</v>
      </c>
      <c r="AY3295" s="250" t="s">
        <v>378</v>
      </c>
    </row>
    <row r="3296" s="2" customFormat="1" ht="37.8" customHeight="1">
      <c r="A3296" s="41"/>
      <c r="B3296" s="42"/>
      <c r="C3296" s="211" t="s">
        <v>3828</v>
      </c>
      <c r="D3296" s="211" t="s">
        <v>385</v>
      </c>
      <c r="E3296" s="212" t="s">
        <v>3829</v>
      </c>
      <c r="F3296" s="213" t="s">
        <v>3830</v>
      </c>
      <c r="G3296" s="214" t="s">
        <v>572</v>
      </c>
      <c r="H3296" s="215">
        <v>127.444</v>
      </c>
      <c r="I3296" s="216"/>
      <c r="J3296" s="217">
        <f>ROUND(I3296*H3296,2)</f>
        <v>0</v>
      </c>
      <c r="K3296" s="213" t="s">
        <v>389</v>
      </c>
      <c r="L3296" s="47"/>
      <c r="M3296" s="218" t="s">
        <v>28</v>
      </c>
      <c r="N3296" s="219" t="s">
        <v>45</v>
      </c>
      <c r="O3296" s="87"/>
      <c r="P3296" s="220">
        <f>O3296*H3296</f>
        <v>0</v>
      </c>
      <c r="Q3296" s="220">
        <v>0.0082500000000000004</v>
      </c>
      <c r="R3296" s="220">
        <f>Q3296*H3296</f>
        <v>1.0514130000000002</v>
      </c>
      <c r="S3296" s="220">
        <v>0</v>
      </c>
      <c r="T3296" s="221">
        <f>S3296*H3296</f>
        <v>0</v>
      </c>
      <c r="U3296" s="41"/>
      <c r="V3296" s="41"/>
      <c r="W3296" s="41"/>
      <c r="X3296" s="41"/>
      <c r="Y3296" s="41"/>
      <c r="Z3296" s="41"/>
      <c r="AA3296" s="41"/>
      <c r="AB3296" s="41"/>
      <c r="AC3296" s="41"/>
      <c r="AD3296" s="41"/>
      <c r="AE3296" s="41"/>
      <c r="AR3296" s="222" t="s">
        <v>598</v>
      </c>
      <c r="AT3296" s="222" t="s">
        <v>385</v>
      </c>
      <c r="AU3296" s="222" t="s">
        <v>84</v>
      </c>
      <c r="AY3296" s="20" t="s">
        <v>378</v>
      </c>
      <c r="BE3296" s="223">
        <f>IF(N3296="základní",J3296,0)</f>
        <v>0</v>
      </c>
      <c r="BF3296" s="223">
        <f>IF(N3296="snížená",J3296,0)</f>
        <v>0</v>
      </c>
      <c r="BG3296" s="223">
        <f>IF(N3296="zákl. přenesená",J3296,0)</f>
        <v>0</v>
      </c>
      <c r="BH3296" s="223">
        <f>IF(N3296="sníž. přenesená",J3296,0)</f>
        <v>0</v>
      </c>
      <c r="BI3296" s="223">
        <f>IF(N3296="nulová",J3296,0)</f>
        <v>0</v>
      </c>
      <c r="BJ3296" s="20" t="s">
        <v>82</v>
      </c>
      <c r="BK3296" s="223">
        <f>ROUND(I3296*H3296,2)</f>
        <v>0</v>
      </c>
      <c r="BL3296" s="20" t="s">
        <v>598</v>
      </c>
      <c r="BM3296" s="222" t="s">
        <v>3831</v>
      </c>
    </row>
    <row r="3297" s="2" customFormat="1">
      <c r="A3297" s="41"/>
      <c r="B3297" s="42"/>
      <c r="C3297" s="43"/>
      <c r="D3297" s="224" t="s">
        <v>394</v>
      </c>
      <c r="E3297" s="43"/>
      <c r="F3297" s="225" t="s">
        <v>3832</v>
      </c>
      <c r="G3297" s="43"/>
      <c r="H3297" s="43"/>
      <c r="I3297" s="226"/>
      <c r="J3297" s="43"/>
      <c r="K3297" s="43"/>
      <c r="L3297" s="47"/>
      <c r="M3297" s="227"/>
      <c r="N3297" s="228"/>
      <c r="O3297" s="87"/>
      <c r="P3297" s="87"/>
      <c r="Q3297" s="87"/>
      <c r="R3297" s="87"/>
      <c r="S3297" s="87"/>
      <c r="T3297" s="88"/>
      <c r="U3297" s="41"/>
      <c r="V3297" s="41"/>
      <c r="W3297" s="41"/>
      <c r="X3297" s="41"/>
      <c r="Y3297" s="41"/>
      <c r="Z3297" s="41"/>
      <c r="AA3297" s="41"/>
      <c r="AB3297" s="41"/>
      <c r="AC3297" s="41"/>
      <c r="AD3297" s="41"/>
      <c r="AE3297" s="41"/>
      <c r="AT3297" s="20" t="s">
        <v>394</v>
      </c>
      <c r="AU3297" s="20" t="s">
        <v>84</v>
      </c>
    </row>
    <row r="3298" s="14" customFormat="1">
      <c r="A3298" s="14"/>
      <c r="B3298" s="240"/>
      <c r="C3298" s="241"/>
      <c r="D3298" s="231" t="s">
        <v>397</v>
      </c>
      <c r="E3298" s="242" t="s">
        <v>28</v>
      </c>
      <c r="F3298" s="243" t="s">
        <v>379</v>
      </c>
      <c r="G3298" s="241"/>
      <c r="H3298" s="244">
        <v>127.444</v>
      </c>
      <c r="I3298" s="245"/>
      <c r="J3298" s="241"/>
      <c r="K3298" s="241"/>
      <c r="L3298" s="246"/>
      <c r="M3298" s="247"/>
      <c r="N3298" s="248"/>
      <c r="O3298" s="248"/>
      <c r="P3298" s="248"/>
      <c r="Q3298" s="248"/>
      <c r="R3298" s="248"/>
      <c r="S3298" s="248"/>
      <c r="T3298" s="249"/>
      <c r="U3298" s="14"/>
      <c r="V3298" s="14"/>
      <c r="W3298" s="14"/>
      <c r="X3298" s="14"/>
      <c r="Y3298" s="14"/>
      <c r="Z3298" s="14"/>
      <c r="AA3298" s="14"/>
      <c r="AB3298" s="14"/>
      <c r="AC3298" s="14"/>
      <c r="AD3298" s="14"/>
      <c r="AE3298" s="14"/>
      <c r="AT3298" s="250" t="s">
        <v>397</v>
      </c>
      <c r="AU3298" s="250" t="s">
        <v>84</v>
      </c>
      <c r="AV3298" s="14" t="s">
        <v>84</v>
      </c>
      <c r="AW3298" s="14" t="s">
        <v>35</v>
      </c>
      <c r="AX3298" s="14" t="s">
        <v>82</v>
      </c>
      <c r="AY3298" s="250" t="s">
        <v>378</v>
      </c>
    </row>
    <row r="3299" s="2" customFormat="1" ht="24.15" customHeight="1">
      <c r="A3299" s="41"/>
      <c r="B3299" s="42"/>
      <c r="C3299" s="211" t="s">
        <v>3833</v>
      </c>
      <c r="D3299" s="211" t="s">
        <v>385</v>
      </c>
      <c r="E3299" s="212" t="s">
        <v>3834</v>
      </c>
      <c r="F3299" s="213" t="s">
        <v>3835</v>
      </c>
      <c r="G3299" s="214" t="s">
        <v>572</v>
      </c>
      <c r="H3299" s="215">
        <v>1114.27</v>
      </c>
      <c r="I3299" s="216"/>
      <c r="J3299" s="217">
        <f>ROUND(I3299*H3299,2)</f>
        <v>0</v>
      </c>
      <c r="K3299" s="213" t="s">
        <v>389</v>
      </c>
      <c r="L3299" s="47"/>
      <c r="M3299" s="218" t="s">
        <v>28</v>
      </c>
      <c r="N3299" s="219" t="s">
        <v>45</v>
      </c>
      <c r="O3299" s="87"/>
      <c r="P3299" s="220">
        <f>O3299*H3299</f>
        <v>0</v>
      </c>
      <c r="Q3299" s="220">
        <v>0.00029999999999999997</v>
      </c>
      <c r="R3299" s="220">
        <f>Q3299*H3299</f>
        <v>0.33428099999999994</v>
      </c>
      <c r="S3299" s="220">
        <v>0</v>
      </c>
      <c r="T3299" s="221">
        <f>S3299*H3299</f>
        <v>0</v>
      </c>
      <c r="U3299" s="41"/>
      <c r="V3299" s="41"/>
      <c r="W3299" s="41"/>
      <c r="X3299" s="41"/>
      <c r="Y3299" s="41"/>
      <c r="Z3299" s="41"/>
      <c r="AA3299" s="41"/>
      <c r="AB3299" s="41"/>
      <c r="AC3299" s="41"/>
      <c r="AD3299" s="41"/>
      <c r="AE3299" s="41"/>
      <c r="AR3299" s="222" t="s">
        <v>598</v>
      </c>
      <c r="AT3299" s="222" t="s">
        <v>385</v>
      </c>
      <c r="AU3299" s="222" t="s">
        <v>84</v>
      </c>
      <c r="AY3299" s="20" t="s">
        <v>378</v>
      </c>
      <c r="BE3299" s="223">
        <f>IF(N3299="základní",J3299,0)</f>
        <v>0</v>
      </c>
      <c r="BF3299" s="223">
        <f>IF(N3299="snížená",J3299,0)</f>
        <v>0</v>
      </c>
      <c r="BG3299" s="223">
        <f>IF(N3299="zákl. přenesená",J3299,0)</f>
        <v>0</v>
      </c>
      <c r="BH3299" s="223">
        <f>IF(N3299="sníž. přenesená",J3299,0)</f>
        <v>0</v>
      </c>
      <c r="BI3299" s="223">
        <f>IF(N3299="nulová",J3299,0)</f>
        <v>0</v>
      </c>
      <c r="BJ3299" s="20" t="s">
        <v>82</v>
      </c>
      <c r="BK3299" s="223">
        <f>ROUND(I3299*H3299,2)</f>
        <v>0</v>
      </c>
      <c r="BL3299" s="20" t="s">
        <v>598</v>
      </c>
      <c r="BM3299" s="222" t="s">
        <v>3836</v>
      </c>
    </row>
    <row r="3300" s="2" customFormat="1">
      <c r="A3300" s="41"/>
      <c r="B3300" s="42"/>
      <c r="C3300" s="43"/>
      <c r="D3300" s="224" t="s">
        <v>394</v>
      </c>
      <c r="E3300" s="43"/>
      <c r="F3300" s="225" t="s">
        <v>3837</v>
      </c>
      <c r="G3300" s="43"/>
      <c r="H3300" s="43"/>
      <c r="I3300" s="226"/>
      <c r="J3300" s="43"/>
      <c r="K3300" s="43"/>
      <c r="L3300" s="47"/>
      <c r="M3300" s="227"/>
      <c r="N3300" s="228"/>
      <c r="O3300" s="87"/>
      <c r="P3300" s="87"/>
      <c r="Q3300" s="87"/>
      <c r="R3300" s="87"/>
      <c r="S3300" s="87"/>
      <c r="T3300" s="88"/>
      <c r="U3300" s="41"/>
      <c r="V3300" s="41"/>
      <c r="W3300" s="41"/>
      <c r="X3300" s="41"/>
      <c r="Y3300" s="41"/>
      <c r="Z3300" s="41"/>
      <c r="AA3300" s="41"/>
      <c r="AB3300" s="41"/>
      <c r="AC3300" s="41"/>
      <c r="AD3300" s="41"/>
      <c r="AE3300" s="41"/>
      <c r="AT3300" s="20" t="s">
        <v>394</v>
      </c>
      <c r="AU3300" s="20" t="s">
        <v>84</v>
      </c>
    </row>
    <row r="3301" s="13" customFormat="1">
      <c r="A3301" s="13"/>
      <c r="B3301" s="229"/>
      <c r="C3301" s="230"/>
      <c r="D3301" s="231" t="s">
        <v>397</v>
      </c>
      <c r="E3301" s="232" t="s">
        <v>28</v>
      </c>
      <c r="F3301" s="233" t="s">
        <v>797</v>
      </c>
      <c r="G3301" s="230"/>
      <c r="H3301" s="232" t="s">
        <v>28</v>
      </c>
      <c r="I3301" s="234"/>
      <c r="J3301" s="230"/>
      <c r="K3301" s="230"/>
      <c r="L3301" s="235"/>
      <c r="M3301" s="236"/>
      <c r="N3301" s="237"/>
      <c r="O3301" s="237"/>
      <c r="P3301" s="237"/>
      <c r="Q3301" s="237"/>
      <c r="R3301" s="237"/>
      <c r="S3301" s="237"/>
      <c r="T3301" s="238"/>
      <c r="U3301" s="13"/>
      <c r="V3301" s="13"/>
      <c r="W3301" s="13"/>
      <c r="X3301" s="13"/>
      <c r="Y3301" s="13"/>
      <c r="Z3301" s="13"/>
      <c r="AA3301" s="13"/>
      <c r="AB3301" s="13"/>
      <c r="AC3301" s="13"/>
      <c r="AD3301" s="13"/>
      <c r="AE3301" s="13"/>
      <c r="AT3301" s="239" t="s">
        <v>397</v>
      </c>
      <c r="AU3301" s="239" t="s">
        <v>84</v>
      </c>
      <c r="AV3301" s="13" t="s">
        <v>82</v>
      </c>
      <c r="AW3301" s="13" t="s">
        <v>35</v>
      </c>
      <c r="AX3301" s="13" t="s">
        <v>74</v>
      </c>
      <c r="AY3301" s="239" t="s">
        <v>378</v>
      </c>
    </row>
    <row r="3302" s="14" customFormat="1">
      <c r="A3302" s="14"/>
      <c r="B3302" s="240"/>
      <c r="C3302" s="241"/>
      <c r="D3302" s="231" t="s">
        <v>397</v>
      </c>
      <c r="E3302" s="242" t="s">
        <v>330</v>
      </c>
      <c r="F3302" s="243" t="s">
        <v>331</v>
      </c>
      <c r="G3302" s="241"/>
      <c r="H3302" s="244">
        <v>38.350000000000001</v>
      </c>
      <c r="I3302" s="245"/>
      <c r="J3302" s="241"/>
      <c r="K3302" s="241"/>
      <c r="L3302" s="246"/>
      <c r="M3302" s="247"/>
      <c r="N3302" s="248"/>
      <c r="O3302" s="248"/>
      <c r="P3302" s="248"/>
      <c r="Q3302" s="248"/>
      <c r="R3302" s="248"/>
      <c r="S3302" s="248"/>
      <c r="T3302" s="249"/>
      <c r="U3302" s="14"/>
      <c r="V3302" s="14"/>
      <c r="W3302" s="14"/>
      <c r="X3302" s="14"/>
      <c r="Y3302" s="14"/>
      <c r="Z3302" s="14"/>
      <c r="AA3302" s="14"/>
      <c r="AB3302" s="14"/>
      <c r="AC3302" s="14"/>
      <c r="AD3302" s="14"/>
      <c r="AE3302" s="14"/>
      <c r="AT3302" s="250" t="s">
        <v>397</v>
      </c>
      <c r="AU3302" s="250" t="s">
        <v>84</v>
      </c>
      <c r="AV3302" s="14" t="s">
        <v>84</v>
      </c>
      <c r="AW3302" s="14" t="s">
        <v>35</v>
      </c>
      <c r="AX3302" s="14" t="s">
        <v>74</v>
      </c>
      <c r="AY3302" s="250" t="s">
        <v>378</v>
      </c>
    </row>
    <row r="3303" s="14" customFormat="1">
      <c r="A3303" s="14"/>
      <c r="B3303" s="240"/>
      <c r="C3303" s="241"/>
      <c r="D3303" s="231" t="s">
        <v>397</v>
      </c>
      <c r="E3303" s="242" t="s">
        <v>332</v>
      </c>
      <c r="F3303" s="243" t="s">
        <v>3838</v>
      </c>
      <c r="G3303" s="241"/>
      <c r="H3303" s="244">
        <v>178.80000000000001</v>
      </c>
      <c r="I3303" s="245"/>
      <c r="J3303" s="241"/>
      <c r="K3303" s="241"/>
      <c r="L3303" s="246"/>
      <c r="M3303" s="247"/>
      <c r="N3303" s="248"/>
      <c r="O3303" s="248"/>
      <c r="P3303" s="248"/>
      <c r="Q3303" s="248"/>
      <c r="R3303" s="248"/>
      <c r="S3303" s="248"/>
      <c r="T3303" s="249"/>
      <c r="U3303" s="14"/>
      <c r="V3303" s="14"/>
      <c r="W3303" s="14"/>
      <c r="X3303" s="14"/>
      <c r="Y3303" s="14"/>
      <c r="Z3303" s="14"/>
      <c r="AA3303" s="14"/>
      <c r="AB3303" s="14"/>
      <c r="AC3303" s="14"/>
      <c r="AD3303" s="14"/>
      <c r="AE3303" s="14"/>
      <c r="AT3303" s="250" t="s">
        <v>397</v>
      </c>
      <c r="AU3303" s="250" t="s">
        <v>84</v>
      </c>
      <c r="AV3303" s="14" t="s">
        <v>84</v>
      </c>
      <c r="AW3303" s="14" t="s">
        <v>35</v>
      </c>
      <c r="AX3303" s="14" t="s">
        <v>74</v>
      </c>
      <c r="AY3303" s="250" t="s">
        <v>378</v>
      </c>
    </row>
    <row r="3304" s="14" customFormat="1">
      <c r="A3304" s="14"/>
      <c r="B3304" s="240"/>
      <c r="C3304" s="241"/>
      <c r="D3304" s="231" t="s">
        <v>397</v>
      </c>
      <c r="E3304" s="242" t="s">
        <v>3839</v>
      </c>
      <c r="F3304" s="243" t="s">
        <v>3840</v>
      </c>
      <c r="G3304" s="241"/>
      <c r="H3304" s="244">
        <v>9.6799999999999997</v>
      </c>
      <c r="I3304" s="245"/>
      <c r="J3304" s="241"/>
      <c r="K3304" s="241"/>
      <c r="L3304" s="246"/>
      <c r="M3304" s="247"/>
      <c r="N3304" s="248"/>
      <c r="O3304" s="248"/>
      <c r="P3304" s="248"/>
      <c r="Q3304" s="248"/>
      <c r="R3304" s="248"/>
      <c r="S3304" s="248"/>
      <c r="T3304" s="249"/>
      <c r="U3304" s="14"/>
      <c r="V3304" s="14"/>
      <c r="W3304" s="14"/>
      <c r="X3304" s="14"/>
      <c r="Y3304" s="14"/>
      <c r="Z3304" s="14"/>
      <c r="AA3304" s="14"/>
      <c r="AB3304" s="14"/>
      <c r="AC3304" s="14"/>
      <c r="AD3304" s="14"/>
      <c r="AE3304" s="14"/>
      <c r="AT3304" s="250" t="s">
        <v>397</v>
      </c>
      <c r="AU3304" s="250" t="s">
        <v>84</v>
      </c>
      <c r="AV3304" s="14" t="s">
        <v>84</v>
      </c>
      <c r="AW3304" s="14" t="s">
        <v>35</v>
      </c>
      <c r="AX3304" s="14" t="s">
        <v>74</v>
      </c>
      <c r="AY3304" s="250" t="s">
        <v>378</v>
      </c>
    </row>
    <row r="3305" s="14" customFormat="1">
      <c r="A3305" s="14"/>
      <c r="B3305" s="240"/>
      <c r="C3305" s="241"/>
      <c r="D3305" s="231" t="s">
        <v>397</v>
      </c>
      <c r="E3305" s="242" t="s">
        <v>334</v>
      </c>
      <c r="F3305" s="243" t="s">
        <v>3841</v>
      </c>
      <c r="G3305" s="241"/>
      <c r="H3305" s="244">
        <v>19.219999999999999</v>
      </c>
      <c r="I3305" s="245"/>
      <c r="J3305" s="241"/>
      <c r="K3305" s="241"/>
      <c r="L3305" s="246"/>
      <c r="M3305" s="247"/>
      <c r="N3305" s="248"/>
      <c r="O3305" s="248"/>
      <c r="P3305" s="248"/>
      <c r="Q3305" s="248"/>
      <c r="R3305" s="248"/>
      <c r="S3305" s="248"/>
      <c r="T3305" s="249"/>
      <c r="U3305" s="14"/>
      <c r="V3305" s="14"/>
      <c r="W3305" s="14"/>
      <c r="X3305" s="14"/>
      <c r="Y3305" s="14"/>
      <c r="Z3305" s="14"/>
      <c r="AA3305" s="14"/>
      <c r="AB3305" s="14"/>
      <c r="AC3305" s="14"/>
      <c r="AD3305" s="14"/>
      <c r="AE3305" s="14"/>
      <c r="AT3305" s="250" t="s">
        <v>397</v>
      </c>
      <c r="AU3305" s="250" t="s">
        <v>84</v>
      </c>
      <c r="AV3305" s="14" t="s">
        <v>84</v>
      </c>
      <c r="AW3305" s="14" t="s">
        <v>35</v>
      </c>
      <c r="AX3305" s="14" t="s">
        <v>74</v>
      </c>
      <c r="AY3305" s="250" t="s">
        <v>378</v>
      </c>
    </row>
    <row r="3306" s="13" customFormat="1">
      <c r="A3306" s="13"/>
      <c r="B3306" s="229"/>
      <c r="C3306" s="230"/>
      <c r="D3306" s="231" t="s">
        <v>397</v>
      </c>
      <c r="E3306" s="232" t="s">
        <v>28</v>
      </c>
      <c r="F3306" s="233" t="s">
        <v>800</v>
      </c>
      <c r="G3306" s="230"/>
      <c r="H3306" s="232" t="s">
        <v>28</v>
      </c>
      <c r="I3306" s="234"/>
      <c r="J3306" s="230"/>
      <c r="K3306" s="230"/>
      <c r="L3306" s="235"/>
      <c r="M3306" s="236"/>
      <c r="N3306" s="237"/>
      <c r="O3306" s="237"/>
      <c r="P3306" s="237"/>
      <c r="Q3306" s="237"/>
      <c r="R3306" s="237"/>
      <c r="S3306" s="237"/>
      <c r="T3306" s="238"/>
      <c r="U3306" s="13"/>
      <c r="V3306" s="13"/>
      <c r="W3306" s="13"/>
      <c r="X3306" s="13"/>
      <c r="Y3306" s="13"/>
      <c r="Z3306" s="13"/>
      <c r="AA3306" s="13"/>
      <c r="AB3306" s="13"/>
      <c r="AC3306" s="13"/>
      <c r="AD3306" s="13"/>
      <c r="AE3306" s="13"/>
      <c r="AT3306" s="239" t="s">
        <v>397</v>
      </c>
      <c r="AU3306" s="239" t="s">
        <v>84</v>
      </c>
      <c r="AV3306" s="13" t="s">
        <v>82</v>
      </c>
      <c r="AW3306" s="13" t="s">
        <v>35</v>
      </c>
      <c r="AX3306" s="13" t="s">
        <v>74</v>
      </c>
      <c r="AY3306" s="239" t="s">
        <v>378</v>
      </c>
    </row>
    <row r="3307" s="14" customFormat="1">
      <c r="A3307" s="14"/>
      <c r="B3307" s="240"/>
      <c r="C3307" s="241"/>
      <c r="D3307" s="231" t="s">
        <v>397</v>
      </c>
      <c r="E3307" s="242" t="s">
        <v>3842</v>
      </c>
      <c r="F3307" s="243" t="s">
        <v>3843</v>
      </c>
      <c r="G3307" s="241"/>
      <c r="H3307" s="244">
        <v>14.738</v>
      </c>
      <c r="I3307" s="245"/>
      <c r="J3307" s="241"/>
      <c r="K3307" s="241"/>
      <c r="L3307" s="246"/>
      <c r="M3307" s="247"/>
      <c r="N3307" s="248"/>
      <c r="O3307" s="248"/>
      <c r="P3307" s="248"/>
      <c r="Q3307" s="248"/>
      <c r="R3307" s="248"/>
      <c r="S3307" s="248"/>
      <c r="T3307" s="249"/>
      <c r="U3307" s="14"/>
      <c r="V3307" s="14"/>
      <c r="W3307" s="14"/>
      <c r="X3307" s="14"/>
      <c r="Y3307" s="14"/>
      <c r="Z3307" s="14"/>
      <c r="AA3307" s="14"/>
      <c r="AB3307" s="14"/>
      <c r="AC3307" s="14"/>
      <c r="AD3307" s="14"/>
      <c r="AE3307" s="14"/>
      <c r="AT3307" s="250" t="s">
        <v>397</v>
      </c>
      <c r="AU3307" s="250" t="s">
        <v>84</v>
      </c>
      <c r="AV3307" s="14" t="s">
        <v>84</v>
      </c>
      <c r="AW3307" s="14" t="s">
        <v>35</v>
      </c>
      <c r="AX3307" s="14" t="s">
        <v>74</v>
      </c>
      <c r="AY3307" s="250" t="s">
        <v>378</v>
      </c>
    </row>
    <row r="3308" s="13" customFormat="1">
      <c r="A3308" s="13"/>
      <c r="B3308" s="229"/>
      <c r="C3308" s="230"/>
      <c r="D3308" s="231" t="s">
        <v>397</v>
      </c>
      <c r="E3308" s="232" t="s">
        <v>28</v>
      </c>
      <c r="F3308" s="233" t="s">
        <v>802</v>
      </c>
      <c r="G3308" s="230"/>
      <c r="H3308" s="232" t="s">
        <v>28</v>
      </c>
      <c r="I3308" s="234"/>
      <c r="J3308" s="230"/>
      <c r="K3308" s="230"/>
      <c r="L3308" s="235"/>
      <c r="M3308" s="236"/>
      <c r="N3308" s="237"/>
      <c r="O3308" s="237"/>
      <c r="P3308" s="237"/>
      <c r="Q3308" s="237"/>
      <c r="R3308" s="237"/>
      <c r="S3308" s="237"/>
      <c r="T3308" s="238"/>
      <c r="U3308" s="13"/>
      <c r="V3308" s="13"/>
      <c r="W3308" s="13"/>
      <c r="X3308" s="13"/>
      <c r="Y3308" s="13"/>
      <c r="Z3308" s="13"/>
      <c r="AA3308" s="13"/>
      <c r="AB3308" s="13"/>
      <c r="AC3308" s="13"/>
      <c r="AD3308" s="13"/>
      <c r="AE3308" s="13"/>
      <c r="AT3308" s="239" t="s">
        <v>397</v>
      </c>
      <c r="AU3308" s="239" t="s">
        <v>84</v>
      </c>
      <c r="AV3308" s="13" t="s">
        <v>82</v>
      </c>
      <c r="AW3308" s="13" t="s">
        <v>35</v>
      </c>
      <c r="AX3308" s="13" t="s">
        <v>74</v>
      </c>
      <c r="AY3308" s="239" t="s">
        <v>378</v>
      </c>
    </row>
    <row r="3309" s="14" customFormat="1">
      <c r="A3309" s="14"/>
      <c r="B3309" s="240"/>
      <c r="C3309" s="241"/>
      <c r="D3309" s="231" t="s">
        <v>397</v>
      </c>
      <c r="E3309" s="242" t="s">
        <v>3844</v>
      </c>
      <c r="F3309" s="243" t="s">
        <v>3845</v>
      </c>
      <c r="G3309" s="241"/>
      <c r="H3309" s="244">
        <v>26.177</v>
      </c>
      <c r="I3309" s="245"/>
      <c r="J3309" s="241"/>
      <c r="K3309" s="241"/>
      <c r="L3309" s="246"/>
      <c r="M3309" s="247"/>
      <c r="N3309" s="248"/>
      <c r="O3309" s="248"/>
      <c r="P3309" s="248"/>
      <c r="Q3309" s="248"/>
      <c r="R3309" s="248"/>
      <c r="S3309" s="248"/>
      <c r="T3309" s="249"/>
      <c r="U3309" s="14"/>
      <c r="V3309" s="14"/>
      <c r="W3309" s="14"/>
      <c r="X3309" s="14"/>
      <c r="Y3309" s="14"/>
      <c r="Z3309" s="14"/>
      <c r="AA3309" s="14"/>
      <c r="AB3309" s="14"/>
      <c r="AC3309" s="14"/>
      <c r="AD3309" s="14"/>
      <c r="AE3309" s="14"/>
      <c r="AT3309" s="250" t="s">
        <v>397</v>
      </c>
      <c r="AU3309" s="250" t="s">
        <v>84</v>
      </c>
      <c r="AV3309" s="14" t="s">
        <v>84</v>
      </c>
      <c r="AW3309" s="14" t="s">
        <v>35</v>
      </c>
      <c r="AX3309" s="14" t="s">
        <v>74</v>
      </c>
      <c r="AY3309" s="250" t="s">
        <v>378</v>
      </c>
    </row>
    <row r="3310" s="13" customFormat="1">
      <c r="A3310" s="13"/>
      <c r="B3310" s="229"/>
      <c r="C3310" s="230"/>
      <c r="D3310" s="231" t="s">
        <v>397</v>
      </c>
      <c r="E3310" s="232" t="s">
        <v>28</v>
      </c>
      <c r="F3310" s="233" t="s">
        <v>804</v>
      </c>
      <c r="G3310" s="230"/>
      <c r="H3310" s="232" t="s">
        <v>28</v>
      </c>
      <c r="I3310" s="234"/>
      <c r="J3310" s="230"/>
      <c r="K3310" s="230"/>
      <c r="L3310" s="235"/>
      <c r="M3310" s="236"/>
      <c r="N3310" s="237"/>
      <c r="O3310" s="237"/>
      <c r="P3310" s="237"/>
      <c r="Q3310" s="237"/>
      <c r="R3310" s="237"/>
      <c r="S3310" s="237"/>
      <c r="T3310" s="238"/>
      <c r="U3310" s="13"/>
      <c r="V3310" s="13"/>
      <c r="W3310" s="13"/>
      <c r="X3310" s="13"/>
      <c r="Y3310" s="13"/>
      <c r="Z3310" s="13"/>
      <c r="AA3310" s="13"/>
      <c r="AB3310" s="13"/>
      <c r="AC3310" s="13"/>
      <c r="AD3310" s="13"/>
      <c r="AE3310" s="13"/>
      <c r="AT3310" s="239" t="s">
        <v>397</v>
      </c>
      <c r="AU3310" s="239" t="s">
        <v>84</v>
      </c>
      <c r="AV3310" s="13" t="s">
        <v>82</v>
      </c>
      <c r="AW3310" s="13" t="s">
        <v>35</v>
      </c>
      <c r="AX3310" s="13" t="s">
        <v>74</v>
      </c>
      <c r="AY3310" s="239" t="s">
        <v>378</v>
      </c>
    </row>
    <row r="3311" s="14" customFormat="1">
      <c r="A3311" s="14"/>
      <c r="B3311" s="240"/>
      <c r="C3311" s="241"/>
      <c r="D3311" s="231" t="s">
        <v>397</v>
      </c>
      <c r="E3311" s="242" t="s">
        <v>336</v>
      </c>
      <c r="F3311" s="243" t="s">
        <v>3846</v>
      </c>
      <c r="G3311" s="241"/>
      <c r="H3311" s="244">
        <v>27.765000000000001</v>
      </c>
      <c r="I3311" s="245"/>
      <c r="J3311" s="241"/>
      <c r="K3311" s="241"/>
      <c r="L3311" s="246"/>
      <c r="M3311" s="247"/>
      <c r="N3311" s="248"/>
      <c r="O3311" s="248"/>
      <c r="P3311" s="248"/>
      <c r="Q3311" s="248"/>
      <c r="R3311" s="248"/>
      <c r="S3311" s="248"/>
      <c r="T3311" s="249"/>
      <c r="U3311" s="14"/>
      <c r="V3311" s="14"/>
      <c r="W3311" s="14"/>
      <c r="X3311" s="14"/>
      <c r="Y3311" s="14"/>
      <c r="Z3311" s="14"/>
      <c r="AA3311" s="14"/>
      <c r="AB3311" s="14"/>
      <c r="AC3311" s="14"/>
      <c r="AD3311" s="14"/>
      <c r="AE3311" s="14"/>
      <c r="AT3311" s="250" t="s">
        <v>397</v>
      </c>
      <c r="AU3311" s="250" t="s">
        <v>84</v>
      </c>
      <c r="AV3311" s="14" t="s">
        <v>84</v>
      </c>
      <c r="AW3311" s="14" t="s">
        <v>35</v>
      </c>
      <c r="AX3311" s="14" t="s">
        <v>74</v>
      </c>
      <c r="AY3311" s="250" t="s">
        <v>378</v>
      </c>
    </row>
    <row r="3312" s="14" customFormat="1">
      <c r="A3312" s="14"/>
      <c r="B3312" s="240"/>
      <c r="C3312" s="241"/>
      <c r="D3312" s="231" t="s">
        <v>397</v>
      </c>
      <c r="E3312" s="242" t="s">
        <v>338</v>
      </c>
      <c r="F3312" s="243" t="s">
        <v>3847</v>
      </c>
      <c r="G3312" s="241"/>
      <c r="H3312" s="244">
        <v>355.35000000000002</v>
      </c>
      <c r="I3312" s="245"/>
      <c r="J3312" s="241"/>
      <c r="K3312" s="241"/>
      <c r="L3312" s="246"/>
      <c r="M3312" s="247"/>
      <c r="N3312" s="248"/>
      <c r="O3312" s="248"/>
      <c r="P3312" s="248"/>
      <c r="Q3312" s="248"/>
      <c r="R3312" s="248"/>
      <c r="S3312" s="248"/>
      <c r="T3312" s="249"/>
      <c r="U3312" s="14"/>
      <c r="V3312" s="14"/>
      <c r="W3312" s="14"/>
      <c r="X3312" s="14"/>
      <c r="Y3312" s="14"/>
      <c r="Z3312" s="14"/>
      <c r="AA3312" s="14"/>
      <c r="AB3312" s="14"/>
      <c r="AC3312" s="14"/>
      <c r="AD3312" s="14"/>
      <c r="AE3312" s="14"/>
      <c r="AT3312" s="250" t="s">
        <v>397</v>
      </c>
      <c r="AU3312" s="250" t="s">
        <v>84</v>
      </c>
      <c r="AV3312" s="14" t="s">
        <v>84</v>
      </c>
      <c r="AW3312" s="14" t="s">
        <v>35</v>
      </c>
      <c r="AX3312" s="14" t="s">
        <v>74</v>
      </c>
      <c r="AY3312" s="250" t="s">
        <v>378</v>
      </c>
    </row>
    <row r="3313" s="13" customFormat="1">
      <c r="A3313" s="13"/>
      <c r="B3313" s="229"/>
      <c r="C3313" s="230"/>
      <c r="D3313" s="231" t="s">
        <v>397</v>
      </c>
      <c r="E3313" s="232" t="s">
        <v>28</v>
      </c>
      <c r="F3313" s="233" t="s">
        <v>807</v>
      </c>
      <c r="G3313" s="230"/>
      <c r="H3313" s="232" t="s">
        <v>28</v>
      </c>
      <c r="I3313" s="234"/>
      <c r="J3313" s="230"/>
      <c r="K3313" s="230"/>
      <c r="L3313" s="235"/>
      <c r="M3313" s="236"/>
      <c r="N3313" s="237"/>
      <c r="O3313" s="237"/>
      <c r="P3313" s="237"/>
      <c r="Q3313" s="237"/>
      <c r="R3313" s="237"/>
      <c r="S3313" s="237"/>
      <c r="T3313" s="238"/>
      <c r="U3313" s="13"/>
      <c r="V3313" s="13"/>
      <c r="W3313" s="13"/>
      <c r="X3313" s="13"/>
      <c r="Y3313" s="13"/>
      <c r="Z3313" s="13"/>
      <c r="AA3313" s="13"/>
      <c r="AB3313" s="13"/>
      <c r="AC3313" s="13"/>
      <c r="AD3313" s="13"/>
      <c r="AE3313" s="13"/>
      <c r="AT3313" s="239" t="s">
        <v>397</v>
      </c>
      <c r="AU3313" s="239" t="s">
        <v>84</v>
      </c>
      <c r="AV3313" s="13" t="s">
        <v>82</v>
      </c>
      <c r="AW3313" s="13" t="s">
        <v>35</v>
      </c>
      <c r="AX3313" s="13" t="s">
        <v>74</v>
      </c>
      <c r="AY3313" s="239" t="s">
        <v>378</v>
      </c>
    </row>
    <row r="3314" s="14" customFormat="1">
      <c r="A3314" s="14"/>
      <c r="B3314" s="240"/>
      <c r="C3314" s="241"/>
      <c r="D3314" s="231" t="s">
        <v>397</v>
      </c>
      <c r="E3314" s="242" t="s">
        <v>341</v>
      </c>
      <c r="F3314" s="243" t="s">
        <v>3848</v>
      </c>
      <c r="G3314" s="241"/>
      <c r="H3314" s="244">
        <v>427</v>
      </c>
      <c r="I3314" s="245"/>
      <c r="J3314" s="241"/>
      <c r="K3314" s="241"/>
      <c r="L3314" s="246"/>
      <c r="M3314" s="247"/>
      <c r="N3314" s="248"/>
      <c r="O3314" s="248"/>
      <c r="P3314" s="248"/>
      <c r="Q3314" s="248"/>
      <c r="R3314" s="248"/>
      <c r="S3314" s="248"/>
      <c r="T3314" s="249"/>
      <c r="U3314" s="14"/>
      <c r="V3314" s="14"/>
      <c r="W3314" s="14"/>
      <c r="X3314" s="14"/>
      <c r="Y3314" s="14"/>
      <c r="Z3314" s="14"/>
      <c r="AA3314" s="14"/>
      <c r="AB3314" s="14"/>
      <c r="AC3314" s="14"/>
      <c r="AD3314" s="14"/>
      <c r="AE3314" s="14"/>
      <c r="AT3314" s="250" t="s">
        <v>397</v>
      </c>
      <c r="AU3314" s="250" t="s">
        <v>84</v>
      </c>
      <c r="AV3314" s="14" t="s">
        <v>84</v>
      </c>
      <c r="AW3314" s="14" t="s">
        <v>35</v>
      </c>
      <c r="AX3314" s="14" t="s">
        <v>74</v>
      </c>
      <c r="AY3314" s="250" t="s">
        <v>378</v>
      </c>
    </row>
    <row r="3315" s="13" customFormat="1">
      <c r="A3315" s="13"/>
      <c r="B3315" s="229"/>
      <c r="C3315" s="230"/>
      <c r="D3315" s="231" t="s">
        <v>397</v>
      </c>
      <c r="E3315" s="232" t="s">
        <v>28</v>
      </c>
      <c r="F3315" s="233" t="s">
        <v>1178</v>
      </c>
      <c r="G3315" s="230"/>
      <c r="H3315" s="232" t="s">
        <v>28</v>
      </c>
      <c r="I3315" s="234"/>
      <c r="J3315" s="230"/>
      <c r="K3315" s="230"/>
      <c r="L3315" s="235"/>
      <c r="M3315" s="236"/>
      <c r="N3315" s="237"/>
      <c r="O3315" s="237"/>
      <c r="P3315" s="237"/>
      <c r="Q3315" s="237"/>
      <c r="R3315" s="237"/>
      <c r="S3315" s="237"/>
      <c r="T3315" s="238"/>
      <c r="U3315" s="13"/>
      <c r="V3315" s="13"/>
      <c r="W3315" s="13"/>
      <c r="X3315" s="13"/>
      <c r="Y3315" s="13"/>
      <c r="Z3315" s="13"/>
      <c r="AA3315" s="13"/>
      <c r="AB3315" s="13"/>
      <c r="AC3315" s="13"/>
      <c r="AD3315" s="13"/>
      <c r="AE3315" s="13"/>
      <c r="AT3315" s="239" t="s">
        <v>397</v>
      </c>
      <c r="AU3315" s="239" t="s">
        <v>84</v>
      </c>
      <c r="AV3315" s="13" t="s">
        <v>82</v>
      </c>
      <c r="AW3315" s="13" t="s">
        <v>35</v>
      </c>
      <c r="AX3315" s="13" t="s">
        <v>74</v>
      </c>
      <c r="AY3315" s="239" t="s">
        <v>378</v>
      </c>
    </row>
    <row r="3316" s="14" customFormat="1">
      <c r="A3316" s="14"/>
      <c r="B3316" s="240"/>
      <c r="C3316" s="241"/>
      <c r="D3316" s="231" t="s">
        <v>397</v>
      </c>
      <c r="E3316" s="242" t="s">
        <v>3849</v>
      </c>
      <c r="F3316" s="243" t="s">
        <v>3850</v>
      </c>
      <c r="G3316" s="241"/>
      <c r="H3316" s="244">
        <v>17.190000000000001</v>
      </c>
      <c r="I3316" s="245"/>
      <c r="J3316" s="241"/>
      <c r="K3316" s="241"/>
      <c r="L3316" s="246"/>
      <c r="M3316" s="247"/>
      <c r="N3316" s="248"/>
      <c r="O3316" s="248"/>
      <c r="P3316" s="248"/>
      <c r="Q3316" s="248"/>
      <c r="R3316" s="248"/>
      <c r="S3316" s="248"/>
      <c r="T3316" s="249"/>
      <c r="U3316" s="14"/>
      <c r="V3316" s="14"/>
      <c r="W3316" s="14"/>
      <c r="X3316" s="14"/>
      <c r="Y3316" s="14"/>
      <c r="Z3316" s="14"/>
      <c r="AA3316" s="14"/>
      <c r="AB3316" s="14"/>
      <c r="AC3316" s="14"/>
      <c r="AD3316" s="14"/>
      <c r="AE3316" s="14"/>
      <c r="AT3316" s="250" t="s">
        <v>397</v>
      </c>
      <c r="AU3316" s="250" t="s">
        <v>84</v>
      </c>
      <c r="AV3316" s="14" t="s">
        <v>84</v>
      </c>
      <c r="AW3316" s="14" t="s">
        <v>35</v>
      </c>
      <c r="AX3316" s="14" t="s">
        <v>74</v>
      </c>
      <c r="AY3316" s="250" t="s">
        <v>378</v>
      </c>
    </row>
    <row r="3317" s="15" customFormat="1">
      <c r="A3317" s="15"/>
      <c r="B3317" s="251"/>
      <c r="C3317" s="252"/>
      <c r="D3317" s="231" t="s">
        <v>397</v>
      </c>
      <c r="E3317" s="253" t="s">
        <v>328</v>
      </c>
      <c r="F3317" s="254" t="s">
        <v>416</v>
      </c>
      <c r="G3317" s="252"/>
      <c r="H3317" s="255">
        <v>1114.27</v>
      </c>
      <c r="I3317" s="256"/>
      <c r="J3317" s="252"/>
      <c r="K3317" s="252"/>
      <c r="L3317" s="257"/>
      <c r="M3317" s="258"/>
      <c r="N3317" s="259"/>
      <c r="O3317" s="259"/>
      <c r="P3317" s="259"/>
      <c r="Q3317" s="259"/>
      <c r="R3317" s="259"/>
      <c r="S3317" s="259"/>
      <c r="T3317" s="260"/>
      <c r="U3317" s="15"/>
      <c r="V3317" s="15"/>
      <c r="W3317" s="15"/>
      <c r="X3317" s="15"/>
      <c r="Y3317" s="15"/>
      <c r="Z3317" s="15"/>
      <c r="AA3317" s="15"/>
      <c r="AB3317" s="15"/>
      <c r="AC3317" s="15"/>
      <c r="AD3317" s="15"/>
      <c r="AE3317" s="15"/>
      <c r="AT3317" s="261" t="s">
        <v>397</v>
      </c>
      <c r="AU3317" s="261" t="s">
        <v>84</v>
      </c>
      <c r="AV3317" s="15" t="s">
        <v>390</v>
      </c>
      <c r="AW3317" s="15" t="s">
        <v>35</v>
      </c>
      <c r="AX3317" s="15" t="s">
        <v>82</v>
      </c>
      <c r="AY3317" s="261" t="s">
        <v>378</v>
      </c>
    </row>
    <row r="3318" s="2" customFormat="1" ht="24.15" customHeight="1">
      <c r="A3318" s="41"/>
      <c r="B3318" s="42"/>
      <c r="C3318" s="273" t="s">
        <v>3851</v>
      </c>
      <c r="D3318" s="273" t="s">
        <v>875</v>
      </c>
      <c r="E3318" s="274" t="s">
        <v>3852</v>
      </c>
      <c r="F3318" s="275" t="s">
        <v>3853</v>
      </c>
      <c r="G3318" s="276" t="s">
        <v>572</v>
      </c>
      <c r="H3318" s="277">
        <v>1225.6969999999999</v>
      </c>
      <c r="I3318" s="278"/>
      <c r="J3318" s="279">
        <f>ROUND(I3318*H3318,2)</f>
        <v>0</v>
      </c>
      <c r="K3318" s="275" t="s">
        <v>28</v>
      </c>
      <c r="L3318" s="280"/>
      <c r="M3318" s="281" t="s">
        <v>28</v>
      </c>
      <c r="N3318" s="282" t="s">
        <v>45</v>
      </c>
      <c r="O3318" s="87"/>
      <c r="P3318" s="220">
        <f>O3318*H3318</f>
        <v>0</v>
      </c>
      <c r="Q3318" s="220">
        <v>0.0035999999999999999</v>
      </c>
      <c r="R3318" s="220">
        <f>Q3318*H3318</f>
        <v>4.4125091999999997</v>
      </c>
      <c r="S3318" s="220">
        <v>0</v>
      </c>
      <c r="T3318" s="221">
        <f>S3318*H3318</f>
        <v>0</v>
      </c>
      <c r="U3318" s="41"/>
      <c r="V3318" s="41"/>
      <c r="W3318" s="41"/>
      <c r="X3318" s="41"/>
      <c r="Y3318" s="41"/>
      <c r="Z3318" s="41"/>
      <c r="AA3318" s="41"/>
      <c r="AB3318" s="41"/>
      <c r="AC3318" s="41"/>
      <c r="AD3318" s="41"/>
      <c r="AE3318" s="41"/>
      <c r="AR3318" s="222" t="s">
        <v>706</v>
      </c>
      <c r="AT3318" s="222" t="s">
        <v>875</v>
      </c>
      <c r="AU3318" s="222" t="s">
        <v>84</v>
      </c>
      <c r="AY3318" s="20" t="s">
        <v>378</v>
      </c>
      <c r="BE3318" s="223">
        <f>IF(N3318="základní",J3318,0)</f>
        <v>0</v>
      </c>
      <c r="BF3318" s="223">
        <f>IF(N3318="snížená",J3318,0)</f>
        <v>0</v>
      </c>
      <c r="BG3318" s="223">
        <f>IF(N3318="zákl. přenesená",J3318,0)</f>
        <v>0</v>
      </c>
      <c r="BH3318" s="223">
        <f>IF(N3318="sníž. přenesená",J3318,0)</f>
        <v>0</v>
      </c>
      <c r="BI3318" s="223">
        <f>IF(N3318="nulová",J3318,0)</f>
        <v>0</v>
      </c>
      <c r="BJ3318" s="20" t="s">
        <v>82</v>
      </c>
      <c r="BK3318" s="223">
        <f>ROUND(I3318*H3318,2)</f>
        <v>0</v>
      </c>
      <c r="BL3318" s="20" t="s">
        <v>598</v>
      </c>
      <c r="BM3318" s="222" t="s">
        <v>3854</v>
      </c>
    </row>
    <row r="3319" s="14" customFormat="1">
      <c r="A3319" s="14"/>
      <c r="B3319" s="240"/>
      <c r="C3319" s="241"/>
      <c r="D3319" s="231" t="s">
        <v>397</v>
      </c>
      <c r="E3319" s="242" t="s">
        <v>28</v>
      </c>
      <c r="F3319" s="243" t="s">
        <v>3855</v>
      </c>
      <c r="G3319" s="241"/>
      <c r="H3319" s="244">
        <v>1225.6969999999999</v>
      </c>
      <c r="I3319" s="245"/>
      <c r="J3319" s="241"/>
      <c r="K3319" s="241"/>
      <c r="L3319" s="246"/>
      <c r="M3319" s="247"/>
      <c r="N3319" s="248"/>
      <c r="O3319" s="248"/>
      <c r="P3319" s="248"/>
      <c r="Q3319" s="248"/>
      <c r="R3319" s="248"/>
      <c r="S3319" s="248"/>
      <c r="T3319" s="249"/>
      <c r="U3319" s="14"/>
      <c r="V3319" s="14"/>
      <c r="W3319" s="14"/>
      <c r="X3319" s="14"/>
      <c r="Y3319" s="14"/>
      <c r="Z3319" s="14"/>
      <c r="AA3319" s="14"/>
      <c r="AB3319" s="14"/>
      <c r="AC3319" s="14"/>
      <c r="AD3319" s="14"/>
      <c r="AE3319" s="14"/>
      <c r="AT3319" s="250" t="s">
        <v>397</v>
      </c>
      <c r="AU3319" s="250" t="s">
        <v>84</v>
      </c>
      <c r="AV3319" s="14" t="s">
        <v>84</v>
      </c>
      <c r="AW3319" s="14" t="s">
        <v>35</v>
      </c>
      <c r="AX3319" s="14" t="s">
        <v>82</v>
      </c>
      <c r="AY3319" s="250" t="s">
        <v>378</v>
      </c>
    </row>
    <row r="3320" s="2" customFormat="1" ht="24.15" customHeight="1">
      <c r="A3320" s="41"/>
      <c r="B3320" s="42"/>
      <c r="C3320" s="211" t="s">
        <v>3856</v>
      </c>
      <c r="D3320" s="211" t="s">
        <v>385</v>
      </c>
      <c r="E3320" s="212" t="s">
        <v>3857</v>
      </c>
      <c r="F3320" s="213" t="s">
        <v>3858</v>
      </c>
      <c r="G3320" s="214" t="s">
        <v>972</v>
      </c>
      <c r="H3320" s="215">
        <v>273</v>
      </c>
      <c r="I3320" s="216"/>
      <c r="J3320" s="217">
        <f>ROUND(I3320*H3320,2)</f>
        <v>0</v>
      </c>
      <c r="K3320" s="213" t="s">
        <v>389</v>
      </c>
      <c r="L3320" s="47"/>
      <c r="M3320" s="218" t="s">
        <v>28</v>
      </c>
      <c r="N3320" s="219" t="s">
        <v>45</v>
      </c>
      <c r="O3320" s="87"/>
      <c r="P3320" s="220">
        <f>O3320*H3320</f>
        <v>0</v>
      </c>
      <c r="Q3320" s="220">
        <v>0.00012</v>
      </c>
      <c r="R3320" s="220">
        <f>Q3320*H3320</f>
        <v>0.032759999999999997</v>
      </c>
      <c r="S3320" s="220">
        <v>0</v>
      </c>
      <c r="T3320" s="221">
        <f>S3320*H3320</f>
        <v>0</v>
      </c>
      <c r="U3320" s="41"/>
      <c r="V3320" s="41"/>
      <c r="W3320" s="41"/>
      <c r="X3320" s="41"/>
      <c r="Y3320" s="41"/>
      <c r="Z3320" s="41"/>
      <c r="AA3320" s="41"/>
      <c r="AB3320" s="41"/>
      <c r="AC3320" s="41"/>
      <c r="AD3320" s="41"/>
      <c r="AE3320" s="41"/>
      <c r="AR3320" s="222" t="s">
        <v>598</v>
      </c>
      <c r="AT3320" s="222" t="s">
        <v>385</v>
      </c>
      <c r="AU3320" s="222" t="s">
        <v>84</v>
      </c>
      <c r="AY3320" s="20" t="s">
        <v>378</v>
      </c>
      <c r="BE3320" s="223">
        <f>IF(N3320="základní",J3320,0)</f>
        <v>0</v>
      </c>
      <c r="BF3320" s="223">
        <f>IF(N3320="snížená",J3320,0)</f>
        <v>0</v>
      </c>
      <c r="BG3320" s="223">
        <f>IF(N3320="zákl. přenesená",J3320,0)</f>
        <v>0</v>
      </c>
      <c r="BH3320" s="223">
        <f>IF(N3320="sníž. přenesená",J3320,0)</f>
        <v>0</v>
      </c>
      <c r="BI3320" s="223">
        <f>IF(N3320="nulová",J3320,0)</f>
        <v>0</v>
      </c>
      <c r="BJ3320" s="20" t="s">
        <v>82</v>
      </c>
      <c r="BK3320" s="223">
        <f>ROUND(I3320*H3320,2)</f>
        <v>0</v>
      </c>
      <c r="BL3320" s="20" t="s">
        <v>598</v>
      </c>
      <c r="BM3320" s="222" t="s">
        <v>3859</v>
      </c>
    </row>
    <row r="3321" s="2" customFormat="1">
      <c r="A3321" s="41"/>
      <c r="B3321" s="42"/>
      <c r="C3321" s="43"/>
      <c r="D3321" s="224" t="s">
        <v>394</v>
      </c>
      <c r="E3321" s="43"/>
      <c r="F3321" s="225" t="s">
        <v>3860</v>
      </c>
      <c r="G3321" s="43"/>
      <c r="H3321" s="43"/>
      <c r="I3321" s="226"/>
      <c r="J3321" s="43"/>
      <c r="K3321" s="43"/>
      <c r="L3321" s="47"/>
      <c r="M3321" s="227"/>
      <c r="N3321" s="228"/>
      <c r="O3321" s="87"/>
      <c r="P3321" s="87"/>
      <c r="Q3321" s="87"/>
      <c r="R3321" s="87"/>
      <c r="S3321" s="87"/>
      <c r="T3321" s="88"/>
      <c r="U3321" s="41"/>
      <c r="V3321" s="41"/>
      <c r="W3321" s="41"/>
      <c r="X3321" s="41"/>
      <c r="Y3321" s="41"/>
      <c r="Z3321" s="41"/>
      <c r="AA3321" s="41"/>
      <c r="AB3321" s="41"/>
      <c r="AC3321" s="41"/>
      <c r="AD3321" s="41"/>
      <c r="AE3321" s="41"/>
      <c r="AT3321" s="20" t="s">
        <v>394</v>
      </c>
      <c r="AU3321" s="20" t="s">
        <v>84</v>
      </c>
    </row>
    <row r="3322" s="13" customFormat="1">
      <c r="A3322" s="13"/>
      <c r="B3322" s="229"/>
      <c r="C3322" s="230"/>
      <c r="D3322" s="231" t="s">
        <v>397</v>
      </c>
      <c r="E3322" s="232" t="s">
        <v>28</v>
      </c>
      <c r="F3322" s="233" t="s">
        <v>797</v>
      </c>
      <c r="G3322" s="230"/>
      <c r="H3322" s="232" t="s">
        <v>28</v>
      </c>
      <c r="I3322" s="234"/>
      <c r="J3322" s="230"/>
      <c r="K3322" s="230"/>
      <c r="L3322" s="235"/>
      <c r="M3322" s="236"/>
      <c r="N3322" s="237"/>
      <c r="O3322" s="237"/>
      <c r="P3322" s="237"/>
      <c r="Q3322" s="237"/>
      <c r="R3322" s="237"/>
      <c r="S3322" s="237"/>
      <c r="T3322" s="238"/>
      <c r="U3322" s="13"/>
      <c r="V3322" s="13"/>
      <c r="W3322" s="13"/>
      <c r="X3322" s="13"/>
      <c r="Y3322" s="13"/>
      <c r="Z3322" s="13"/>
      <c r="AA3322" s="13"/>
      <c r="AB3322" s="13"/>
      <c r="AC3322" s="13"/>
      <c r="AD3322" s="13"/>
      <c r="AE3322" s="13"/>
      <c r="AT3322" s="239" t="s">
        <v>397</v>
      </c>
      <c r="AU3322" s="239" t="s">
        <v>84</v>
      </c>
      <c r="AV3322" s="13" t="s">
        <v>82</v>
      </c>
      <c r="AW3322" s="13" t="s">
        <v>35</v>
      </c>
      <c r="AX3322" s="13" t="s">
        <v>74</v>
      </c>
      <c r="AY3322" s="239" t="s">
        <v>378</v>
      </c>
    </row>
    <row r="3323" s="14" customFormat="1">
      <c r="A3323" s="14"/>
      <c r="B3323" s="240"/>
      <c r="C3323" s="241"/>
      <c r="D3323" s="231" t="s">
        <v>397</v>
      </c>
      <c r="E3323" s="242" t="s">
        <v>347</v>
      </c>
      <c r="F3323" s="243" t="s">
        <v>3861</v>
      </c>
      <c r="G3323" s="241"/>
      <c r="H3323" s="244">
        <v>48</v>
      </c>
      <c r="I3323" s="245"/>
      <c r="J3323" s="241"/>
      <c r="K3323" s="241"/>
      <c r="L3323" s="246"/>
      <c r="M3323" s="247"/>
      <c r="N3323" s="248"/>
      <c r="O3323" s="248"/>
      <c r="P3323" s="248"/>
      <c r="Q3323" s="248"/>
      <c r="R3323" s="248"/>
      <c r="S3323" s="248"/>
      <c r="T3323" s="249"/>
      <c r="U3323" s="14"/>
      <c r="V3323" s="14"/>
      <c r="W3323" s="14"/>
      <c r="X3323" s="14"/>
      <c r="Y3323" s="14"/>
      <c r="Z3323" s="14"/>
      <c r="AA3323" s="14"/>
      <c r="AB3323" s="14"/>
      <c r="AC3323" s="14"/>
      <c r="AD3323" s="14"/>
      <c r="AE3323" s="14"/>
      <c r="AT3323" s="250" t="s">
        <v>397</v>
      </c>
      <c r="AU3323" s="250" t="s">
        <v>84</v>
      </c>
      <c r="AV3323" s="14" t="s">
        <v>84</v>
      </c>
      <c r="AW3323" s="14" t="s">
        <v>35</v>
      </c>
      <c r="AX3323" s="14" t="s">
        <v>74</v>
      </c>
      <c r="AY3323" s="250" t="s">
        <v>378</v>
      </c>
    </row>
    <row r="3324" s="13" customFormat="1">
      <c r="A3324" s="13"/>
      <c r="B3324" s="229"/>
      <c r="C3324" s="230"/>
      <c r="D3324" s="231" t="s">
        <v>397</v>
      </c>
      <c r="E3324" s="232" t="s">
        <v>28</v>
      </c>
      <c r="F3324" s="233" t="s">
        <v>800</v>
      </c>
      <c r="G3324" s="230"/>
      <c r="H3324" s="232" t="s">
        <v>28</v>
      </c>
      <c r="I3324" s="234"/>
      <c r="J3324" s="230"/>
      <c r="K3324" s="230"/>
      <c r="L3324" s="235"/>
      <c r="M3324" s="236"/>
      <c r="N3324" s="237"/>
      <c r="O3324" s="237"/>
      <c r="P3324" s="237"/>
      <c r="Q3324" s="237"/>
      <c r="R3324" s="237"/>
      <c r="S3324" s="237"/>
      <c r="T3324" s="238"/>
      <c r="U3324" s="13"/>
      <c r="V3324" s="13"/>
      <c r="W3324" s="13"/>
      <c r="X3324" s="13"/>
      <c r="Y3324" s="13"/>
      <c r="Z3324" s="13"/>
      <c r="AA3324" s="13"/>
      <c r="AB3324" s="13"/>
      <c r="AC3324" s="13"/>
      <c r="AD3324" s="13"/>
      <c r="AE3324" s="13"/>
      <c r="AT3324" s="239" t="s">
        <v>397</v>
      </c>
      <c r="AU3324" s="239" t="s">
        <v>84</v>
      </c>
      <c r="AV3324" s="13" t="s">
        <v>82</v>
      </c>
      <c r="AW3324" s="13" t="s">
        <v>35</v>
      </c>
      <c r="AX3324" s="13" t="s">
        <v>74</v>
      </c>
      <c r="AY3324" s="239" t="s">
        <v>378</v>
      </c>
    </row>
    <row r="3325" s="14" customFormat="1">
      <c r="A3325" s="14"/>
      <c r="B3325" s="240"/>
      <c r="C3325" s="241"/>
      <c r="D3325" s="231" t="s">
        <v>397</v>
      </c>
      <c r="E3325" s="242" t="s">
        <v>349</v>
      </c>
      <c r="F3325" s="243" t="s">
        <v>3862</v>
      </c>
      <c r="G3325" s="241"/>
      <c r="H3325" s="244">
        <v>33</v>
      </c>
      <c r="I3325" s="245"/>
      <c r="J3325" s="241"/>
      <c r="K3325" s="241"/>
      <c r="L3325" s="246"/>
      <c r="M3325" s="247"/>
      <c r="N3325" s="248"/>
      <c r="O3325" s="248"/>
      <c r="P3325" s="248"/>
      <c r="Q3325" s="248"/>
      <c r="R3325" s="248"/>
      <c r="S3325" s="248"/>
      <c r="T3325" s="249"/>
      <c r="U3325" s="14"/>
      <c r="V3325" s="14"/>
      <c r="W3325" s="14"/>
      <c r="X3325" s="14"/>
      <c r="Y3325" s="14"/>
      <c r="Z3325" s="14"/>
      <c r="AA3325" s="14"/>
      <c r="AB3325" s="14"/>
      <c r="AC3325" s="14"/>
      <c r="AD3325" s="14"/>
      <c r="AE3325" s="14"/>
      <c r="AT3325" s="250" t="s">
        <v>397</v>
      </c>
      <c r="AU3325" s="250" t="s">
        <v>84</v>
      </c>
      <c r="AV3325" s="14" t="s">
        <v>84</v>
      </c>
      <c r="AW3325" s="14" t="s">
        <v>35</v>
      </c>
      <c r="AX3325" s="14" t="s">
        <v>74</v>
      </c>
      <c r="AY3325" s="250" t="s">
        <v>378</v>
      </c>
    </row>
    <row r="3326" s="13" customFormat="1">
      <c r="A3326" s="13"/>
      <c r="B3326" s="229"/>
      <c r="C3326" s="230"/>
      <c r="D3326" s="231" t="s">
        <v>397</v>
      </c>
      <c r="E3326" s="232" t="s">
        <v>28</v>
      </c>
      <c r="F3326" s="233" t="s">
        <v>802</v>
      </c>
      <c r="G3326" s="230"/>
      <c r="H3326" s="232" t="s">
        <v>28</v>
      </c>
      <c r="I3326" s="234"/>
      <c r="J3326" s="230"/>
      <c r="K3326" s="230"/>
      <c r="L3326" s="235"/>
      <c r="M3326" s="236"/>
      <c r="N3326" s="237"/>
      <c r="O3326" s="237"/>
      <c r="P3326" s="237"/>
      <c r="Q3326" s="237"/>
      <c r="R3326" s="237"/>
      <c r="S3326" s="237"/>
      <c r="T3326" s="238"/>
      <c r="U3326" s="13"/>
      <c r="V3326" s="13"/>
      <c r="W3326" s="13"/>
      <c r="X3326" s="13"/>
      <c r="Y3326" s="13"/>
      <c r="Z3326" s="13"/>
      <c r="AA3326" s="13"/>
      <c r="AB3326" s="13"/>
      <c r="AC3326" s="13"/>
      <c r="AD3326" s="13"/>
      <c r="AE3326" s="13"/>
      <c r="AT3326" s="239" t="s">
        <v>397</v>
      </c>
      <c r="AU3326" s="239" t="s">
        <v>84</v>
      </c>
      <c r="AV3326" s="13" t="s">
        <v>82</v>
      </c>
      <c r="AW3326" s="13" t="s">
        <v>35</v>
      </c>
      <c r="AX3326" s="13" t="s">
        <v>74</v>
      </c>
      <c r="AY3326" s="239" t="s">
        <v>378</v>
      </c>
    </row>
    <row r="3327" s="14" customFormat="1">
      <c r="A3327" s="14"/>
      <c r="B3327" s="240"/>
      <c r="C3327" s="241"/>
      <c r="D3327" s="231" t="s">
        <v>397</v>
      </c>
      <c r="E3327" s="242" t="s">
        <v>351</v>
      </c>
      <c r="F3327" s="243" t="s">
        <v>3863</v>
      </c>
      <c r="G3327" s="241"/>
      <c r="H3327" s="244">
        <v>78</v>
      </c>
      <c r="I3327" s="245"/>
      <c r="J3327" s="241"/>
      <c r="K3327" s="241"/>
      <c r="L3327" s="246"/>
      <c r="M3327" s="247"/>
      <c r="N3327" s="248"/>
      <c r="O3327" s="248"/>
      <c r="P3327" s="248"/>
      <c r="Q3327" s="248"/>
      <c r="R3327" s="248"/>
      <c r="S3327" s="248"/>
      <c r="T3327" s="249"/>
      <c r="U3327" s="14"/>
      <c r="V3327" s="14"/>
      <c r="W3327" s="14"/>
      <c r="X3327" s="14"/>
      <c r="Y3327" s="14"/>
      <c r="Z3327" s="14"/>
      <c r="AA3327" s="14"/>
      <c r="AB3327" s="14"/>
      <c r="AC3327" s="14"/>
      <c r="AD3327" s="14"/>
      <c r="AE3327" s="14"/>
      <c r="AT3327" s="250" t="s">
        <v>397</v>
      </c>
      <c r="AU3327" s="250" t="s">
        <v>84</v>
      </c>
      <c r="AV3327" s="14" t="s">
        <v>84</v>
      </c>
      <c r="AW3327" s="14" t="s">
        <v>35</v>
      </c>
      <c r="AX3327" s="14" t="s">
        <v>74</v>
      </c>
      <c r="AY3327" s="250" t="s">
        <v>378</v>
      </c>
    </row>
    <row r="3328" s="13" customFormat="1">
      <c r="A3328" s="13"/>
      <c r="B3328" s="229"/>
      <c r="C3328" s="230"/>
      <c r="D3328" s="231" t="s">
        <v>397</v>
      </c>
      <c r="E3328" s="232" t="s">
        <v>28</v>
      </c>
      <c r="F3328" s="233" t="s">
        <v>804</v>
      </c>
      <c r="G3328" s="230"/>
      <c r="H3328" s="232" t="s">
        <v>28</v>
      </c>
      <c r="I3328" s="234"/>
      <c r="J3328" s="230"/>
      <c r="K3328" s="230"/>
      <c r="L3328" s="235"/>
      <c r="M3328" s="236"/>
      <c r="N3328" s="237"/>
      <c r="O3328" s="237"/>
      <c r="P3328" s="237"/>
      <c r="Q3328" s="237"/>
      <c r="R3328" s="237"/>
      <c r="S3328" s="237"/>
      <c r="T3328" s="238"/>
      <c r="U3328" s="13"/>
      <c r="V3328" s="13"/>
      <c r="W3328" s="13"/>
      <c r="X3328" s="13"/>
      <c r="Y3328" s="13"/>
      <c r="Z3328" s="13"/>
      <c r="AA3328" s="13"/>
      <c r="AB3328" s="13"/>
      <c r="AC3328" s="13"/>
      <c r="AD3328" s="13"/>
      <c r="AE3328" s="13"/>
      <c r="AT3328" s="239" t="s">
        <v>397</v>
      </c>
      <c r="AU3328" s="239" t="s">
        <v>84</v>
      </c>
      <c r="AV3328" s="13" t="s">
        <v>82</v>
      </c>
      <c r="AW3328" s="13" t="s">
        <v>35</v>
      </c>
      <c r="AX3328" s="13" t="s">
        <v>74</v>
      </c>
      <c r="AY3328" s="239" t="s">
        <v>378</v>
      </c>
    </row>
    <row r="3329" s="14" customFormat="1">
      <c r="A3329" s="14"/>
      <c r="B3329" s="240"/>
      <c r="C3329" s="241"/>
      <c r="D3329" s="231" t="s">
        <v>397</v>
      </c>
      <c r="E3329" s="242" t="s">
        <v>353</v>
      </c>
      <c r="F3329" s="243" t="s">
        <v>3864</v>
      </c>
      <c r="G3329" s="241"/>
      <c r="H3329" s="244">
        <v>66</v>
      </c>
      <c r="I3329" s="245"/>
      <c r="J3329" s="241"/>
      <c r="K3329" s="241"/>
      <c r="L3329" s="246"/>
      <c r="M3329" s="247"/>
      <c r="N3329" s="248"/>
      <c r="O3329" s="248"/>
      <c r="P3329" s="248"/>
      <c r="Q3329" s="248"/>
      <c r="R3329" s="248"/>
      <c r="S3329" s="248"/>
      <c r="T3329" s="249"/>
      <c r="U3329" s="14"/>
      <c r="V3329" s="14"/>
      <c r="W3329" s="14"/>
      <c r="X3329" s="14"/>
      <c r="Y3329" s="14"/>
      <c r="Z3329" s="14"/>
      <c r="AA3329" s="14"/>
      <c r="AB3329" s="14"/>
      <c r="AC3329" s="14"/>
      <c r="AD3329" s="14"/>
      <c r="AE3329" s="14"/>
      <c r="AT3329" s="250" t="s">
        <v>397</v>
      </c>
      <c r="AU3329" s="250" t="s">
        <v>84</v>
      </c>
      <c r="AV3329" s="14" t="s">
        <v>84</v>
      </c>
      <c r="AW3329" s="14" t="s">
        <v>35</v>
      </c>
      <c r="AX3329" s="14" t="s">
        <v>74</v>
      </c>
      <c r="AY3329" s="250" t="s">
        <v>378</v>
      </c>
    </row>
    <row r="3330" s="13" customFormat="1">
      <c r="A3330" s="13"/>
      <c r="B3330" s="229"/>
      <c r="C3330" s="230"/>
      <c r="D3330" s="231" t="s">
        <v>397</v>
      </c>
      <c r="E3330" s="232" t="s">
        <v>28</v>
      </c>
      <c r="F3330" s="233" t="s">
        <v>1178</v>
      </c>
      <c r="G3330" s="230"/>
      <c r="H3330" s="232" t="s">
        <v>28</v>
      </c>
      <c r="I3330" s="234"/>
      <c r="J3330" s="230"/>
      <c r="K3330" s="230"/>
      <c r="L3330" s="235"/>
      <c r="M3330" s="236"/>
      <c r="N3330" s="237"/>
      <c r="O3330" s="237"/>
      <c r="P3330" s="237"/>
      <c r="Q3330" s="237"/>
      <c r="R3330" s="237"/>
      <c r="S3330" s="237"/>
      <c r="T3330" s="238"/>
      <c r="U3330" s="13"/>
      <c r="V3330" s="13"/>
      <c r="W3330" s="13"/>
      <c r="X3330" s="13"/>
      <c r="Y3330" s="13"/>
      <c r="Z3330" s="13"/>
      <c r="AA3330" s="13"/>
      <c r="AB3330" s="13"/>
      <c r="AC3330" s="13"/>
      <c r="AD3330" s="13"/>
      <c r="AE3330" s="13"/>
      <c r="AT3330" s="239" t="s">
        <v>397</v>
      </c>
      <c r="AU3330" s="239" t="s">
        <v>84</v>
      </c>
      <c r="AV3330" s="13" t="s">
        <v>82</v>
      </c>
      <c r="AW3330" s="13" t="s">
        <v>35</v>
      </c>
      <c r="AX3330" s="13" t="s">
        <v>74</v>
      </c>
      <c r="AY3330" s="239" t="s">
        <v>378</v>
      </c>
    </row>
    <row r="3331" s="14" customFormat="1">
      <c r="A3331" s="14"/>
      <c r="B3331" s="240"/>
      <c r="C3331" s="241"/>
      <c r="D3331" s="231" t="s">
        <v>397</v>
      </c>
      <c r="E3331" s="242" t="s">
        <v>355</v>
      </c>
      <c r="F3331" s="243" t="s">
        <v>3865</v>
      </c>
      <c r="G3331" s="241"/>
      <c r="H3331" s="244">
        <v>48</v>
      </c>
      <c r="I3331" s="245"/>
      <c r="J3331" s="241"/>
      <c r="K3331" s="241"/>
      <c r="L3331" s="246"/>
      <c r="M3331" s="247"/>
      <c r="N3331" s="248"/>
      <c r="O3331" s="248"/>
      <c r="P3331" s="248"/>
      <c r="Q3331" s="248"/>
      <c r="R3331" s="248"/>
      <c r="S3331" s="248"/>
      <c r="T3331" s="249"/>
      <c r="U3331" s="14"/>
      <c r="V3331" s="14"/>
      <c r="W3331" s="14"/>
      <c r="X3331" s="14"/>
      <c r="Y3331" s="14"/>
      <c r="Z3331" s="14"/>
      <c r="AA3331" s="14"/>
      <c r="AB3331" s="14"/>
      <c r="AC3331" s="14"/>
      <c r="AD3331" s="14"/>
      <c r="AE3331" s="14"/>
      <c r="AT3331" s="250" t="s">
        <v>397</v>
      </c>
      <c r="AU3331" s="250" t="s">
        <v>84</v>
      </c>
      <c r="AV3331" s="14" t="s">
        <v>84</v>
      </c>
      <c r="AW3331" s="14" t="s">
        <v>35</v>
      </c>
      <c r="AX3331" s="14" t="s">
        <v>74</v>
      </c>
      <c r="AY3331" s="250" t="s">
        <v>378</v>
      </c>
    </row>
    <row r="3332" s="15" customFormat="1">
      <c r="A3332" s="15"/>
      <c r="B3332" s="251"/>
      <c r="C3332" s="252"/>
      <c r="D3332" s="231" t="s">
        <v>397</v>
      </c>
      <c r="E3332" s="253" t="s">
        <v>3866</v>
      </c>
      <c r="F3332" s="254" t="s">
        <v>416</v>
      </c>
      <c r="G3332" s="252"/>
      <c r="H3332" s="255">
        <v>273</v>
      </c>
      <c r="I3332" s="256"/>
      <c r="J3332" s="252"/>
      <c r="K3332" s="252"/>
      <c r="L3332" s="257"/>
      <c r="M3332" s="258"/>
      <c r="N3332" s="259"/>
      <c r="O3332" s="259"/>
      <c r="P3332" s="259"/>
      <c r="Q3332" s="259"/>
      <c r="R3332" s="259"/>
      <c r="S3332" s="259"/>
      <c r="T3332" s="260"/>
      <c r="U3332" s="15"/>
      <c r="V3332" s="15"/>
      <c r="W3332" s="15"/>
      <c r="X3332" s="15"/>
      <c r="Y3332" s="15"/>
      <c r="Z3332" s="15"/>
      <c r="AA3332" s="15"/>
      <c r="AB3332" s="15"/>
      <c r="AC3332" s="15"/>
      <c r="AD3332" s="15"/>
      <c r="AE3332" s="15"/>
      <c r="AT3332" s="261" t="s">
        <v>397</v>
      </c>
      <c r="AU3332" s="261" t="s">
        <v>84</v>
      </c>
      <c r="AV3332" s="15" t="s">
        <v>390</v>
      </c>
      <c r="AW3332" s="15" t="s">
        <v>35</v>
      </c>
      <c r="AX3332" s="15" t="s">
        <v>82</v>
      </c>
      <c r="AY3332" s="261" t="s">
        <v>378</v>
      </c>
    </row>
    <row r="3333" s="2" customFormat="1" ht="24.15" customHeight="1">
      <c r="A3333" s="41"/>
      <c r="B3333" s="42"/>
      <c r="C3333" s="211" t="s">
        <v>3867</v>
      </c>
      <c r="D3333" s="211" t="s">
        <v>385</v>
      </c>
      <c r="E3333" s="212" t="s">
        <v>3868</v>
      </c>
      <c r="F3333" s="213" t="s">
        <v>3869</v>
      </c>
      <c r="G3333" s="214" t="s">
        <v>972</v>
      </c>
      <c r="H3333" s="215">
        <v>276</v>
      </c>
      <c r="I3333" s="216"/>
      <c r="J3333" s="217">
        <f>ROUND(I3333*H3333,2)</f>
        <v>0</v>
      </c>
      <c r="K3333" s="213" t="s">
        <v>28</v>
      </c>
      <c r="L3333" s="47"/>
      <c r="M3333" s="218" t="s">
        <v>28</v>
      </c>
      <c r="N3333" s="219" t="s">
        <v>45</v>
      </c>
      <c r="O3333" s="87"/>
      <c r="P3333" s="220">
        <f>O3333*H3333</f>
        <v>0</v>
      </c>
      <c r="Q3333" s="220">
        <v>8.0000000000000007E-05</v>
      </c>
      <c r="R3333" s="220">
        <f>Q3333*H3333</f>
        <v>0.022080000000000002</v>
      </c>
      <c r="S3333" s="220">
        <v>0</v>
      </c>
      <c r="T3333" s="221">
        <f>S3333*H3333</f>
        <v>0</v>
      </c>
      <c r="U3333" s="41"/>
      <c r="V3333" s="41"/>
      <c r="W3333" s="41"/>
      <c r="X3333" s="41"/>
      <c r="Y3333" s="41"/>
      <c r="Z3333" s="41"/>
      <c r="AA3333" s="41"/>
      <c r="AB3333" s="41"/>
      <c r="AC3333" s="41"/>
      <c r="AD3333" s="41"/>
      <c r="AE3333" s="41"/>
      <c r="AR3333" s="222" t="s">
        <v>598</v>
      </c>
      <c r="AT3333" s="222" t="s">
        <v>385</v>
      </c>
      <c r="AU3333" s="222" t="s">
        <v>84</v>
      </c>
      <c r="AY3333" s="20" t="s">
        <v>378</v>
      </c>
      <c r="BE3333" s="223">
        <f>IF(N3333="základní",J3333,0)</f>
        <v>0</v>
      </c>
      <c r="BF3333" s="223">
        <f>IF(N3333="snížená",J3333,0)</f>
        <v>0</v>
      </c>
      <c r="BG3333" s="223">
        <f>IF(N3333="zákl. přenesená",J3333,0)</f>
        <v>0</v>
      </c>
      <c r="BH3333" s="223">
        <f>IF(N3333="sníž. přenesená",J3333,0)</f>
        <v>0</v>
      </c>
      <c r="BI3333" s="223">
        <f>IF(N3333="nulová",J3333,0)</f>
        <v>0</v>
      </c>
      <c r="BJ3333" s="20" t="s">
        <v>82</v>
      </c>
      <c r="BK3333" s="223">
        <f>ROUND(I3333*H3333,2)</f>
        <v>0</v>
      </c>
      <c r="BL3333" s="20" t="s">
        <v>598</v>
      </c>
      <c r="BM3333" s="222" t="s">
        <v>3870</v>
      </c>
    </row>
    <row r="3334" s="13" customFormat="1">
      <c r="A3334" s="13"/>
      <c r="B3334" s="229"/>
      <c r="C3334" s="230"/>
      <c r="D3334" s="231" t="s">
        <v>397</v>
      </c>
      <c r="E3334" s="232" t="s">
        <v>28</v>
      </c>
      <c r="F3334" s="233" t="s">
        <v>797</v>
      </c>
      <c r="G3334" s="230"/>
      <c r="H3334" s="232" t="s">
        <v>28</v>
      </c>
      <c r="I3334" s="234"/>
      <c r="J3334" s="230"/>
      <c r="K3334" s="230"/>
      <c r="L3334" s="235"/>
      <c r="M3334" s="236"/>
      <c r="N3334" s="237"/>
      <c r="O3334" s="237"/>
      <c r="P3334" s="237"/>
      <c r="Q3334" s="237"/>
      <c r="R3334" s="237"/>
      <c r="S3334" s="237"/>
      <c r="T3334" s="238"/>
      <c r="U3334" s="13"/>
      <c r="V3334" s="13"/>
      <c r="W3334" s="13"/>
      <c r="X3334" s="13"/>
      <c r="Y3334" s="13"/>
      <c r="Z3334" s="13"/>
      <c r="AA3334" s="13"/>
      <c r="AB3334" s="13"/>
      <c r="AC3334" s="13"/>
      <c r="AD3334" s="13"/>
      <c r="AE3334" s="13"/>
      <c r="AT3334" s="239" t="s">
        <v>397</v>
      </c>
      <c r="AU3334" s="239" t="s">
        <v>84</v>
      </c>
      <c r="AV3334" s="13" t="s">
        <v>82</v>
      </c>
      <c r="AW3334" s="13" t="s">
        <v>35</v>
      </c>
      <c r="AX3334" s="13" t="s">
        <v>74</v>
      </c>
      <c r="AY3334" s="239" t="s">
        <v>378</v>
      </c>
    </row>
    <row r="3335" s="14" customFormat="1">
      <c r="A3335" s="14"/>
      <c r="B3335" s="240"/>
      <c r="C3335" s="241"/>
      <c r="D3335" s="231" t="s">
        <v>397</v>
      </c>
      <c r="E3335" s="242" t="s">
        <v>356</v>
      </c>
      <c r="F3335" s="243" t="s">
        <v>3861</v>
      </c>
      <c r="G3335" s="241"/>
      <c r="H3335" s="244">
        <v>48</v>
      </c>
      <c r="I3335" s="245"/>
      <c r="J3335" s="241"/>
      <c r="K3335" s="241"/>
      <c r="L3335" s="246"/>
      <c r="M3335" s="247"/>
      <c r="N3335" s="248"/>
      <c r="O3335" s="248"/>
      <c r="P3335" s="248"/>
      <c r="Q3335" s="248"/>
      <c r="R3335" s="248"/>
      <c r="S3335" s="248"/>
      <c r="T3335" s="249"/>
      <c r="U3335" s="14"/>
      <c r="V3335" s="14"/>
      <c r="W3335" s="14"/>
      <c r="X3335" s="14"/>
      <c r="Y3335" s="14"/>
      <c r="Z3335" s="14"/>
      <c r="AA3335" s="14"/>
      <c r="AB3335" s="14"/>
      <c r="AC3335" s="14"/>
      <c r="AD3335" s="14"/>
      <c r="AE3335" s="14"/>
      <c r="AT3335" s="250" t="s">
        <v>397</v>
      </c>
      <c r="AU3335" s="250" t="s">
        <v>84</v>
      </c>
      <c r="AV3335" s="14" t="s">
        <v>84</v>
      </c>
      <c r="AW3335" s="14" t="s">
        <v>35</v>
      </c>
      <c r="AX3335" s="14" t="s">
        <v>74</v>
      </c>
      <c r="AY3335" s="250" t="s">
        <v>378</v>
      </c>
    </row>
    <row r="3336" s="13" customFormat="1">
      <c r="A3336" s="13"/>
      <c r="B3336" s="229"/>
      <c r="C3336" s="230"/>
      <c r="D3336" s="231" t="s">
        <v>397</v>
      </c>
      <c r="E3336" s="232" t="s">
        <v>28</v>
      </c>
      <c r="F3336" s="233" t="s">
        <v>800</v>
      </c>
      <c r="G3336" s="230"/>
      <c r="H3336" s="232" t="s">
        <v>28</v>
      </c>
      <c r="I3336" s="234"/>
      <c r="J3336" s="230"/>
      <c r="K3336" s="230"/>
      <c r="L3336" s="235"/>
      <c r="M3336" s="236"/>
      <c r="N3336" s="237"/>
      <c r="O3336" s="237"/>
      <c r="P3336" s="237"/>
      <c r="Q3336" s="237"/>
      <c r="R3336" s="237"/>
      <c r="S3336" s="237"/>
      <c r="T3336" s="238"/>
      <c r="U3336" s="13"/>
      <c r="V3336" s="13"/>
      <c r="W3336" s="13"/>
      <c r="X3336" s="13"/>
      <c r="Y3336" s="13"/>
      <c r="Z3336" s="13"/>
      <c r="AA3336" s="13"/>
      <c r="AB3336" s="13"/>
      <c r="AC3336" s="13"/>
      <c r="AD3336" s="13"/>
      <c r="AE3336" s="13"/>
      <c r="AT3336" s="239" t="s">
        <v>397</v>
      </c>
      <c r="AU3336" s="239" t="s">
        <v>84</v>
      </c>
      <c r="AV3336" s="13" t="s">
        <v>82</v>
      </c>
      <c r="AW3336" s="13" t="s">
        <v>35</v>
      </c>
      <c r="AX3336" s="13" t="s">
        <v>74</v>
      </c>
      <c r="AY3336" s="239" t="s">
        <v>378</v>
      </c>
    </row>
    <row r="3337" s="14" customFormat="1">
      <c r="A3337" s="14"/>
      <c r="B3337" s="240"/>
      <c r="C3337" s="241"/>
      <c r="D3337" s="231" t="s">
        <v>397</v>
      </c>
      <c r="E3337" s="242" t="s">
        <v>357</v>
      </c>
      <c r="F3337" s="243" t="s">
        <v>3871</v>
      </c>
      <c r="G3337" s="241"/>
      <c r="H3337" s="244">
        <v>36</v>
      </c>
      <c r="I3337" s="245"/>
      <c r="J3337" s="241"/>
      <c r="K3337" s="241"/>
      <c r="L3337" s="246"/>
      <c r="M3337" s="247"/>
      <c r="N3337" s="248"/>
      <c r="O3337" s="248"/>
      <c r="P3337" s="248"/>
      <c r="Q3337" s="248"/>
      <c r="R3337" s="248"/>
      <c r="S3337" s="248"/>
      <c r="T3337" s="249"/>
      <c r="U3337" s="14"/>
      <c r="V3337" s="14"/>
      <c r="W3337" s="14"/>
      <c r="X3337" s="14"/>
      <c r="Y3337" s="14"/>
      <c r="Z3337" s="14"/>
      <c r="AA3337" s="14"/>
      <c r="AB3337" s="14"/>
      <c r="AC3337" s="14"/>
      <c r="AD3337" s="14"/>
      <c r="AE3337" s="14"/>
      <c r="AT3337" s="250" t="s">
        <v>397</v>
      </c>
      <c r="AU3337" s="250" t="s">
        <v>84</v>
      </c>
      <c r="AV3337" s="14" t="s">
        <v>84</v>
      </c>
      <c r="AW3337" s="14" t="s">
        <v>35</v>
      </c>
      <c r="AX3337" s="14" t="s">
        <v>74</v>
      </c>
      <c r="AY3337" s="250" t="s">
        <v>378</v>
      </c>
    </row>
    <row r="3338" s="13" customFormat="1">
      <c r="A3338" s="13"/>
      <c r="B3338" s="229"/>
      <c r="C3338" s="230"/>
      <c r="D3338" s="231" t="s">
        <v>397</v>
      </c>
      <c r="E3338" s="232" t="s">
        <v>28</v>
      </c>
      <c r="F3338" s="233" t="s">
        <v>802</v>
      </c>
      <c r="G3338" s="230"/>
      <c r="H3338" s="232" t="s">
        <v>28</v>
      </c>
      <c r="I3338" s="234"/>
      <c r="J3338" s="230"/>
      <c r="K3338" s="230"/>
      <c r="L3338" s="235"/>
      <c r="M3338" s="236"/>
      <c r="N3338" s="237"/>
      <c r="O3338" s="237"/>
      <c r="P3338" s="237"/>
      <c r="Q3338" s="237"/>
      <c r="R3338" s="237"/>
      <c r="S3338" s="237"/>
      <c r="T3338" s="238"/>
      <c r="U3338" s="13"/>
      <c r="V3338" s="13"/>
      <c r="W3338" s="13"/>
      <c r="X3338" s="13"/>
      <c r="Y3338" s="13"/>
      <c r="Z3338" s="13"/>
      <c r="AA3338" s="13"/>
      <c r="AB3338" s="13"/>
      <c r="AC3338" s="13"/>
      <c r="AD3338" s="13"/>
      <c r="AE3338" s="13"/>
      <c r="AT3338" s="239" t="s">
        <v>397</v>
      </c>
      <c r="AU3338" s="239" t="s">
        <v>84</v>
      </c>
      <c r="AV3338" s="13" t="s">
        <v>82</v>
      </c>
      <c r="AW3338" s="13" t="s">
        <v>35</v>
      </c>
      <c r="AX3338" s="13" t="s">
        <v>74</v>
      </c>
      <c r="AY3338" s="239" t="s">
        <v>378</v>
      </c>
    </row>
    <row r="3339" s="14" customFormat="1">
      <c r="A3339" s="14"/>
      <c r="B3339" s="240"/>
      <c r="C3339" s="241"/>
      <c r="D3339" s="231" t="s">
        <v>397</v>
      </c>
      <c r="E3339" s="242" t="s">
        <v>359</v>
      </c>
      <c r="F3339" s="243" t="s">
        <v>3863</v>
      </c>
      <c r="G3339" s="241"/>
      <c r="H3339" s="244">
        <v>78</v>
      </c>
      <c r="I3339" s="245"/>
      <c r="J3339" s="241"/>
      <c r="K3339" s="241"/>
      <c r="L3339" s="246"/>
      <c r="M3339" s="247"/>
      <c r="N3339" s="248"/>
      <c r="O3339" s="248"/>
      <c r="P3339" s="248"/>
      <c r="Q3339" s="248"/>
      <c r="R3339" s="248"/>
      <c r="S3339" s="248"/>
      <c r="T3339" s="249"/>
      <c r="U3339" s="14"/>
      <c r="V3339" s="14"/>
      <c r="W3339" s="14"/>
      <c r="X3339" s="14"/>
      <c r="Y3339" s="14"/>
      <c r="Z3339" s="14"/>
      <c r="AA3339" s="14"/>
      <c r="AB3339" s="14"/>
      <c r="AC3339" s="14"/>
      <c r="AD3339" s="14"/>
      <c r="AE3339" s="14"/>
      <c r="AT3339" s="250" t="s">
        <v>397</v>
      </c>
      <c r="AU3339" s="250" t="s">
        <v>84</v>
      </c>
      <c r="AV3339" s="14" t="s">
        <v>84</v>
      </c>
      <c r="AW3339" s="14" t="s">
        <v>35</v>
      </c>
      <c r="AX3339" s="14" t="s">
        <v>74</v>
      </c>
      <c r="AY3339" s="250" t="s">
        <v>378</v>
      </c>
    </row>
    <row r="3340" s="13" customFormat="1">
      <c r="A3340" s="13"/>
      <c r="B3340" s="229"/>
      <c r="C3340" s="230"/>
      <c r="D3340" s="231" t="s">
        <v>397</v>
      </c>
      <c r="E3340" s="232" t="s">
        <v>28</v>
      </c>
      <c r="F3340" s="233" t="s">
        <v>804</v>
      </c>
      <c r="G3340" s="230"/>
      <c r="H3340" s="232" t="s">
        <v>28</v>
      </c>
      <c r="I3340" s="234"/>
      <c r="J3340" s="230"/>
      <c r="K3340" s="230"/>
      <c r="L3340" s="235"/>
      <c r="M3340" s="236"/>
      <c r="N3340" s="237"/>
      <c r="O3340" s="237"/>
      <c r="P3340" s="237"/>
      <c r="Q3340" s="237"/>
      <c r="R3340" s="237"/>
      <c r="S3340" s="237"/>
      <c r="T3340" s="238"/>
      <c r="U3340" s="13"/>
      <c r="V3340" s="13"/>
      <c r="W3340" s="13"/>
      <c r="X3340" s="13"/>
      <c r="Y3340" s="13"/>
      <c r="Z3340" s="13"/>
      <c r="AA3340" s="13"/>
      <c r="AB3340" s="13"/>
      <c r="AC3340" s="13"/>
      <c r="AD3340" s="13"/>
      <c r="AE3340" s="13"/>
      <c r="AT3340" s="239" t="s">
        <v>397</v>
      </c>
      <c r="AU3340" s="239" t="s">
        <v>84</v>
      </c>
      <c r="AV3340" s="13" t="s">
        <v>82</v>
      </c>
      <c r="AW3340" s="13" t="s">
        <v>35</v>
      </c>
      <c r="AX3340" s="13" t="s">
        <v>74</v>
      </c>
      <c r="AY3340" s="239" t="s">
        <v>378</v>
      </c>
    </row>
    <row r="3341" s="14" customFormat="1">
      <c r="A3341" s="14"/>
      <c r="B3341" s="240"/>
      <c r="C3341" s="241"/>
      <c r="D3341" s="231" t="s">
        <v>397</v>
      </c>
      <c r="E3341" s="242" t="s">
        <v>360</v>
      </c>
      <c r="F3341" s="243" t="s">
        <v>3864</v>
      </c>
      <c r="G3341" s="241"/>
      <c r="H3341" s="244">
        <v>66</v>
      </c>
      <c r="I3341" s="245"/>
      <c r="J3341" s="241"/>
      <c r="K3341" s="241"/>
      <c r="L3341" s="246"/>
      <c r="M3341" s="247"/>
      <c r="N3341" s="248"/>
      <c r="O3341" s="248"/>
      <c r="P3341" s="248"/>
      <c r="Q3341" s="248"/>
      <c r="R3341" s="248"/>
      <c r="S3341" s="248"/>
      <c r="T3341" s="249"/>
      <c r="U3341" s="14"/>
      <c r="V3341" s="14"/>
      <c r="W3341" s="14"/>
      <c r="X3341" s="14"/>
      <c r="Y3341" s="14"/>
      <c r="Z3341" s="14"/>
      <c r="AA3341" s="14"/>
      <c r="AB3341" s="14"/>
      <c r="AC3341" s="14"/>
      <c r="AD3341" s="14"/>
      <c r="AE3341" s="14"/>
      <c r="AT3341" s="250" t="s">
        <v>397</v>
      </c>
      <c r="AU3341" s="250" t="s">
        <v>84</v>
      </c>
      <c r="AV3341" s="14" t="s">
        <v>84</v>
      </c>
      <c r="AW3341" s="14" t="s">
        <v>35</v>
      </c>
      <c r="AX3341" s="14" t="s">
        <v>74</v>
      </c>
      <c r="AY3341" s="250" t="s">
        <v>378</v>
      </c>
    </row>
    <row r="3342" s="13" customFormat="1">
      <c r="A3342" s="13"/>
      <c r="B3342" s="229"/>
      <c r="C3342" s="230"/>
      <c r="D3342" s="231" t="s">
        <v>397</v>
      </c>
      <c r="E3342" s="232" t="s">
        <v>28</v>
      </c>
      <c r="F3342" s="233" t="s">
        <v>1178</v>
      </c>
      <c r="G3342" s="230"/>
      <c r="H3342" s="232" t="s">
        <v>28</v>
      </c>
      <c r="I3342" s="234"/>
      <c r="J3342" s="230"/>
      <c r="K3342" s="230"/>
      <c r="L3342" s="235"/>
      <c r="M3342" s="236"/>
      <c r="N3342" s="237"/>
      <c r="O3342" s="237"/>
      <c r="P3342" s="237"/>
      <c r="Q3342" s="237"/>
      <c r="R3342" s="237"/>
      <c r="S3342" s="237"/>
      <c r="T3342" s="238"/>
      <c r="U3342" s="13"/>
      <c r="V3342" s="13"/>
      <c r="W3342" s="13"/>
      <c r="X3342" s="13"/>
      <c r="Y3342" s="13"/>
      <c r="Z3342" s="13"/>
      <c r="AA3342" s="13"/>
      <c r="AB3342" s="13"/>
      <c r="AC3342" s="13"/>
      <c r="AD3342" s="13"/>
      <c r="AE3342" s="13"/>
      <c r="AT3342" s="239" t="s">
        <v>397</v>
      </c>
      <c r="AU3342" s="239" t="s">
        <v>84</v>
      </c>
      <c r="AV3342" s="13" t="s">
        <v>82</v>
      </c>
      <c r="AW3342" s="13" t="s">
        <v>35</v>
      </c>
      <c r="AX3342" s="13" t="s">
        <v>74</v>
      </c>
      <c r="AY3342" s="239" t="s">
        <v>378</v>
      </c>
    </row>
    <row r="3343" s="14" customFormat="1">
      <c r="A3343" s="14"/>
      <c r="B3343" s="240"/>
      <c r="C3343" s="241"/>
      <c r="D3343" s="231" t="s">
        <v>397</v>
      </c>
      <c r="E3343" s="242" t="s">
        <v>372</v>
      </c>
      <c r="F3343" s="243" t="s">
        <v>3865</v>
      </c>
      <c r="G3343" s="241"/>
      <c r="H3343" s="244">
        <v>48</v>
      </c>
      <c r="I3343" s="245"/>
      <c r="J3343" s="241"/>
      <c r="K3343" s="241"/>
      <c r="L3343" s="246"/>
      <c r="M3343" s="247"/>
      <c r="N3343" s="248"/>
      <c r="O3343" s="248"/>
      <c r="P3343" s="248"/>
      <c r="Q3343" s="248"/>
      <c r="R3343" s="248"/>
      <c r="S3343" s="248"/>
      <c r="T3343" s="249"/>
      <c r="U3343" s="14"/>
      <c r="V3343" s="14"/>
      <c r="W3343" s="14"/>
      <c r="X3343" s="14"/>
      <c r="Y3343" s="14"/>
      <c r="Z3343" s="14"/>
      <c r="AA3343" s="14"/>
      <c r="AB3343" s="14"/>
      <c r="AC3343" s="14"/>
      <c r="AD3343" s="14"/>
      <c r="AE3343" s="14"/>
      <c r="AT3343" s="250" t="s">
        <v>397</v>
      </c>
      <c r="AU3343" s="250" t="s">
        <v>84</v>
      </c>
      <c r="AV3343" s="14" t="s">
        <v>84</v>
      </c>
      <c r="AW3343" s="14" t="s">
        <v>35</v>
      </c>
      <c r="AX3343" s="14" t="s">
        <v>74</v>
      </c>
      <c r="AY3343" s="250" t="s">
        <v>378</v>
      </c>
    </row>
    <row r="3344" s="15" customFormat="1">
      <c r="A3344" s="15"/>
      <c r="B3344" s="251"/>
      <c r="C3344" s="252"/>
      <c r="D3344" s="231" t="s">
        <v>397</v>
      </c>
      <c r="E3344" s="253" t="s">
        <v>3872</v>
      </c>
      <c r="F3344" s="254" t="s">
        <v>416</v>
      </c>
      <c r="G3344" s="252"/>
      <c r="H3344" s="255">
        <v>276</v>
      </c>
      <c r="I3344" s="256"/>
      <c r="J3344" s="252"/>
      <c r="K3344" s="252"/>
      <c r="L3344" s="257"/>
      <c r="M3344" s="258"/>
      <c r="N3344" s="259"/>
      <c r="O3344" s="259"/>
      <c r="P3344" s="259"/>
      <c r="Q3344" s="259"/>
      <c r="R3344" s="259"/>
      <c r="S3344" s="259"/>
      <c r="T3344" s="260"/>
      <c r="U3344" s="15"/>
      <c r="V3344" s="15"/>
      <c r="W3344" s="15"/>
      <c r="X3344" s="15"/>
      <c r="Y3344" s="15"/>
      <c r="Z3344" s="15"/>
      <c r="AA3344" s="15"/>
      <c r="AB3344" s="15"/>
      <c r="AC3344" s="15"/>
      <c r="AD3344" s="15"/>
      <c r="AE3344" s="15"/>
      <c r="AT3344" s="261" t="s">
        <v>397</v>
      </c>
      <c r="AU3344" s="261" t="s">
        <v>84</v>
      </c>
      <c r="AV3344" s="15" t="s">
        <v>390</v>
      </c>
      <c r="AW3344" s="15" t="s">
        <v>35</v>
      </c>
      <c r="AX3344" s="15" t="s">
        <v>82</v>
      </c>
      <c r="AY3344" s="261" t="s">
        <v>378</v>
      </c>
    </row>
    <row r="3345" s="2" customFormat="1" ht="24.15" customHeight="1">
      <c r="A3345" s="41"/>
      <c r="B3345" s="42"/>
      <c r="C3345" s="273" t="s">
        <v>3873</v>
      </c>
      <c r="D3345" s="273" t="s">
        <v>875</v>
      </c>
      <c r="E3345" s="274" t="s">
        <v>3852</v>
      </c>
      <c r="F3345" s="275" t="s">
        <v>3853</v>
      </c>
      <c r="G3345" s="276" t="s">
        <v>572</v>
      </c>
      <c r="H3345" s="277">
        <v>140.18899999999999</v>
      </c>
      <c r="I3345" s="278"/>
      <c r="J3345" s="279">
        <f>ROUND(I3345*H3345,2)</f>
        <v>0</v>
      </c>
      <c r="K3345" s="275" t="s">
        <v>28</v>
      </c>
      <c r="L3345" s="280"/>
      <c r="M3345" s="281" t="s">
        <v>28</v>
      </c>
      <c r="N3345" s="282" t="s">
        <v>45</v>
      </c>
      <c r="O3345" s="87"/>
      <c r="P3345" s="220">
        <f>O3345*H3345</f>
        <v>0</v>
      </c>
      <c r="Q3345" s="220">
        <v>0.0035999999999999999</v>
      </c>
      <c r="R3345" s="220">
        <f>Q3345*H3345</f>
        <v>0.50468039999999992</v>
      </c>
      <c r="S3345" s="220">
        <v>0</v>
      </c>
      <c r="T3345" s="221">
        <f>S3345*H3345</f>
        <v>0</v>
      </c>
      <c r="U3345" s="41"/>
      <c r="V3345" s="41"/>
      <c r="W3345" s="41"/>
      <c r="X3345" s="41"/>
      <c r="Y3345" s="41"/>
      <c r="Z3345" s="41"/>
      <c r="AA3345" s="41"/>
      <c r="AB3345" s="41"/>
      <c r="AC3345" s="41"/>
      <c r="AD3345" s="41"/>
      <c r="AE3345" s="41"/>
      <c r="AR3345" s="222" t="s">
        <v>706</v>
      </c>
      <c r="AT3345" s="222" t="s">
        <v>875</v>
      </c>
      <c r="AU3345" s="222" t="s">
        <v>84</v>
      </c>
      <c r="AY3345" s="20" t="s">
        <v>378</v>
      </c>
      <c r="BE3345" s="223">
        <f>IF(N3345="základní",J3345,0)</f>
        <v>0</v>
      </c>
      <c r="BF3345" s="223">
        <f>IF(N3345="snížená",J3345,0)</f>
        <v>0</v>
      </c>
      <c r="BG3345" s="223">
        <f>IF(N3345="zákl. přenesená",J3345,0)</f>
        <v>0</v>
      </c>
      <c r="BH3345" s="223">
        <f>IF(N3345="sníž. přenesená",J3345,0)</f>
        <v>0</v>
      </c>
      <c r="BI3345" s="223">
        <f>IF(N3345="nulová",J3345,0)</f>
        <v>0</v>
      </c>
      <c r="BJ3345" s="20" t="s">
        <v>82</v>
      </c>
      <c r="BK3345" s="223">
        <f>ROUND(I3345*H3345,2)</f>
        <v>0</v>
      </c>
      <c r="BL3345" s="20" t="s">
        <v>598</v>
      </c>
      <c r="BM3345" s="222" t="s">
        <v>3874</v>
      </c>
    </row>
    <row r="3346" s="14" customFormat="1">
      <c r="A3346" s="14"/>
      <c r="B3346" s="240"/>
      <c r="C3346" s="241"/>
      <c r="D3346" s="231" t="s">
        <v>397</v>
      </c>
      <c r="E3346" s="242" t="s">
        <v>28</v>
      </c>
      <c r="F3346" s="243" t="s">
        <v>3875</v>
      </c>
      <c r="G3346" s="241"/>
      <c r="H3346" s="244">
        <v>15.048</v>
      </c>
      <c r="I3346" s="245"/>
      <c r="J3346" s="241"/>
      <c r="K3346" s="241"/>
      <c r="L3346" s="246"/>
      <c r="M3346" s="247"/>
      <c r="N3346" s="248"/>
      <c r="O3346" s="248"/>
      <c r="P3346" s="248"/>
      <c r="Q3346" s="248"/>
      <c r="R3346" s="248"/>
      <c r="S3346" s="248"/>
      <c r="T3346" s="249"/>
      <c r="U3346" s="14"/>
      <c r="V3346" s="14"/>
      <c r="W3346" s="14"/>
      <c r="X3346" s="14"/>
      <c r="Y3346" s="14"/>
      <c r="Z3346" s="14"/>
      <c r="AA3346" s="14"/>
      <c r="AB3346" s="14"/>
      <c r="AC3346" s="14"/>
      <c r="AD3346" s="14"/>
      <c r="AE3346" s="14"/>
      <c r="AT3346" s="250" t="s">
        <v>397</v>
      </c>
      <c r="AU3346" s="250" t="s">
        <v>84</v>
      </c>
      <c r="AV3346" s="14" t="s">
        <v>84</v>
      </c>
      <c r="AW3346" s="14" t="s">
        <v>35</v>
      </c>
      <c r="AX3346" s="14" t="s">
        <v>74</v>
      </c>
      <c r="AY3346" s="250" t="s">
        <v>378</v>
      </c>
    </row>
    <row r="3347" s="14" customFormat="1">
      <c r="A3347" s="14"/>
      <c r="B3347" s="240"/>
      <c r="C3347" s="241"/>
      <c r="D3347" s="231" t="s">
        <v>397</v>
      </c>
      <c r="E3347" s="242" t="s">
        <v>28</v>
      </c>
      <c r="F3347" s="243" t="s">
        <v>3876</v>
      </c>
      <c r="G3347" s="241"/>
      <c r="H3347" s="244">
        <v>9.2400000000000002</v>
      </c>
      <c r="I3347" s="245"/>
      <c r="J3347" s="241"/>
      <c r="K3347" s="241"/>
      <c r="L3347" s="246"/>
      <c r="M3347" s="247"/>
      <c r="N3347" s="248"/>
      <c r="O3347" s="248"/>
      <c r="P3347" s="248"/>
      <c r="Q3347" s="248"/>
      <c r="R3347" s="248"/>
      <c r="S3347" s="248"/>
      <c r="T3347" s="249"/>
      <c r="U3347" s="14"/>
      <c r="V3347" s="14"/>
      <c r="W3347" s="14"/>
      <c r="X3347" s="14"/>
      <c r="Y3347" s="14"/>
      <c r="Z3347" s="14"/>
      <c r="AA3347" s="14"/>
      <c r="AB3347" s="14"/>
      <c r="AC3347" s="14"/>
      <c r="AD3347" s="14"/>
      <c r="AE3347" s="14"/>
      <c r="AT3347" s="250" t="s">
        <v>397</v>
      </c>
      <c r="AU3347" s="250" t="s">
        <v>84</v>
      </c>
      <c r="AV3347" s="14" t="s">
        <v>84</v>
      </c>
      <c r="AW3347" s="14" t="s">
        <v>35</v>
      </c>
      <c r="AX3347" s="14" t="s">
        <v>74</v>
      </c>
      <c r="AY3347" s="250" t="s">
        <v>378</v>
      </c>
    </row>
    <row r="3348" s="14" customFormat="1">
      <c r="A3348" s="14"/>
      <c r="B3348" s="240"/>
      <c r="C3348" s="241"/>
      <c r="D3348" s="231" t="s">
        <v>397</v>
      </c>
      <c r="E3348" s="242" t="s">
        <v>28</v>
      </c>
      <c r="F3348" s="243" t="s">
        <v>3877</v>
      </c>
      <c r="G3348" s="241"/>
      <c r="H3348" s="244">
        <v>10.346</v>
      </c>
      <c r="I3348" s="245"/>
      <c r="J3348" s="241"/>
      <c r="K3348" s="241"/>
      <c r="L3348" s="246"/>
      <c r="M3348" s="247"/>
      <c r="N3348" s="248"/>
      <c r="O3348" s="248"/>
      <c r="P3348" s="248"/>
      <c r="Q3348" s="248"/>
      <c r="R3348" s="248"/>
      <c r="S3348" s="248"/>
      <c r="T3348" s="249"/>
      <c r="U3348" s="14"/>
      <c r="V3348" s="14"/>
      <c r="W3348" s="14"/>
      <c r="X3348" s="14"/>
      <c r="Y3348" s="14"/>
      <c r="Z3348" s="14"/>
      <c r="AA3348" s="14"/>
      <c r="AB3348" s="14"/>
      <c r="AC3348" s="14"/>
      <c r="AD3348" s="14"/>
      <c r="AE3348" s="14"/>
      <c r="AT3348" s="250" t="s">
        <v>397</v>
      </c>
      <c r="AU3348" s="250" t="s">
        <v>84</v>
      </c>
      <c r="AV3348" s="14" t="s">
        <v>84</v>
      </c>
      <c r="AW3348" s="14" t="s">
        <v>35</v>
      </c>
      <c r="AX3348" s="14" t="s">
        <v>74</v>
      </c>
      <c r="AY3348" s="250" t="s">
        <v>378</v>
      </c>
    </row>
    <row r="3349" s="14" customFormat="1">
      <c r="A3349" s="14"/>
      <c r="B3349" s="240"/>
      <c r="C3349" s="241"/>
      <c r="D3349" s="231" t="s">
        <v>397</v>
      </c>
      <c r="E3349" s="242" t="s">
        <v>28</v>
      </c>
      <c r="F3349" s="243" t="s">
        <v>3878</v>
      </c>
      <c r="G3349" s="241"/>
      <c r="H3349" s="244">
        <v>7.1520000000000001</v>
      </c>
      <c r="I3349" s="245"/>
      <c r="J3349" s="241"/>
      <c r="K3349" s="241"/>
      <c r="L3349" s="246"/>
      <c r="M3349" s="247"/>
      <c r="N3349" s="248"/>
      <c r="O3349" s="248"/>
      <c r="P3349" s="248"/>
      <c r="Q3349" s="248"/>
      <c r="R3349" s="248"/>
      <c r="S3349" s="248"/>
      <c r="T3349" s="249"/>
      <c r="U3349" s="14"/>
      <c r="V3349" s="14"/>
      <c r="W3349" s="14"/>
      <c r="X3349" s="14"/>
      <c r="Y3349" s="14"/>
      <c r="Z3349" s="14"/>
      <c r="AA3349" s="14"/>
      <c r="AB3349" s="14"/>
      <c r="AC3349" s="14"/>
      <c r="AD3349" s="14"/>
      <c r="AE3349" s="14"/>
      <c r="AT3349" s="250" t="s">
        <v>397</v>
      </c>
      <c r="AU3349" s="250" t="s">
        <v>84</v>
      </c>
      <c r="AV3349" s="14" t="s">
        <v>84</v>
      </c>
      <c r="AW3349" s="14" t="s">
        <v>35</v>
      </c>
      <c r="AX3349" s="14" t="s">
        <v>74</v>
      </c>
      <c r="AY3349" s="250" t="s">
        <v>378</v>
      </c>
    </row>
    <row r="3350" s="14" customFormat="1">
      <c r="A3350" s="14"/>
      <c r="B3350" s="240"/>
      <c r="C3350" s="241"/>
      <c r="D3350" s="231" t="s">
        <v>397</v>
      </c>
      <c r="E3350" s="242" t="s">
        <v>28</v>
      </c>
      <c r="F3350" s="243" t="s">
        <v>3879</v>
      </c>
      <c r="G3350" s="241"/>
      <c r="H3350" s="244">
        <v>24.452999999999999</v>
      </c>
      <c r="I3350" s="245"/>
      <c r="J3350" s="241"/>
      <c r="K3350" s="241"/>
      <c r="L3350" s="246"/>
      <c r="M3350" s="247"/>
      <c r="N3350" s="248"/>
      <c r="O3350" s="248"/>
      <c r="P3350" s="248"/>
      <c r="Q3350" s="248"/>
      <c r="R3350" s="248"/>
      <c r="S3350" s="248"/>
      <c r="T3350" s="249"/>
      <c r="U3350" s="14"/>
      <c r="V3350" s="14"/>
      <c r="W3350" s="14"/>
      <c r="X3350" s="14"/>
      <c r="Y3350" s="14"/>
      <c r="Z3350" s="14"/>
      <c r="AA3350" s="14"/>
      <c r="AB3350" s="14"/>
      <c r="AC3350" s="14"/>
      <c r="AD3350" s="14"/>
      <c r="AE3350" s="14"/>
      <c r="AT3350" s="250" t="s">
        <v>397</v>
      </c>
      <c r="AU3350" s="250" t="s">
        <v>84</v>
      </c>
      <c r="AV3350" s="14" t="s">
        <v>84</v>
      </c>
      <c r="AW3350" s="14" t="s">
        <v>35</v>
      </c>
      <c r="AX3350" s="14" t="s">
        <v>74</v>
      </c>
      <c r="AY3350" s="250" t="s">
        <v>378</v>
      </c>
    </row>
    <row r="3351" s="14" customFormat="1">
      <c r="A3351" s="14"/>
      <c r="B3351" s="240"/>
      <c r="C3351" s="241"/>
      <c r="D3351" s="231" t="s">
        <v>397</v>
      </c>
      <c r="E3351" s="242" t="s">
        <v>28</v>
      </c>
      <c r="F3351" s="243" t="s">
        <v>3880</v>
      </c>
      <c r="G3351" s="241"/>
      <c r="H3351" s="244">
        <v>15.178000000000001</v>
      </c>
      <c r="I3351" s="245"/>
      <c r="J3351" s="241"/>
      <c r="K3351" s="241"/>
      <c r="L3351" s="246"/>
      <c r="M3351" s="247"/>
      <c r="N3351" s="248"/>
      <c r="O3351" s="248"/>
      <c r="P3351" s="248"/>
      <c r="Q3351" s="248"/>
      <c r="R3351" s="248"/>
      <c r="S3351" s="248"/>
      <c r="T3351" s="249"/>
      <c r="U3351" s="14"/>
      <c r="V3351" s="14"/>
      <c r="W3351" s="14"/>
      <c r="X3351" s="14"/>
      <c r="Y3351" s="14"/>
      <c r="Z3351" s="14"/>
      <c r="AA3351" s="14"/>
      <c r="AB3351" s="14"/>
      <c r="AC3351" s="14"/>
      <c r="AD3351" s="14"/>
      <c r="AE3351" s="14"/>
      <c r="AT3351" s="250" t="s">
        <v>397</v>
      </c>
      <c r="AU3351" s="250" t="s">
        <v>84</v>
      </c>
      <c r="AV3351" s="14" t="s">
        <v>84</v>
      </c>
      <c r="AW3351" s="14" t="s">
        <v>35</v>
      </c>
      <c r="AX3351" s="14" t="s">
        <v>74</v>
      </c>
      <c r="AY3351" s="250" t="s">
        <v>378</v>
      </c>
    </row>
    <row r="3352" s="14" customFormat="1">
      <c r="A3352" s="14"/>
      <c r="B3352" s="240"/>
      <c r="C3352" s="241"/>
      <c r="D3352" s="231" t="s">
        <v>397</v>
      </c>
      <c r="E3352" s="242" t="s">
        <v>28</v>
      </c>
      <c r="F3352" s="243" t="s">
        <v>3881</v>
      </c>
      <c r="G3352" s="241"/>
      <c r="H3352" s="244">
        <v>20.690999999999999</v>
      </c>
      <c r="I3352" s="245"/>
      <c r="J3352" s="241"/>
      <c r="K3352" s="241"/>
      <c r="L3352" s="246"/>
      <c r="M3352" s="247"/>
      <c r="N3352" s="248"/>
      <c r="O3352" s="248"/>
      <c r="P3352" s="248"/>
      <c r="Q3352" s="248"/>
      <c r="R3352" s="248"/>
      <c r="S3352" s="248"/>
      <c r="T3352" s="249"/>
      <c r="U3352" s="14"/>
      <c r="V3352" s="14"/>
      <c r="W3352" s="14"/>
      <c r="X3352" s="14"/>
      <c r="Y3352" s="14"/>
      <c r="Z3352" s="14"/>
      <c r="AA3352" s="14"/>
      <c r="AB3352" s="14"/>
      <c r="AC3352" s="14"/>
      <c r="AD3352" s="14"/>
      <c r="AE3352" s="14"/>
      <c r="AT3352" s="250" t="s">
        <v>397</v>
      </c>
      <c r="AU3352" s="250" t="s">
        <v>84</v>
      </c>
      <c r="AV3352" s="14" t="s">
        <v>84</v>
      </c>
      <c r="AW3352" s="14" t="s">
        <v>35</v>
      </c>
      <c r="AX3352" s="14" t="s">
        <v>74</v>
      </c>
      <c r="AY3352" s="250" t="s">
        <v>378</v>
      </c>
    </row>
    <row r="3353" s="14" customFormat="1">
      <c r="A3353" s="14"/>
      <c r="B3353" s="240"/>
      <c r="C3353" s="241"/>
      <c r="D3353" s="231" t="s">
        <v>397</v>
      </c>
      <c r="E3353" s="242" t="s">
        <v>28</v>
      </c>
      <c r="F3353" s="243" t="s">
        <v>3882</v>
      </c>
      <c r="G3353" s="241"/>
      <c r="H3353" s="244">
        <v>13.199</v>
      </c>
      <c r="I3353" s="245"/>
      <c r="J3353" s="241"/>
      <c r="K3353" s="241"/>
      <c r="L3353" s="246"/>
      <c r="M3353" s="247"/>
      <c r="N3353" s="248"/>
      <c r="O3353" s="248"/>
      <c r="P3353" s="248"/>
      <c r="Q3353" s="248"/>
      <c r="R3353" s="248"/>
      <c r="S3353" s="248"/>
      <c r="T3353" s="249"/>
      <c r="U3353" s="14"/>
      <c r="V3353" s="14"/>
      <c r="W3353" s="14"/>
      <c r="X3353" s="14"/>
      <c r="Y3353" s="14"/>
      <c r="Z3353" s="14"/>
      <c r="AA3353" s="14"/>
      <c r="AB3353" s="14"/>
      <c r="AC3353" s="14"/>
      <c r="AD3353" s="14"/>
      <c r="AE3353" s="14"/>
      <c r="AT3353" s="250" t="s">
        <v>397</v>
      </c>
      <c r="AU3353" s="250" t="s">
        <v>84</v>
      </c>
      <c r="AV3353" s="14" t="s">
        <v>84</v>
      </c>
      <c r="AW3353" s="14" t="s">
        <v>35</v>
      </c>
      <c r="AX3353" s="14" t="s">
        <v>74</v>
      </c>
      <c r="AY3353" s="250" t="s">
        <v>378</v>
      </c>
    </row>
    <row r="3354" s="14" customFormat="1">
      <c r="A3354" s="14"/>
      <c r="B3354" s="240"/>
      <c r="C3354" s="241"/>
      <c r="D3354" s="231" t="s">
        <v>397</v>
      </c>
      <c r="E3354" s="242" t="s">
        <v>28</v>
      </c>
      <c r="F3354" s="243" t="s">
        <v>3883</v>
      </c>
      <c r="G3354" s="241"/>
      <c r="H3354" s="244">
        <v>15.576000000000001</v>
      </c>
      <c r="I3354" s="245"/>
      <c r="J3354" s="241"/>
      <c r="K3354" s="241"/>
      <c r="L3354" s="246"/>
      <c r="M3354" s="247"/>
      <c r="N3354" s="248"/>
      <c r="O3354" s="248"/>
      <c r="P3354" s="248"/>
      <c r="Q3354" s="248"/>
      <c r="R3354" s="248"/>
      <c r="S3354" s="248"/>
      <c r="T3354" s="249"/>
      <c r="U3354" s="14"/>
      <c r="V3354" s="14"/>
      <c r="W3354" s="14"/>
      <c r="X3354" s="14"/>
      <c r="Y3354" s="14"/>
      <c r="Z3354" s="14"/>
      <c r="AA3354" s="14"/>
      <c r="AB3354" s="14"/>
      <c r="AC3354" s="14"/>
      <c r="AD3354" s="14"/>
      <c r="AE3354" s="14"/>
      <c r="AT3354" s="250" t="s">
        <v>397</v>
      </c>
      <c r="AU3354" s="250" t="s">
        <v>84</v>
      </c>
      <c r="AV3354" s="14" t="s">
        <v>84</v>
      </c>
      <c r="AW3354" s="14" t="s">
        <v>35</v>
      </c>
      <c r="AX3354" s="14" t="s">
        <v>74</v>
      </c>
      <c r="AY3354" s="250" t="s">
        <v>378</v>
      </c>
    </row>
    <row r="3355" s="14" customFormat="1">
      <c r="A3355" s="14"/>
      <c r="B3355" s="240"/>
      <c r="C3355" s="241"/>
      <c r="D3355" s="231" t="s">
        <v>397</v>
      </c>
      <c r="E3355" s="242" t="s">
        <v>28</v>
      </c>
      <c r="F3355" s="243" t="s">
        <v>3884</v>
      </c>
      <c r="G3355" s="241"/>
      <c r="H3355" s="244">
        <v>9.3059999999999992</v>
      </c>
      <c r="I3355" s="245"/>
      <c r="J3355" s="241"/>
      <c r="K3355" s="241"/>
      <c r="L3355" s="246"/>
      <c r="M3355" s="247"/>
      <c r="N3355" s="248"/>
      <c r="O3355" s="248"/>
      <c r="P3355" s="248"/>
      <c r="Q3355" s="248"/>
      <c r="R3355" s="248"/>
      <c r="S3355" s="248"/>
      <c r="T3355" s="249"/>
      <c r="U3355" s="14"/>
      <c r="V3355" s="14"/>
      <c r="W3355" s="14"/>
      <c r="X3355" s="14"/>
      <c r="Y3355" s="14"/>
      <c r="Z3355" s="14"/>
      <c r="AA3355" s="14"/>
      <c r="AB3355" s="14"/>
      <c r="AC3355" s="14"/>
      <c r="AD3355" s="14"/>
      <c r="AE3355" s="14"/>
      <c r="AT3355" s="250" t="s">
        <v>397</v>
      </c>
      <c r="AU3355" s="250" t="s">
        <v>84</v>
      </c>
      <c r="AV3355" s="14" t="s">
        <v>84</v>
      </c>
      <c r="AW3355" s="14" t="s">
        <v>35</v>
      </c>
      <c r="AX3355" s="14" t="s">
        <v>74</v>
      </c>
      <c r="AY3355" s="250" t="s">
        <v>378</v>
      </c>
    </row>
    <row r="3356" s="15" customFormat="1">
      <c r="A3356" s="15"/>
      <c r="B3356" s="251"/>
      <c r="C3356" s="252"/>
      <c r="D3356" s="231" t="s">
        <v>397</v>
      </c>
      <c r="E3356" s="253" t="s">
        <v>28</v>
      </c>
      <c r="F3356" s="254" t="s">
        <v>416</v>
      </c>
      <c r="G3356" s="252"/>
      <c r="H3356" s="255">
        <v>140.18899999999999</v>
      </c>
      <c r="I3356" s="256"/>
      <c r="J3356" s="252"/>
      <c r="K3356" s="252"/>
      <c r="L3356" s="257"/>
      <c r="M3356" s="258"/>
      <c r="N3356" s="259"/>
      <c r="O3356" s="259"/>
      <c r="P3356" s="259"/>
      <c r="Q3356" s="259"/>
      <c r="R3356" s="259"/>
      <c r="S3356" s="259"/>
      <c r="T3356" s="260"/>
      <c r="U3356" s="15"/>
      <c r="V3356" s="15"/>
      <c r="W3356" s="15"/>
      <c r="X3356" s="15"/>
      <c r="Y3356" s="15"/>
      <c r="Z3356" s="15"/>
      <c r="AA3356" s="15"/>
      <c r="AB3356" s="15"/>
      <c r="AC3356" s="15"/>
      <c r="AD3356" s="15"/>
      <c r="AE3356" s="15"/>
      <c r="AT3356" s="261" t="s">
        <v>397</v>
      </c>
      <c r="AU3356" s="261" t="s">
        <v>84</v>
      </c>
      <c r="AV3356" s="15" t="s">
        <v>390</v>
      </c>
      <c r="AW3356" s="15" t="s">
        <v>35</v>
      </c>
      <c r="AX3356" s="15" t="s">
        <v>82</v>
      </c>
      <c r="AY3356" s="261" t="s">
        <v>378</v>
      </c>
    </row>
    <row r="3357" s="2" customFormat="1" ht="16.5" customHeight="1">
      <c r="A3357" s="41"/>
      <c r="B3357" s="42"/>
      <c r="C3357" s="211" t="s">
        <v>3885</v>
      </c>
      <c r="D3357" s="211" t="s">
        <v>385</v>
      </c>
      <c r="E3357" s="212" t="s">
        <v>3886</v>
      </c>
      <c r="F3357" s="213" t="s">
        <v>3887</v>
      </c>
      <c r="G3357" s="214" t="s">
        <v>972</v>
      </c>
      <c r="H3357" s="215">
        <v>680.745</v>
      </c>
      <c r="I3357" s="216"/>
      <c r="J3357" s="217">
        <f>ROUND(I3357*H3357,2)</f>
        <v>0</v>
      </c>
      <c r="K3357" s="213" t="s">
        <v>389</v>
      </c>
      <c r="L3357" s="47"/>
      <c r="M3357" s="218" t="s">
        <v>28</v>
      </c>
      <c r="N3357" s="219" t="s">
        <v>45</v>
      </c>
      <c r="O3357" s="87"/>
      <c r="P3357" s="220">
        <f>O3357*H3357</f>
        <v>0</v>
      </c>
      <c r="Q3357" s="220">
        <v>1.0000000000000001E-05</v>
      </c>
      <c r="R3357" s="220">
        <f>Q3357*H3357</f>
        <v>0.0068074500000000005</v>
      </c>
      <c r="S3357" s="220">
        <v>0</v>
      </c>
      <c r="T3357" s="221">
        <f>S3357*H3357</f>
        <v>0</v>
      </c>
      <c r="U3357" s="41"/>
      <c r="V3357" s="41"/>
      <c r="W3357" s="41"/>
      <c r="X3357" s="41"/>
      <c r="Y3357" s="41"/>
      <c r="Z3357" s="41"/>
      <c r="AA3357" s="41"/>
      <c r="AB3357" s="41"/>
      <c r="AC3357" s="41"/>
      <c r="AD3357" s="41"/>
      <c r="AE3357" s="41"/>
      <c r="AR3357" s="222" t="s">
        <v>598</v>
      </c>
      <c r="AT3357" s="222" t="s">
        <v>385</v>
      </c>
      <c r="AU3357" s="222" t="s">
        <v>84</v>
      </c>
      <c r="AY3357" s="20" t="s">
        <v>378</v>
      </c>
      <c r="BE3357" s="223">
        <f>IF(N3357="základní",J3357,0)</f>
        <v>0</v>
      </c>
      <c r="BF3357" s="223">
        <f>IF(N3357="snížená",J3357,0)</f>
        <v>0</v>
      </c>
      <c r="BG3357" s="223">
        <f>IF(N3357="zákl. přenesená",J3357,0)</f>
        <v>0</v>
      </c>
      <c r="BH3357" s="223">
        <f>IF(N3357="sníž. přenesená",J3357,0)</f>
        <v>0</v>
      </c>
      <c r="BI3357" s="223">
        <f>IF(N3357="nulová",J3357,0)</f>
        <v>0</v>
      </c>
      <c r="BJ3357" s="20" t="s">
        <v>82</v>
      </c>
      <c r="BK3357" s="223">
        <f>ROUND(I3357*H3357,2)</f>
        <v>0</v>
      </c>
      <c r="BL3357" s="20" t="s">
        <v>598</v>
      </c>
      <c r="BM3357" s="222" t="s">
        <v>3888</v>
      </c>
    </row>
    <row r="3358" s="2" customFormat="1">
      <c r="A3358" s="41"/>
      <c r="B3358" s="42"/>
      <c r="C3358" s="43"/>
      <c r="D3358" s="224" t="s">
        <v>394</v>
      </c>
      <c r="E3358" s="43"/>
      <c r="F3358" s="225" t="s">
        <v>3889</v>
      </c>
      <c r="G3358" s="43"/>
      <c r="H3358" s="43"/>
      <c r="I3358" s="226"/>
      <c r="J3358" s="43"/>
      <c r="K3358" s="43"/>
      <c r="L3358" s="47"/>
      <c r="M3358" s="227"/>
      <c r="N3358" s="228"/>
      <c r="O3358" s="87"/>
      <c r="P3358" s="87"/>
      <c r="Q3358" s="87"/>
      <c r="R3358" s="87"/>
      <c r="S3358" s="87"/>
      <c r="T3358" s="88"/>
      <c r="U3358" s="41"/>
      <c r="V3358" s="41"/>
      <c r="W3358" s="41"/>
      <c r="X3358" s="41"/>
      <c r="Y3358" s="41"/>
      <c r="Z3358" s="41"/>
      <c r="AA3358" s="41"/>
      <c r="AB3358" s="41"/>
      <c r="AC3358" s="41"/>
      <c r="AD3358" s="41"/>
      <c r="AE3358" s="41"/>
      <c r="AT3358" s="20" t="s">
        <v>394</v>
      </c>
      <c r="AU3358" s="20" t="s">
        <v>84</v>
      </c>
    </row>
    <row r="3359" s="13" customFormat="1">
      <c r="A3359" s="13"/>
      <c r="B3359" s="229"/>
      <c r="C3359" s="230"/>
      <c r="D3359" s="231" t="s">
        <v>397</v>
      </c>
      <c r="E3359" s="232" t="s">
        <v>28</v>
      </c>
      <c r="F3359" s="233" t="s">
        <v>797</v>
      </c>
      <c r="G3359" s="230"/>
      <c r="H3359" s="232" t="s">
        <v>28</v>
      </c>
      <c r="I3359" s="234"/>
      <c r="J3359" s="230"/>
      <c r="K3359" s="230"/>
      <c r="L3359" s="235"/>
      <c r="M3359" s="236"/>
      <c r="N3359" s="237"/>
      <c r="O3359" s="237"/>
      <c r="P3359" s="237"/>
      <c r="Q3359" s="237"/>
      <c r="R3359" s="237"/>
      <c r="S3359" s="237"/>
      <c r="T3359" s="238"/>
      <c r="U3359" s="13"/>
      <c r="V3359" s="13"/>
      <c r="W3359" s="13"/>
      <c r="X3359" s="13"/>
      <c r="Y3359" s="13"/>
      <c r="Z3359" s="13"/>
      <c r="AA3359" s="13"/>
      <c r="AB3359" s="13"/>
      <c r="AC3359" s="13"/>
      <c r="AD3359" s="13"/>
      <c r="AE3359" s="13"/>
      <c r="AT3359" s="239" t="s">
        <v>397</v>
      </c>
      <c r="AU3359" s="239" t="s">
        <v>84</v>
      </c>
      <c r="AV3359" s="13" t="s">
        <v>82</v>
      </c>
      <c r="AW3359" s="13" t="s">
        <v>35</v>
      </c>
      <c r="AX3359" s="13" t="s">
        <v>74</v>
      </c>
      <c r="AY3359" s="239" t="s">
        <v>378</v>
      </c>
    </row>
    <row r="3360" s="14" customFormat="1">
      <c r="A3360" s="14"/>
      <c r="B3360" s="240"/>
      <c r="C3360" s="241"/>
      <c r="D3360" s="231" t="s">
        <v>397</v>
      </c>
      <c r="E3360" s="242" t="s">
        <v>28</v>
      </c>
      <c r="F3360" s="243" t="s">
        <v>3890</v>
      </c>
      <c r="G3360" s="241"/>
      <c r="H3360" s="244">
        <v>61.700000000000003</v>
      </c>
      <c r="I3360" s="245"/>
      <c r="J3360" s="241"/>
      <c r="K3360" s="241"/>
      <c r="L3360" s="246"/>
      <c r="M3360" s="247"/>
      <c r="N3360" s="248"/>
      <c r="O3360" s="248"/>
      <c r="P3360" s="248"/>
      <c r="Q3360" s="248"/>
      <c r="R3360" s="248"/>
      <c r="S3360" s="248"/>
      <c r="T3360" s="249"/>
      <c r="U3360" s="14"/>
      <c r="V3360" s="14"/>
      <c r="W3360" s="14"/>
      <c r="X3360" s="14"/>
      <c r="Y3360" s="14"/>
      <c r="Z3360" s="14"/>
      <c r="AA3360" s="14"/>
      <c r="AB3360" s="14"/>
      <c r="AC3360" s="14"/>
      <c r="AD3360" s="14"/>
      <c r="AE3360" s="14"/>
      <c r="AT3360" s="250" t="s">
        <v>397</v>
      </c>
      <c r="AU3360" s="250" t="s">
        <v>84</v>
      </c>
      <c r="AV3360" s="14" t="s">
        <v>84</v>
      </c>
      <c r="AW3360" s="14" t="s">
        <v>35</v>
      </c>
      <c r="AX3360" s="14" t="s">
        <v>74</v>
      </c>
      <c r="AY3360" s="250" t="s">
        <v>378</v>
      </c>
    </row>
    <row r="3361" s="14" customFormat="1">
      <c r="A3361" s="14"/>
      <c r="B3361" s="240"/>
      <c r="C3361" s="241"/>
      <c r="D3361" s="231" t="s">
        <v>397</v>
      </c>
      <c r="E3361" s="242" t="s">
        <v>28</v>
      </c>
      <c r="F3361" s="243" t="s">
        <v>3891</v>
      </c>
      <c r="G3361" s="241"/>
      <c r="H3361" s="244">
        <v>112.75</v>
      </c>
      <c r="I3361" s="245"/>
      <c r="J3361" s="241"/>
      <c r="K3361" s="241"/>
      <c r="L3361" s="246"/>
      <c r="M3361" s="247"/>
      <c r="N3361" s="248"/>
      <c r="O3361" s="248"/>
      <c r="P3361" s="248"/>
      <c r="Q3361" s="248"/>
      <c r="R3361" s="248"/>
      <c r="S3361" s="248"/>
      <c r="T3361" s="249"/>
      <c r="U3361" s="14"/>
      <c r="V3361" s="14"/>
      <c r="W3361" s="14"/>
      <c r="X3361" s="14"/>
      <c r="Y3361" s="14"/>
      <c r="Z3361" s="14"/>
      <c r="AA3361" s="14"/>
      <c r="AB3361" s="14"/>
      <c r="AC3361" s="14"/>
      <c r="AD3361" s="14"/>
      <c r="AE3361" s="14"/>
      <c r="AT3361" s="250" t="s">
        <v>397</v>
      </c>
      <c r="AU3361" s="250" t="s">
        <v>84</v>
      </c>
      <c r="AV3361" s="14" t="s">
        <v>84</v>
      </c>
      <c r="AW3361" s="14" t="s">
        <v>35</v>
      </c>
      <c r="AX3361" s="14" t="s">
        <v>74</v>
      </c>
      <c r="AY3361" s="250" t="s">
        <v>378</v>
      </c>
    </row>
    <row r="3362" s="14" customFormat="1">
      <c r="A3362" s="14"/>
      <c r="B3362" s="240"/>
      <c r="C3362" s="241"/>
      <c r="D3362" s="231" t="s">
        <v>397</v>
      </c>
      <c r="E3362" s="242" t="s">
        <v>28</v>
      </c>
      <c r="F3362" s="243" t="s">
        <v>3892</v>
      </c>
      <c r="G3362" s="241"/>
      <c r="H3362" s="244">
        <v>47.399999999999999</v>
      </c>
      <c r="I3362" s="245"/>
      <c r="J3362" s="241"/>
      <c r="K3362" s="241"/>
      <c r="L3362" s="246"/>
      <c r="M3362" s="247"/>
      <c r="N3362" s="248"/>
      <c r="O3362" s="248"/>
      <c r="P3362" s="248"/>
      <c r="Q3362" s="248"/>
      <c r="R3362" s="248"/>
      <c r="S3362" s="248"/>
      <c r="T3362" s="249"/>
      <c r="U3362" s="14"/>
      <c r="V3362" s="14"/>
      <c r="W3362" s="14"/>
      <c r="X3362" s="14"/>
      <c r="Y3362" s="14"/>
      <c r="Z3362" s="14"/>
      <c r="AA3362" s="14"/>
      <c r="AB3362" s="14"/>
      <c r="AC3362" s="14"/>
      <c r="AD3362" s="14"/>
      <c r="AE3362" s="14"/>
      <c r="AT3362" s="250" t="s">
        <v>397</v>
      </c>
      <c r="AU3362" s="250" t="s">
        <v>84</v>
      </c>
      <c r="AV3362" s="14" t="s">
        <v>84</v>
      </c>
      <c r="AW3362" s="14" t="s">
        <v>35</v>
      </c>
      <c r="AX3362" s="14" t="s">
        <v>74</v>
      </c>
      <c r="AY3362" s="250" t="s">
        <v>378</v>
      </c>
    </row>
    <row r="3363" s="14" customFormat="1">
      <c r="A3363" s="14"/>
      <c r="B3363" s="240"/>
      <c r="C3363" s="241"/>
      <c r="D3363" s="231" t="s">
        <v>397</v>
      </c>
      <c r="E3363" s="242" t="s">
        <v>28</v>
      </c>
      <c r="F3363" s="243" t="s">
        <v>3893</v>
      </c>
      <c r="G3363" s="241"/>
      <c r="H3363" s="244">
        <v>-24.100000000000001</v>
      </c>
      <c r="I3363" s="245"/>
      <c r="J3363" s="241"/>
      <c r="K3363" s="241"/>
      <c r="L3363" s="246"/>
      <c r="M3363" s="247"/>
      <c r="N3363" s="248"/>
      <c r="O3363" s="248"/>
      <c r="P3363" s="248"/>
      <c r="Q3363" s="248"/>
      <c r="R3363" s="248"/>
      <c r="S3363" s="248"/>
      <c r="T3363" s="249"/>
      <c r="U3363" s="14"/>
      <c r="V3363" s="14"/>
      <c r="W3363" s="14"/>
      <c r="X3363" s="14"/>
      <c r="Y3363" s="14"/>
      <c r="Z3363" s="14"/>
      <c r="AA3363" s="14"/>
      <c r="AB3363" s="14"/>
      <c r="AC3363" s="14"/>
      <c r="AD3363" s="14"/>
      <c r="AE3363" s="14"/>
      <c r="AT3363" s="250" t="s">
        <v>397</v>
      </c>
      <c r="AU3363" s="250" t="s">
        <v>84</v>
      </c>
      <c r="AV3363" s="14" t="s">
        <v>84</v>
      </c>
      <c r="AW3363" s="14" t="s">
        <v>35</v>
      </c>
      <c r="AX3363" s="14" t="s">
        <v>74</v>
      </c>
      <c r="AY3363" s="250" t="s">
        <v>378</v>
      </c>
    </row>
    <row r="3364" s="14" customFormat="1">
      <c r="A3364" s="14"/>
      <c r="B3364" s="240"/>
      <c r="C3364" s="241"/>
      <c r="D3364" s="231" t="s">
        <v>397</v>
      </c>
      <c r="E3364" s="242" t="s">
        <v>28</v>
      </c>
      <c r="F3364" s="243" t="s">
        <v>3894</v>
      </c>
      <c r="G3364" s="241"/>
      <c r="H3364" s="244">
        <v>5.5999999999999996</v>
      </c>
      <c r="I3364" s="245"/>
      <c r="J3364" s="241"/>
      <c r="K3364" s="241"/>
      <c r="L3364" s="246"/>
      <c r="M3364" s="247"/>
      <c r="N3364" s="248"/>
      <c r="O3364" s="248"/>
      <c r="P3364" s="248"/>
      <c r="Q3364" s="248"/>
      <c r="R3364" s="248"/>
      <c r="S3364" s="248"/>
      <c r="T3364" s="249"/>
      <c r="U3364" s="14"/>
      <c r="V3364" s="14"/>
      <c r="W3364" s="14"/>
      <c r="X3364" s="14"/>
      <c r="Y3364" s="14"/>
      <c r="Z3364" s="14"/>
      <c r="AA3364" s="14"/>
      <c r="AB3364" s="14"/>
      <c r="AC3364" s="14"/>
      <c r="AD3364" s="14"/>
      <c r="AE3364" s="14"/>
      <c r="AT3364" s="250" t="s">
        <v>397</v>
      </c>
      <c r="AU3364" s="250" t="s">
        <v>84</v>
      </c>
      <c r="AV3364" s="14" t="s">
        <v>84</v>
      </c>
      <c r="AW3364" s="14" t="s">
        <v>35</v>
      </c>
      <c r="AX3364" s="14" t="s">
        <v>74</v>
      </c>
      <c r="AY3364" s="250" t="s">
        <v>378</v>
      </c>
    </row>
    <row r="3365" s="13" customFormat="1">
      <c r="A3365" s="13"/>
      <c r="B3365" s="229"/>
      <c r="C3365" s="230"/>
      <c r="D3365" s="231" t="s">
        <v>397</v>
      </c>
      <c r="E3365" s="232" t="s">
        <v>28</v>
      </c>
      <c r="F3365" s="233" t="s">
        <v>800</v>
      </c>
      <c r="G3365" s="230"/>
      <c r="H3365" s="232" t="s">
        <v>28</v>
      </c>
      <c r="I3365" s="234"/>
      <c r="J3365" s="230"/>
      <c r="K3365" s="230"/>
      <c r="L3365" s="235"/>
      <c r="M3365" s="236"/>
      <c r="N3365" s="237"/>
      <c r="O3365" s="237"/>
      <c r="P3365" s="237"/>
      <c r="Q3365" s="237"/>
      <c r="R3365" s="237"/>
      <c r="S3365" s="237"/>
      <c r="T3365" s="238"/>
      <c r="U3365" s="13"/>
      <c r="V3365" s="13"/>
      <c r="W3365" s="13"/>
      <c r="X3365" s="13"/>
      <c r="Y3365" s="13"/>
      <c r="Z3365" s="13"/>
      <c r="AA3365" s="13"/>
      <c r="AB3365" s="13"/>
      <c r="AC3365" s="13"/>
      <c r="AD3365" s="13"/>
      <c r="AE3365" s="13"/>
      <c r="AT3365" s="239" t="s">
        <v>397</v>
      </c>
      <c r="AU3365" s="239" t="s">
        <v>84</v>
      </c>
      <c r="AV3365" s="13" t="s">
        <v>82</v>
      </c>
      <c r="AW3365" s="13" t="s">
        <v>35</v>
      </c>
      <c r="AX3365" s="13" t="s">
        <v>74</v>
      </c>
      <c r="AY3365" s="239" t="s">
        <v>378</v>
      </c>
    </row>
    <row r="3366" s="14" customFormat="1">
      <c r="A3366" s="14"/>
      <c r="B3366" s="240"/>
      <c r="C3366" s="241"/>
      <c r="D3366" s="231" t="s">
        <v>397</v>
      </c>
      <c r="E3366" s="242" t="s">
        <v>28</v>
      </c>
      <c r="F3366" s="243" t="s">
        <v>3895</v>
      </c>
      <c r="G3366" s="241"/>
      <c r="H3366" s="244">
        <v>18.030000000000001</v>
      </c>
      <c r="I3366" s="245"/>
      <c r="J3366" s="241"/>
      <c r="K3366" s="241"/>
      <c r="L3366" s="246"/>
      <c r="M3366" s="247"/>
      <c r="N3366" s="248"/>
      <c r="O3366" s="248"/>
      <c r="P3366" s="248"/>
      <c r="Q3366" s="248"/>
      <c r="R3366" s="248"/>
      <c r="S3366" s="248"/>
      <c r="T3366" s="249"/>
      <c r="U3366" s="14"/>
      <c r="V3366" s="14"/>
      <c r="W3366" s="14"/>
      <c r="X3366" s="14"/>
      <c r="Y3366" s="14"/>
      <c r="Z3366" s="14"/>
      <c r="AA3366" s="14"/>
      <c r="AB3366" s="14"/>
      <c r="AC3366" s="14"/>
      <c r="AD3366" s="14"/>
      <c r="AE3366" s="14"/>
      <c r="AT3366" s="250" t="s">
        <v>397</v>
      </c>
      <c r="AU3366" s="250" t="s">
        <v>84</v>
      </c>
      <c r="AV3366" s="14" t="s">
        <v>84</v>
      </c>
      <c r="AW3366" s="14" t="s">
        <v>35</v>
      </c>
      <c r="AX3366" s="14" t="s">
        <v>74</v>
      </c>
      <c r="AY3366" s="250" t="s">
        <v>378</v>
      </c>
    </row>
    <row r="3367" s="14" customFormat="1">
      <c r="A3367" s="14"/>
      <c r="B3367" s="240"/>
      <c r="C3367" s="241"/>
      <c r="D3367" s="231" t="s">
        <v>397</v>
      </c>
      <c r="E3367" s="242" t="s">
        <v>28</v>
      </c>
      <c r="F3367" s="243" t="s">
        <v>3896</v>
      </c>
      <c r="G3367" s="241"/>
      <c r="H3367" s="244">
        <v>-6.6100000000000003</v>
      </c>
      <c r="I3367" s="245"/>
      <c r="J3367" s="241"/>
      <c r="K3367" s="241"/>
      <c r="L3367" s="246"/>
      <c r="M3367" s="247"/>
      <c r="N3367" s="248"/>
      <c r="O3367" s="248"/>
      <c r="P3367" s="248"/>
      <c r="Q3367" s="248"/>
      <c r="R3367" s="248"/>
      <c r="S3367" s="248"/>
      <c r="T3367" s="249"/>
      <c r="U3367" s="14"/>
      <c r="V3367" s="14"/>
      <c r="W3367" s="14"/>
      <c r="X3367" s="14"/>
      <c r="Y3367" s="14"/>
      <c r="Z3367" s="14"/>
      <c r="AA3367" s="14"/>
      <c r="AB3367" s="14"/>
      <c r="AC3367" s="14"/>
      <c r="AD3367" s="14"/>
      <c r="AE3367" s="14"/>
      <c r="AT3367" s="250" t="s">
        <v>397</v>
      </c>
      <c r="AU3367" s="250" t="s">
        <v>84</v>
      </c>
      <c r="AV3367" s="14" t="s">
        <v>84</v>
      </c>
      <c r="AW3367" s="14" t="s">
        <v>35</v>
      </c>
      <c r="AX3367" s="14" t="s">
        <v>74</v>
      </c>
      <c r="AY3367" s="250" t="s">
        <v>378</v>
      </c>
    </row>
    <row r="3368" s="14" customFormat="1">
      <c r="A3368" s="14"/>
      <c r="B3368" s="240"/>
      <c r="C3368" s="241"/>
      <c r="D3368" s="231" t="s">
        <v>397</v>
      </c>
      <c r="E3368" s="242" t="s">
        <v>28</v>
      </c>
      <c r="F3368" s="243" t="s">
        <v>3897</v>
      </c>
      <c r="G3368" s="241"/>
      <c r="H3368" s="244">
        <v>3</v>
      </c>
      <c r="I3368" s="245"/>
      <c r="J3368" s="241"/>
      <c r="K3368" s="241"/>
      <c r="L3368" s="246"/>
      <c r="M3368" s="247"/>
      <c r="N3368" s="248"/>
      <c r="O3368" s="248"/>
      <c r="P3368" s="248"/>
      <c r="Q3368" s="248"/>
      <c r="R3368" s="248"/>
      <c r="S3368" s="248"/>
      <c r="T3368" s="249"/>
      <c r="U3368" s="14"/>
      <c r="V3368" s="14"/>
      <c r="W3368" s="14"/>
      <c r="X3368" s="14"/>
      <c r="Y3368" s="14"/>
      <c r="Z3368" s="14"/>
      <c r="AA3368" s="14"/>
      <c r="AB3368" s="14"/>
      <c r="AC3368" s="14"/>
      <c r="AD3368" s="14"/>
      <c r="AE3368" s="14"/>
      <c r="AT3368" s="250" t="s">
        <v>397</v>
      </c>
      <c r="AU3368" s="250" t="s">
        <v>84</v>
      </c>
      <c r="AV3368" s="14" t="s">
        <v>84</v>
      </c>
      <c r="AW3368" s="14" t="s">
        <v>35</v>
      </c>
      <c r="AX3368" s="14" t="s">
        <v>74</v>
      </c>
      <c r="AY3368" s="250" t="s">
        <v>378</v>
      </c>
    </row>
    <row r="3369" s="13" customFormat="1">
      <c r="A3369" s="13"/>
      <c r="B3369" s="229"/>
      <c r="C3369" s="230"/>
      <c r="D3369" s="231" t="s">
        <v>397</v>
      </c>
      <c r="E3369" s="232" t="s">
        <v>28</v>
      </c>
      <c r="F3369" s="233" t="s">
        <v>802</v>
      </c>
      <c r="G3369" s="230"/>
      <c r="H3369" s="232" t="s">
        <v>28</v>
      </c>
      <c r="I3369" s="234"/>
      <c r="J3369" s="230"/>
      <c r="K3369" s="230"/>
      <c r="L3369" s="235"/>
      <c r="M3369" s="236"/>
      <c r="N3369" s="237"/>
      <c r="O3369" s="237"/>
      <c r="P3369" s="237"/>
      <c r="Q3369" s="237"/>
      <c r="R3369" s="237"/>
      <c r="S3369" s="237"/>
      <c r="T3369" s="238"/>
      <c r="U3369" s="13"/>
      <c r="V3369" s="13"/>
      <c r="W3369" s="13"/>
      <c r="X3369" s="13"/>
      <c r="Y3369" s="13"/>
      <c r="Z3369" s="13"/>
      <c r="AA3369" s="13"/>
      <c r="AB3369" s="13"/>
      <c r="AC3369" s="13"/>
      <c r="AD3369" s="13"/>
      <c r="AE3369" s="13"/>
      <c r="AT3369" s="239" t="s">
        <v>397</v>
      </c>
      <c r="AU3369" s="239" t="s">
        <v>84</v>
      </c>
      <c r="AV3369" s="13" t="s">
        <v>82</v>
      </c>
      <c r="AW3369" s="13" t="s">
        <v>35</v>
      </c>
      <c r="AX3369" s="13" t="s">
        <v>74</v>
      </c>
      <c r="AY3369" s="239" t="s">
        <v>378</v>
      </c>
    </row>
    <row r="3370" s="14" customFormat="1">
      <c r="A3370" s="14"/>
      <c r="B3370" s="240"/>
      <c r="C3370" s="241"/>
      <c r="D3370" s="231" t="s">
        <v>397</v>
      </c>
      <c r="E3370" s="242" t="s">
        <v>28</v>
      </c>
      <c r="F3370" s="243" t="s">
        <v>3898</v>
      </c>
      <c r="G3370" s="241"/>
      <c r="H3370" s="244">
        <v>36.060000000000002</v>
      </c>
      <c r="I3370" s="245"/>
      <c r="J3370" s="241"/>
      <c r="K3370" s="241"/>
      <c r="L3370" s="246"/>
      <c r="M3370" s="247"/>
      <c r="N3370" s="248"/>
      <c r="O3370" s="248"/>
      <c r="P3370" s="248"/>
      <c r="Q3370" s="248"/>
      <c r="R3370" s="248"/>
      <c r="S3370" s="248"/>
      <c r="T3370" s="249"/>
      <c r="U3370" s="14"/>
      <c r="V3370" s="14"/>
      <c r="W3370" s="14"/>
      <c r="X3370" s="14"/>
      <c r="Y3370" s="14"/>
      <c r="Z3370" s="14"/>
      <c r="AA3370" s="14"/>
      <c r="AB3370" s="14"/>
      <c r="AC3370" s="14"/>
      <c r="AD3370" s="14"/>
      <c r="AE3370" s="14"/>
      <c r="AT3370" s="250" t="s">
        <v>397</v>
      </c>
      <c r="AU3370" s="250" t="s">
        <v>84</v>
      </c>
      <c r="AV3370" s="14" t="s">
        <v>84</v>
      </c>
      <c r="AW3370" s="14" t="s">
        <v>35</v>
      </c>
      <c r="AX3370" s="14" t="s">
        <v>74</v>
      </c>
      <c r="AY3370" s="250" t="s">
        <v>378</v>
      </c>
    </row>
    <row r="3371" s="14" customFormat="1">
      <c r="A3371" s="14"/>
      <c r="B3371" s="240"/>
      <c r="C3371" s="241"/>
      <c r="D3371" s="231" t="s">
        <v>397</v>
      </c>
      <c r="E3371" s="242" t="s">
        <v>28</v>
      </c>
      <c r="F3371" s="243" t="s">
        <v>3899</v>
      </c>
      <c r="G3371" s="241"/>
      <c r="H3371" s="244">
        <v>-6.5999999999999996</v>
      </c>
      <c r="I3371" s="245"/>
      <c r="J3371" s="241"/>
      <c r="K3371" s="241"/>
      <c r="L3371" s="246"/>
      <c r="M3371" s="247"/>
      <c r="N3371" s="248"/>
      <c r="O3371" s="248"/>
      <c r="P3371" s="248"/>
      <c r="Q3371" s="248"/>
      <c r="R3371" s="248"/>
      <c r="S3371" s="248"/>
      <c r="T3371" s="249"/>
      <c r="U3371" s="14"/>
      <c r="V3371" s="14"/>
      <c r="W3371" s="14"/>
      <c r="X3371" s="14"/>
      <c r="Y3371" s="14"/>
      <c r="Z3371" s="14"/>
      <c r="AA3371" s="14"/>
      <c r="AB3371" s="14"/>
      <c r="AC3371" s="14"/>
      <c r="AD3371" s="14"/>
      <c r="AE3371" s="14"/>
      <c r="AT3371" s="250" t="s">
        <v>397</v>
      </c>
      <c r="AU3371" s="250" t="s">
        <v>84</v>
      </c>
      <c r="AV3371" s="14" t="s">
        <v>84</v>
      </c>
      <c r="AW3371" s="14" t="s">
        <v>35</v>
      </c>
      <c r="AX3371" s="14" t="s">
        <v>74</v>
      </c>
      <c r="AY3371" s="250" t="s">
        <v>378</v>
      </c>
    </row>
    <row r="3372" s="14" customFormat="1">
      <c r="A3372" s="14"/>
      <c r="B3372" s="240"/>
      <c r="C3372" s="241"/>
      <c r="D3372" s="231" t="s">
        <v>397</v>
      </c>
      <c r="E3372" s="242" t="s">
        <v>28</v>
      </c>
      <c r="F3372" s="243" t="s">
        <v>3897</v>
      </c>
      <c r="G3372" s="241"/>
      <c r="H3372" s="244">
        <v>3</v>
      </c>
      <c r="I3372" s="245"/>
      <c r="J3372" s="241"/>
      <c r="K3372" s="241"/>
      <c r="L3372" s="246"/>
      <c r="M3372" s="247"/>
      <c r="N3372" s="248"/>
      <c r="O3372" s="248"/>
      <c r="P3372" s="248"/>
      <c r="Q3372" s="248"/>
      <c r="R3372" s="248"/>
      <c r="S3372" s="248"/>
      <c r="T3372" s="249"/>
      <c r="U3372" s="14"/>
      <c r="V3372" s="14"/>
      <c r="W3372" s="14"/>
      <c r="X3372" s="14"/>
      <c r="Y3372" s="14"/>
      <c r="Z3372" s="14"/>
      <c r="AA3372" s="14"/>
      <c r="AB3372" s="14"/>
      <c r="AC3372" s="14"/>
      <c r="AD3372" s="14"/>
      <c r="AE3372" s="14"/>
      <c r="AT3372" s="250" t="s">
        <v>397</v>
      </c>
      <c r="AU3372" s="250" t="s">
        <v>84</v>
      </c>
      <c r="AV3372" s="14" t="s">
        <v>84</v>
      </c>
      <c r="AW3372" s="14" t="s">
        <v>35</v>
      </c>
      <c r="AX3372" s="14" t="s">
        <v>74</v>
      </c>
      <c r="AY3372" s="250" t="s">
        <v>378</v>
      </c>
    </row>
    <row r="3373" s="16" customFormat="1">
      <c r="A3373" s="16"/>
      <c r="B3373" s="262"/>
      <c r="C3373" s="263"/>
      <c r="D3373" s="231" t="s">
        <v>397</v>
      </c>
      <c r="E3373" s="264" t="s">
        <v>28</v>
      </c>
      <c r="F3373" s="265" t="s">
        <v>618</v>
      </c>
      <c r="G3373" s="263"/>
      <c r="H3373" s="266">
        <v>250.22999999999999</v>
      </c>
      <c r="I3373" s="267"/>
      <c r="J3373" s="263"/>
      <c r="K3373" s="263"/>
      <c r="L3373" s="268"/>
      <c r="M3373" s="269"/>
      <c r="N3373" s="270"/>
      <c r="O3373" s="270"/>
      <c r="P3373" s="270"/>
      <c r="Q3373" s="270"/>
      <c r="R3373" s="270"/>
      <c r="S3373" s="270"/>
      <c r="T3373" s="271"/>
      <c r="U3373" s="16"/>
      <c r="V3373" s="16"/>
      <c r="W3373" s="16"/>
      <c r="X3373" s="16"/>
      <c r="Y3373" s="16"/>
      <c r="Z3373" s="16"/>
      <c r="AA3373" s="16"/>
      <c r="AB3373" s="16"/>
      <c r="AC3373" s="16"/>
      <c r="AD3373" s="16"/>
      <c r="AE3373" s="16"/>
      <c r="AT3373" s="272" t="s">
        <v>397</v>
      </c>
      <c r="AU3373" s="272" t="s">
        <v>84</v>
      </c>
      <c r="AV3373" s="16" t="s">
        <v>432</v>
      </c>
      <c r="AW3373" s="16" t="s">
        <v>35</v>
      </c>
      <c r="AX3373" s="16" t="s">
        <v>74</v>
      </c>
      <c r="AY3373" s="272" t="s">
        <v>378</v>
      </c>
    </row>
    <row r="3374" s="13" customFormat="1">
      <c r="A3374" s="13"/>
      <c r="B3374" s="229"/>
      <c r="C3374" s="230"/>
      <c r="D3374" s="231" t="s">
        <v>397</v>
      </c>
      <c r="E3374" s="232" t="s">
        <v>28</v>
      </c>
      <c r="F3374" s="233" t="s">
        <v>804</v>
      </c>
      <c r="G3374" s="230"/>
      <c r="H3374" s="232" t="s">
        <v>28</v>
      </c>
      <c r="I3374" s="234"/>
      <c r="J3374" s="230"/>
      <c r="K3374" s="230"/>
      <c r="L3374" s="235"/>
      <c r="M3374" s="236"/>
      <c r="N3374" s="237"/>
      <c r="O3374" s="237"/>
      <c r="P3374" s="237"/>
      <c r="Q3374" s="237"/>
      <c r="R3374" s="237"/>
      <c r="S3374" s="237"/>
      <c r="T3374" s="238"/>
      <c r="U3374" s="13"/>
      <c r="V3374" s="13"/>
      <c r="W3374" s="13"/>
      <c r="X3374" s="13"/>
      <c r="Y3374" s="13"/>
      <c r="Z3374" s="13"/>
      <c r="AA3374" s="13"/>
      <c r="AB3374" s="13"/>
      <c r="AC3374" s="13"/>
      <c r="AD3374" s="13"/>
      <c r="AE3374" s="13"/>
      <c r="AT3374" s="239" t="s">
        <v>397</v>
      </c>
      <c r="AU3374" s="239" t="s">
        <v>84</v>
      </c>
      <c r="AV3374" s="13" t="s">
        <v>82</v>
      </c>
      <c r="AW3374" s="13" t="s">
        <v>35</v>
      </c>
      <c r="AX3374" s="13" t="s">
        <v>74</v>
      </c>
      <c r="AY3374" s="239" t="s">
        <v>378</v>
      </c>
    </row>
    <row r="3375" s="14" customFormat="1">
      <c r="A3375" s="14"/>
      <c r="B3375" s="240"/>
      <c r="C3375" s="241"/>
      <c r="D3375" s="231" t="s">
        <v>397</v>
      </c>
      <c r="E3375" s="242" t="s">
        <v>28</v>
      </c>
      <c r="F3375" s="243" t="s">
        <v>3900</v>
      </c>
      <c r="G3375" s="241"/>
      <c r="H3375" s="244">
        <v>31.199999999999999</v>
      </c>
      <c r="I3375" s="245"/>
      <c r="J3375" s="241"/>
      <c r="K3375" s="241"/>
      <c r="L3375" s="246"/>
      <c r="M3375" s="247"/>
      <c r="N3375" s="248"/>
      <c r="O3375" s="248"/>
      <c r="P3375" s="248"/>
      <c r="Q3375" s="248"/>
      <c r="R3375" s="248"/>
      <c r="S3375" s="248"/>
      <c r="T3375" s="249"/>
      <c r="U3375" s="14"/>
      <c r="V3375" s="14"/>
      <c r="W3375" s="14"/>
      <c r="X3375" s="14"/>
      <c r="Y3375" s="14"/>
      <c r="Z3375" s="14"/>
      <c r="AA3375" s="14"/>
      <c r="AB3375" s="14"/>
      <c r="AC3375" s="14"/>
      <c r="AD3375" s="14"/>
      <c r="AE3375" s="14"/>
      <c r="AT3375" s="250" t="s">
        <v>397</v>
      </c>
      <c r="AU3375" s="250" t="s">
        <v>84</v>
      </c>
      <c r="AV3375" s="14" t="s">
        <v>84</v>
      </c>
      <c r="AW3375" s="14" t="s">
        <v>35</v>
      </c>
      <c r="AX3375" s="14" t="s">
        <v>74</v>
      </c>
      <c r="AY3375" s="250" t="s">
        <v>378</v>
      </c>
    </row>
    <row r="3376" s="14" customFormat="1">
      <c r="A3376" s="14"/>
      <c r="B3376" s="240"/>
      <c r="C3376" s="241"/>
      <c r="D3376" s="231" t="s">
        <v>397</v>
      </c>
      <c r="E3376" s="242" t="s">
        <v>28</v>
      </c>
      <c r="F3376" s="243" t="s">
        <v>3901</v>
      </c>
      <c r="G3376" s="241"/>
      <c r="H3376" s="244">
        <v>144.22</v>
      </c>
      <c r="I3376" s="245"/>
      <c r="J3376" s="241"/>
      <c r="K3376" s="241"/>
      <c r="L3376" s="246"/>
      <c r="M3376" s="247"/>
      <c r="N3376" s="248"/>
      <c r="O3376" s="248"/>
      <c r="P3376" s="248"/>
      <c r="Q3376" s="248"/>
      <c r="R3376" s="248"/>
      <c r="S3376" s="248"/>
      <c r="T3376" s="249"/>
      <c r="U3376" s="14"/>
      <c r="V3376" s="14"/>
      <c r="W3376" s="14"/>
      <c r="X3376" s="14"/>
      <c r="Y3376" s="14"/>
      <c r="Z3376" s="14"/>
      <c r="AA3376" s="14"/>
      <c r="AB3376" s="14"/>
      <c r="AC3376" s="14"/>
      <c r="AD3376" s="14"/>
      <c r="AE3376" s="14"/>
      <c r="AT3376" s="250" t="s">
        <v>397</v>
      </c>
      <c r="AU3376" s="250" t="s">
        <v>84</v>
      </c>
      <c r="AV3376" s="14" t="s">
        <v>84</v>
      </c>
      <c r="AW3376" s="14" t="s">
        <v>35</v>
      </c>
      <c r="AX3376" s="14" t="s">
        <v>74</v>
      </c>
      <c r="AY3376" s="250" t="s">
        <v>378</v>
      </c>
    </row>
    <row r="3377" s="14" customFormat="1">
      <c r="A3377" s="14"/>
      <c r="B3377" s="240"/>
      <c r="C3377" s="241"/>
      <c r="D3377" s="231" t="s">
        <v>397</v>
      </c>
      <c r="E3377" s="242" t="s">
        <v>28</v>
      </c>
      <c r="F3377" s="243" t="s">
        <v>3902</v>
      </c>
      <c r="G3377" s="241"/>
      <c r="H3377" s="244">
        <v>120.625</v>
      </c>
      <c r="I3377" s="245"/>
      <c r="J3377" s="241"/>
      <c r="K3377" s="241"/>
      <c r="L3377" s="246"/>
      <c r="M3377" s="247"/>
      <c r="N3377" s="248"/>
      <c r="O3377" s="248"/>
      <c r="P3377" s="248"/>
      <c r="Q3377" s="248"/>
      <c r="R3377" s="248"/>
      <c r="S3377" s="248"/>
      <c r="T3377" s="249"/>
      <c r="U3377" s="14"/>
      <c r="V3377" s="14"/>
      <c r="W3377" s="14"/>
      <c r="X3377" s="14"/>
      <c r="Y3377" s="14"/>
      <c r="Z3377" s="14"/>
      <c r="AA3377" s="14"/>
      <c r="AB3377" s="14"/>
      <c r="AC3377" s="14"/>
      <c r="AD3377" s="14"/>
      <c r="AE3377" s="14"/>
      <c r="AT3377" s="250" t="s">
        <v>397</v>
      </c>
      <c r="AU3377" s="250" t="s">
        <v>84</v>
      </c>
      <c r="AV3377" s="14" t="s">
        <v>84</v>
      </c>
      <c r="AW3377" s="14" t="s">
        <v>35</v>
      </c>
      <c r="AX3377" s="14" t="s">
        <v>74</v>
      </c>
      <c r="AY3377" s="250" t="s">
        <v>378</v>
      </c>
    </row>
    <row r="3378" s="16" customFormat="1">
      <c r="A3378" s="16"/>
      <c r="B3378" s="262"/>
      <c r="C3378" s="263"/>
      <c r="D3378" s="231" t="s">
        <v>397</v>
      </c>
      <c r="E3378" s="264" t="s">
        <v>3903</v>
      </c>
      <c r="F3378" s="265" t="s">
        <v>618</v>
      </c>
      <c r="G3378" s="263"/>
      <c r="H3378" s="266">
        <v>296.04500000000002</v>
      </c>
      <c r="I3378" s="267"/>
      <c r="J3378" s="263"/>
      <c r="K3378" s="263"/>
      <c r="L3378" s="268"/>
      <c r="M3378" s="269"/>
      <c r="N3378" s="270"/>
      <c r="O3378" s="270"/>
      <c r="P3378" s="270"/>
      <c r="Q3378" s="270"/>
      <c r="R3378" s="270"/>
      <c r="S3378" s="270"/>
      <c r="T3378" s="271"/>
      <c r="U3378" s="16"/>
      <c r="V3378" s="16"/>
      <c r="W3378" s="16"/>
      <c r="X3378" s="16"/>
      <c r="Y3378" s="16"/>
      <c r="Z3378" s="16"/>
      <c r="AA3378" s="16"/>
      <c r="AB3378" s="16"/>
      <c r="AC3378" s="16"/>
      <c r="AD3378" s="16"/>
      <c r="AE3378" s="16"/>
      <c r="AT3378" s="272" t="s">
        <v>397</v>
      </c>
      <c r="AU3378" s="272" t="s">
        <v>84</v>
      </c>
      <c r="AV3378" s="16" t="s">
        <v>432</v>
      </c>
      <c r="AW3378" s="16" t="s">
        <v>35</v>
      </c>
      <c r="AX3378" s="16" t="s">
        <v>74</v>
      </c>
      <c r="AY3378" s="272" t="s">
        <v>378</v>
      </c>
    </row>
    <row r="3379" s="14" customFormat="1">
      <c r="A3379" s="14"/>
      <c r="B3379" s="240"/>
      <c r="C3379" s="241"/>
      <c r="D3379" s="231" t="s">
        <v>397</v>
      </c>
      <c r="E3379" s="242" t="s">
        <v>28</v>
      </c>
      <c r="F3379" s="243" t="s">
        <v>3904</v>
      </c>
      <c r="G3379" s="241"/>
      <c r="H3379" s="244">
        <v>-58.899999999999999</v>
      </c>
      <c r="I3379" s="245"/>
      <c r="J3379" s="241"/>
      <c r="K3379" s="241"/>
      <c r="L3379" s="246"/>
      <c r="M3379" s="247"/>
      <c r="N3379" s="248"/>
      <c r="O3379" s="248"/>
      <c r="P3379" s="248"/>
      <c r="Q3379" s="248"/>
      <c r="R3379" s="248"/>
      <c r="S3379" s="248"/>
      <c r="T3379" s="249"/>
      <c r="U3379" s="14"/>
      <c r="V3379" s="14"/>
      <c r="W3379" s="14"/>
      <c r="X3379" s="14"/>
      <c r="Y3379" s="14"/>
      <c r="Z3379" s="14"/>
      <c r="AA3379" s="14"/>
      <c r="AB3379" s="14"/>
      <c r="AC3379" s="14"/>
      <c r="AD3379" s="14"/>
      <c r="AE3379" s="14"/>
      <c r="AT3379" s="250" t="s">
        <v>397</v>
      </c>
      <c r="AU3379" s="250" t="s">
        <v>84</v>
      </c>
      <c r="AV3379" s="14" t="s">
        <v>84</v>
      </c>
      <c r="AW3379" s="14" t="s">
        <v>35</v>
      </c>
      <c r="AX3379" s="14" t="s">
        <v>74</v>
      </c>
      <c r="AY3379" s="250" t="s">
        <v>378</v>
      </c>
    </row>
    <row r="3380" s="16" customFormat="1">
      <c r="A3380" s="16"/>
      <c r="B3380" s="262"/>
      <c r="C3380" s="263"/>
      <c r="D3380" s="231" t="s">
        <v>397</v>
      </c>
      <c r="E3380" s="264" t="s">
        <v>28</v>
      </c>
      <c r="F3380" s="265" t="s">
        <v>618</v>
      </c>
      <c r="G3380" s="263"/>
      <c r="H3380" s="266">
        <v>-58.899999999999999</v>
      </c>
      <c r="I3380" s="267"/>
      <c r="J3380" s="263"/>
      <c r="K3380" s="263"/>
      <c r="L3380" s="268"/>
      <c r="M3380" s="269"/>
      <c r="N3380" s="270"/>
      <c r="O3380" s="270"/>
      <c r="P3380" s="270"/>
      <c r="Q3380" s="270"/>
      <c r="R3380" s="270"/>
      <c r="S3380" s="270"/>
      <c r="T3380" s="271"/>
      <c r="U3380" s="16"/>
      <c r="V3380" s="16"/>
      <c r="W3380" s="16"/>
      <c r="X3380" s="16"/>
      <c r="Y3380" s="16"/>
      <c r="Z3380" s="16"/>
      <c r="AA3380" s="16"/>
      <c r="AB3380" s="16"/>
      <c r="AC3380" s="16"/>
      <c r="AD3380" s="16"/>
      <c r="AE3380" s="16"/>
      <c r="AT3380" s="272" t="s">
        <v>397</v>
      </c>
      <c r="AU3380" s="272" t="s">
        <v>84</v>
      </c>
      <c r="AV3380" s="16" t="s">
        <v>432</v>
      </c>
      <c r="AW3380" s="16" t="s">
        <v>35</v>
      </c>
      <c r="AX3380" s="16" t="s">
        <v>74</v>
      </c>
      <c r="AY3380" s="272" t="s">
        <v>378</v>
      </c>
    </row>
    <row r="3381" s="13" customFormat="1">
      <c r="A3381" s="13"/>
      <c r="B3381" s="229"/>
      <c r="C3381" s="230"/>
      <c r="D3381" s="231" t="s">
        <v>397</v>
      </c>
      <c r="E3381" s="232" t="s">
        <v>28</v>
      </c>
      <c r="F3381" s="233" t="s">
        <v>807</v>
      </c>
      <c r="G3381" s="230"/>
      <c r="H3381" s="232" t="s">
        <v>28</v>
      </c>
      <c r="I3381" s="234"/>
      <c r="J3381" s="230"/>
      <c r="K3381" s="230"/>
      <c r="L3381" s="235"/>
      <c r="M3381" s="236"/>
      <c r="N3381" s="237"/>
      <c r="O3381" s="237"/>
      <c r="P3381" s="237"/>
      <c r="Q3381" s="237"/>
      <c r="R3381" s="237"/>
      <c r="S3381" s="237"/>
      <c r="T3381" s="238"/>
      <c r="U3381" s="13"/>
      <c r="V3381" s="13"/>
      <c r="W3381" s="13"/>
      <c r="X3381" s="13"/>
      <c r="Y3381" s="13"/>
      <c r="Z3381" s="13"/>
      <c r="AA3381" s="13"/>
      <c r="AB3381" s="13"/>
      <c r="AC3381" s="13"/>
      <c r="AD3381" s="13"/>
      <c r="AE3381" s="13"/>
      <c r="AT3381" s="239" t="s">
        <v>397</v>
      </c>
      <c r="AU3381" s="239" t="s">
        <v>84</v>
      </c>
      <c r="AV3381" s="13" t="s">
        <v>82</v>
      </c>
      <c r="AW3381" s="13" t="s">
        <v>35</v>
      </c>
      <c r="AX3381" s="13" t="s">
        <v>74</v>
      </c>
      <c r="AY3381" s="239" t="s">
        <v>378</v>
      </c>
    </row>
    <row r="3382" s="14" customFormat="1">
      <c r="A3382" s="14"/>
      <c r="B3382" s="240"/>
      <c r="C3382" s="241"/>
      <c r="D3382" s="231" t="s">
        <v>397</v>
      </c>
      <c r="E3382" s="242" t="s">
        <v>28</v>
      </c>
      <c r="F3382" s="243" t="s">
        <v>3905</v>
      </c>
      <c r="G3382" s="241"/>
      <c r="H3382" s="244">
        <v>133.56999999999999</v>
      </c>
      <c r="I3382" s="245"/>
      <c r="J3382" s="241"/>
      <c r="K3382" s="241"/>
      <c r="L3382" s="246"/>
      <c r="M3382" s="247"/>
      <c r="N3382" s="248"/>
      <c r="O3382" s="248"/>
      <c r="P3382" s="248"/>
      <c r="Q3382" s="248"/>
      <c r="R3382" s="248"/>
      <c r="S3382" s="248"/>
      <c r="T3382" s="249"/>
      <c r="U3382" s="14"/>
      <c r="V3382" s="14"/>
      <c r="W3382" s="14"/>
      <c r="X3382" s="14"/>
      <c r="Y3382" s="14"/>
      <c r="Z3382" s="14"/>
      <c r="AA3382" s="14"/>
      <c r="AB3382" s="14"/>
      <c r="AC3382" s="14"/>
      <c r="AD3382" s="14"/>
      <c r="AE3382" s="14"/>
      <c r="AT3382" s="250" t="s">
        <v>397</v>
      </c>
      <c r="AU3382" s="250" t="s">
        <v>84</v>
      </c>
      <c r="AV3382" s="14" t="s">
        <v>84</v>
      </c>
      <c r="AW3382" s="14" t="s">
        <v>35</v>
      </c>
      <c r="AX3382" s="14" t="s">
        <v>74</v>
      </c>
      <c r="AY3382" s="250" t="s">
        <v>378</v>
      </c>
    </row>
    <row r="3383" s="14" customFormat="1">
      <c r="A3383" s="14"/>
      <c r="B3383" s="240"/>
      <c r="C3383" s="241"/>
      <c r="D3383" s="231" t="s">
        <v>397</v>
      </c>
      <c r="E3383" s="242" t="s">
        <v>28</v>
      </c>
      <c r="F3383" s="243" t="s">
        <v>3906</v>
      </c>
      <c r="G3383" s="241"/>
      <c r="H3383" s="244">
        <v>110.40000000000001</v>
      </c>
      <c r="I3383" s="245"/>
      <c r="J3383" s="241"/>
      <c r="K3383" s="241"/>
      <c r="L3383" s="246"/>
      <c r="M3383" s="247"/>
      <c r="N3383" s="248"/>
      <c r="O3383" s="248"/>
      <c r="P3383" s="248"/>
      <c r="Q3383" s="248"/>
      <c r="R3383" s="248"/>
      <c r="S3383" s="248"/>
      <c r="T3383" s="249"/>
      <c r="U3383" s="14"/>
      <c r="V3383" s="14"/>
      <c r="W3383" s="14"/>
      <c r="X3383" s="14"/>
      <c r="Y3383" s="14"/>
      <c r="Z3383" s="14"/>
      <c r="AA3383" s="14"/>
      <c r="AB3383" s="14"/>
      <c r="AC3383" s="14"/>
      <c r="AD3383" s="14"/>
      <c r="AE3383" s="14"/>
      <c r="AT3383" s="250" t="s">
        <v>397</v>
      </c>
      <c r="AU3383" s="250" t="s">
        <v>84</v>
      </c>
      <c r="AV3383" s="14" t="s">
        <v>84</v>
      </c>
      <c r="AW3383" s="14" t="s">
        <v>35</v>
      </c>
      <c r="AX3383" s="14" t="s">
        <v>74</v>
      </c>
      <c r="AY3383" s="250" t="s">
        <v>378</v>
      </c>
    </row>
    <row r="3384" s="16" customFormat="1">
      <c r="A3384" s="16"/>
      <c r="B3384" s="262"/>
      <c r="C3384" s="263"/>
      <c r="D3384" s="231" t="s">
        <v>397</v>
      </c>
      <c r="E3384" s="264" t="s">
        <v>3907</v>
      </c>
      <c r="F3384" s="265" t="s">
        <v>618</v>
      </c>
      <c r="G3384" s="263"/>
      <c r="H3384" s="266">
        <v>243.97</v>
      </c>
      <c r="I3384" s="267"/>
      <c r="J3384" s="263"/>
      <c r="K3384" s="263"/>
      <c r="L3384" s="268"/>
      <c r="M3384" s="269"/>
      <c r="N3384" s="270"/>
      <c r="O3384" s="270"/>
      <c r="P3384" s="270"/>
      <c r="Q3384" s="270"/>
      <c r="R3384" s="270"/>
      <c r="S3384" s="270"/>
      <c r="T3384" s="271"/>
      <c r="U3384" s="16"/>
      <c r="V3384" s="16"/>
      <c r="W3384" s="16"/>
      <c r="X3384" s="16"/>
      <c r="Y3384" s="16"/>
      <c r="Z3384" s="16"/>
      <c r="AA3384" s="16"/>
      <c r="AB3384" s="16"/>
      <c r="AC3384" s="16"/>
      <c r="AD3384" s="16"/>
      <c r="AE3384" s="16"/>
      <c r="AT3384" s="272" t="s">
        <v>397</v>
      </c>
      <c r="AU3384" s="272" t="s">
        <v>84</v>
      </c>
      <c r="AV3384" s="16" t="s">
        <v>432</v>
      </c>
      <c r="AW3384" s="16" t="s">
        <v>35</v>
      </c>
      <c r="AX3384" s="16" t="s">
        <v>74</v>
      </c>
      <c r="AY3384" s="272" t="s">
        <v>378</v>
      </c>
    </row>
    <row r="3385" s="14" customFormat="1">
      <c r="A3385" s="14"/>
      <c r="B3385" s="240"/>
      <c r="C3385" s="241"/>
      <c r="D3385" s="231" t="s">
        <v>397</v>
      </c>
      <c r="E3385" s="242" t="s">
        <v>28</v>
      </c>
      <c r="F3385" s="243" t="s">
        <v>3908</v>
      </c>
      <c r="G3385" s="241"/>
      <c r="H3385" s="244">
        <v>-50.600000000000001</v>
      </c>
      <c r="I3385" s="245"/>
      <c r="J3385" s="241"/>
      <c r="K3385" s="241"/>
      <c r="L3385" s="246"/>
      <c r="M3385" s="247"/>
      <c r="N3385" s="248"/>
      <c r="O3385" s="248"/>
      <c r="P3385" s="248"/>
      <c r="Q3385" s="248"/>
      <c r="R3385" s="248"/>
      <c r="S3385" s="248"/>
      <c r="T3385" s="249"/>
      <c r="U3385" s="14"/>
      <c r="V3385" s="14"/>
      <c r="W3385" s="14"/>
      <c r="X3385" s="14"/>
      <c r="Y3385" s="14"/>
      <c r="Z3385" s="14"/>
      <c r="AA3385" s="14"/>
      <c r="AB3385" s="14"/>
      <c r="AC3385" s="14"/>
      <c r="AD3385" s="14"/>
      <c r="AE3385" s="14"/>
      <c r="AT3385" s="250" t="s">
        <v>397</v>
      </c>
      <c r="AU3385" s="250" t="s">
        <v>84</v>
      </c>
      <c r="AV3385" s="14" t="s">
        <v>84</v>
      </c>
      <c r="AW3385" s="14" t="s">
        <v>35</v>
      </c>
      <c r="AX3385" s="14" t="s">
        <v>74</v>
      </c>
      <c r="AY3385" s="250" t="s">
        <v>378</v>
      </c>
    </row>
    <row r="3386" s="15" customFormat="1">
      <c r="A3386" s="15"/>
      <c r="B3386" s="251"/>
      <c r="C3386" s="252"/>
      <c r="D3386" s="231" t="s">
        <v>397</v>
      </c>
      <c r="E3386" s="253" t="s">
        <v>343</v>
      </c>
      <c r="F3386" s="254" t="s">
        <v>416</v>
      </c>
      <c r="G3386" s="252"/>
      <c r="H3386" s="255">
        <v>680.745</v>
      </c>
      <c r="I3386" s="256"/>
      <c r="J3386" s="252"/>
      <c r="K3386" s="252"/>
      <c r="L3386" s="257"/>
      <c r="M3386" s="258"/>
      <c r="N3386" s="259"/>
      <c r="O3386" s="259"/>
      <c r="P3386" s="259"/>
      <c r="Q3386" s="259"/>
      <c r="R3386" s="259"/>
      <c r="S3386" s="259"/>
      <c r="T3386" s="260"/>
      <c r="U3386" s="15"/>
      <c r="V3386" s="15"/>
      <c r="W3386" s="15"/>
      <c r="X3386" s="15"/>
      <c r="Y3386" s="15"/>
      <c r="Z3386" s="15"/>
      <c r="AA3386" s="15"/>
      <c r="AB3386" s="15"/>
      <c r="AC3386" s="15"/>
      <c r="AD3386" s="15"/>
      <c r="AE3386" s="15"/>
      <c r="AT3386" s="261" t="s">
        <v>397</v>
      </c>
      <c r="AU3386" s="261" t="s">
        <v>84</v>
      </c>
      <c r="AV3386" s="15" t="s">
        <v>390</v>
      </c>
      <c r="AW3386" s="15" t="s">
        <v>35</v>
      </c>
      <c r="AX3386" s="15" t="s">
        <v>82</v>
      </c>
      <c r="AY3386" s="261" t="s">
        <v>378</v>
      </c>
    </row>
    <row r="3387" s="2" customFormat="1" ht="16.5" customHeight="1">
      <c r="A3387" s="41"/>
      <c r="B3387" s="42"/>
      <c r="C3387" s="211" t="s">
        <v>3909</v>
      </c>
      <c r="D3387" s="211" t="s">
        <v>385</v>
      </c>
      <c r="E3387" s="212" t="s">
        <v>3910</v>
      </c>
      <c r="F3387" s="213" t="s">
        <v>3911</v>
      </c>
      <c r="G3387" s="214" t="s">
        <v>972</v>
      </c>
      <c r="H3387" s="215">
        <v>112.72499999999999</v>
      </c>
      <c r="I3387" s="216"/>
      <c r="J3387" s="217">
        <f>ROUND(I3387*H3387,2)</f>
        <v>0</v>
      </c>
      <c r="K3387" s="213" t="s">
        <v>389</v>
      </c>
      <c r="L3387" s="47"/>
      <c r="M3387" s="218" t="s">
        <v>28</v>
      </c>
      <c r="N3387" s="219" t="s">
        <v>45</v>
      </c>
      <c r="O3387" s="87"/>
      <c r="P3387" s="220">
        <f>O3387*H3387</f>
        <v>0</v>
      </c>
      <c r="Q3387" s="220">
        <v>0</v>
      </c>
      <c r="R3387" s="220">
        <f>Q3387*H3387</f>
        <v>0</v>
      </c>
      <c r="S3387" s="220">
        <v>0</v>
      </c>
      <c r="T3387" s="221">
        <f>S3387*H3387</f>
        <v>0</v>
      </c>
      <c r="U3387" s="41"/>
      <c r="V3387" s="41"/>
      <c r="W3387" s="41"/>
      <c r="X3387" s="41"/>
      <c r="Y3387" s="41"/>
      <c r="Z3387" s="41"/>
      <c r="AA3387" s="41"/>
      <c r="AB3387" s="41"/>
      <c r="AC3387" s="41"/>
      <c r="AD3387" s="41"/>
      <c r="AE3387" s="41"/>
      <c r="AR3387" s="222" t="s">
        <v>598</v>
      </c>
      <c r="AT3387" s="222" t="s">
        <v>385</v>
      </c>
      <c r="AU3387" s="222" t="s">
        <v>84</v>
      </c>
      <c r="AY3387" s="20" t="s">
        <v>378</v>
      </c>
      <c r="BE3387" s="223">
        <f>IF(N3387="základní",J3387,0)</f>
        <v>0</v>
      </c>
      <c r="BF3387" s="223">
        <f>IF(N3387="snížená",J3387,0)</f>
        <v>0</v>
      </c>
      <c r="BG3387" s="223">
        <f>IF(N3387="zákl. přenesená",J3387,0)</f>
        <v>0</v>
      </c>
      <c r="BH3387" s="223">
        <f>IF(N3387="sníž. přenesená",J3387,0)</f>
        <v>0</v>
      </c>
      <c r="BI3387" s="223">
        <f>IF(N3387="nulová",J3387,0)</f>
        <v>0</v>
      </c>
      <c r="BJ3387" s="20" t="s">
        <v>82</v>
      </c>
      <c r="BK3387" s="223">
        <f>ROUND(I3387*H3387,2)</f>
        <v>0</v>
      </c>
      <c r="BL3387" s="20" t="s">
        <v>598</v>
      </c>
      <c r="BM3387" s="222" t="s">
        <v>3912</v>
      </c>
    </row>
    <row r="3388" s="2" customFormat="1">
      <c r="A3388" s="41"/>
      <c r="B3388" s="42"/>
      <c r="C3388" s="43"/>
      <c r="D3388" s="224" t="s">
        <v>394</v>
      </c>
      <c r="E3388" s="43"/>
      <c r="F3388" s="225" t="s">
        <v>3913</v>
      </c>
      <c r="G3388" s="43"/>
      <c r="H3388" s="43"/>
      <c r="I3388" s="226"/>
      <c r="J3388" s="43"/>
      <c r="K3388" s="43"/>
      <c r="L3388" s="47"/>
      <c r="M3388" s="227"/>
      <c r="N3388" s="228"/>
      <c r="O3388" s="87"/>
      <c r="P3388" s="87"/>
      <c r="Q3388" s="87"/>
      <c r="R3388" s="87"/>
      <c r="S3388" s="87"/>
      <c r="T3388" s="88"/>
      <c r="U3388" s="41"/>
      <c r="V3388" s="41"/>
      <c r="W3388" s="41"/>
      <c r="X3388" s="41"/>
      <c r="Y3388" s="41"/>
      <c r="Z3388" s="41"/>
      <c r="AA3388" s="41"/>
      <c r="AB3388" s="41"/>
      <c r="AC3388" s="41"/>
      <c r="AD3388" s="41"/>
      <c r="AE3388" s="41"/>
      <c r="AT3388" s="20" t="s">
        <v>394</v>
      </c>
      <c r="AU3388" s="20" t="s">
        <v>84</v>
      </c>
    </row>
    <row r="3389" s="13" customFormat="1">
      <c r="A3389" s="13"/>
      <c r="B3389" s="229"/>
      <c r="C3389" s="230"/>
      <c r="D3389" s="231" t="s">
        <v>397</v>
      </c>
      <c r="E3389" s="232" t="s">
        <v>28</v>
      </c>
      <c r="F3389" s="233" t="s">
        <v>797</v>
      </c>
      <c r="G3389" s="230"/>
      <c r="H3389" s="232" t="s">
        <v>28</v>
      </c>
      <c r="I3389" s="234"/>
      <c r="J3389" s="230"/>
      <c r="K3389" s="230"/>
      <c r="L3389" s="235"/>
      <c r="M3389" s="236"/>
      <c r="N3389" s="237"/>
      <c r="O3389" s="237"/>
      <c r="P3389" s="237"/>
      <c r="Q3389" s="237"/>
      <c r="R3389" s="237"/>
      <c r="S3389" s="237"/>
      <c r="T3389" s="238"/>
      <c r="U3389" s="13"/>
      <c r="V3389" s="13"/>
      <c r="W3389" s="13"/>
      <c r="X3389" s="13"/>
      <c r="Y3389" s="13"/>
      <c r="Z3389" s="13"/>
      <c r="AA3389" s="13"/>
      <c r="AB3389" s="13"/>
      <c r="AC3389" s="13"/>
      <c r="AD3389" s="13"/>
      <c r="AE3389" s="13"/>
      <c r="AT3389" s="239" t="s">
        <v>397</v>
      </c>
      <c r="AU3389" s="239" t="s">
        <v>84</v>
      </c>
      <c r="AV3389" s="13" t="s">
        <v>82</v>
      </c>
      <c r="AW3389" s="13" t="s">
        <v>35</v>
      </c>
      <c r="AX3389" s="13" t="s">
        <v>74</v>
      </c>
      <c r="AY3389" s="239" t="s">
        <v>378</v>
      </c>
    </row>
    <row r="3390" s="14" customFormat="1">
      <c r="A3390" s="14"/>
      <c r="B3390" s="240"/>
      <c r="C3390" s="241"/>
      <c r="D3390" s="231" t="s">
        <v>397</v>
      </c>
      <c r="E3390" s="242" t="s">
        <v>28</v>
      </c>
      <c r="F3390" s="243" t="s">
        <v>3914</v>
      </c>
      <c r="G3390" s="241"/>
      <c r="H3390" s="244">
        <v>39.039999999999999</v>
      </c>
      <c r="I3390" s="245"/>
      <c r="J3390" s="241"/>
      <c r="K3390" s="241"/>
      <c r="L3390" s="246"/>
      <c r="M3390" s="247"/>
      <c r="N3390" s="248"/>
      <c r="O3390" s="248"/>
      <c r="P3390" s="248"/>
      <c r="Q3390" s="248"/>
      <c r="R3390" s="248"/>
      <c r="S3390" s="248"/>
      <c r="T3390" s="249"/>
      <c r="U3390" s="14"/>
      <c r="V3390" s="14"/>
      <c r="W3390" s="14"/>
      <c r="X3390" s="14"/>
      <c r="Y3390" s="14"/>
      <c r="Z3390" s="14"/>
      <c r="AA3390" s="14"/>
      <c r="AB3390" s="14"/>
      <c r="AC3390" s="14"/>
      <c r="AD3390" s="14"/>
      <c r="AE3390" s="14"/>
      <c r="AT3390" s="250" t="s">
        <v>397</v>
      </c>
      <c r="AU3390" s="250" t="s">
        <v>84</v>
      </c>
      <c r="AV3390" s="14" t="s">
        <v>84</v>
      </c>
      <c r="AW3390" s="14" t="s">
        <v>35</v>
      </c>
      <c r="AX3390" s="14" t="s">
        <v>74</v>
      </c>
      <c r="AY3390" s="250" t="s">
        <v>378</v>
      </c>
    </row>
    <row r="3391" s="13" customFormat="1">
      <c r="A3391" s="13"/>
      <c r="B3391" s="229"/>
      <c r="C3391" s="230"/>
      <c r="D3391" s="231" t="s">
        <v>397</v>
      </c>
      <c r="E3391" s="232" t="s">
        <v>28</v>
      </c>
      <c r="F3391" s="233" t="s">
        <v>800</v>
      </c>
      <c r="G3391" s="230"/>
      <c r="H3391" s="232" t="s">
        <v>28</v>
      </c>
      <c r="I3391" s="234"/>
      <c r="J3391" s="230"/>
      <c r="K3391" s="230"/>
      <c r="L3391" s="235"/>
      <c r="M3391" s="236"/>
      <c r="N3391" s="237"/>
      <c r="O3391" s="237"/>
      <c r="P3391" s="237"/>
      <c r="Q3391" s="237"/>
      <c r="R3391" s="237"/>
      <c r="S3391" s="237"/>
      <c r="T3391" s="238"/>
      <c r="U3391" s="13"/>
      <c r="V3391" s="13"/>
      <c r="W3391" s="13"/>
      <c r="X3391" s="13"/>
      <c r="Y3391" s="13"/>
      <c r="Z3391" s="13"/>
      <c r="AA3391" s="13"/>
      <c r="AB3391" s="13"/>
      <c r="AC3391" s="13"/>
      <c r="AD3391" s="13"/>
      <c r="AE3391" s="13"/>
      <c r="AT3391" s="239" t="s">
        <v>397</v>
      </c>
      <c r="AU3391" s="239" t="s">
        <v>84</v>
      </c>
      <c r="AV3391" s="13" t="s">
        <v>82</v>
      </c>
      <c r="AW3391" s="13" t="s">
        <v>35</v>
      </c>
      <c r="AX3391" s="13" t="s">
        <v>74</v>
      </c>
      <c r="AY3391" s="239" t="s">
        <v>378</v>
      </c>
    </row>
    <row r="3392" s="14" customFormat="1">
      <c r="A3392" s="14"/>
      <c r="B3392" s="240"/>
      <c r="C3392" s="241"/>
      <c r="D3392" s="231" t="s">
        <v>397</v>
      </c>
      <c r="E3392" s="242" t="s">
        <v>28</v>
      </c>
      <c r="F3392" s="243" t="s">
        <v>3915</v>
      </c>
      <c r="G3392" s="241"/>
      <c r="H3392" s="244">
        <v>14.773999999999999</v>
      </c>
      <c r="I3392" s="245"/>
      <c r="J3392" s="241"/>
      <c r="K3392" s="241"/>
      <c r="L3392" s="246"/>
      <c r="M3392" s="247"/>
      <c r="N3392" s="248"/>
      <c r="O3392" s="248"/>
      <c r="P3392" s="248"/>
      <c r="Q3392" s="248"/>
      <c r="R3392" s="248"/>
      <c r="S3392" s="248"/>
      <c r="T3392" s="249"/>
      <c r="U3392" s="14"/>
      <c r="V3392" s="14"/>
      <c r="W3392" s="14"/>
      <c r="X3392" s="14"/>
      <c r="Y3392" s="14"/>
      <c r="Z3392" s="14"/>
      <c r="AA3392" s="14"/>
      <c r="AB3392" s="14"/>
      <c r="AC3392" s="14"/>
      <c r="AD3392" s="14"/>
      <c r="AE3392" s="14"/>
      <c r="AT3392" s="250" t="s">
        <v>397</v>
      </c>
      <c r="AU3392" s="250" t="s">
        <v>84</v>
      </c>
      <c r="AV3392" s="14" t="s">
        <v>84</v>
      </c>
      <c r="AW3392" s="14" t="s">
        <v>35</v>
      </c>
      <c r="AX3392" s="14" t="s">
        <v>74</v>
      </c>
      <c r="AY3392" s="250" t="s">
        <v>378</v>
      </c>
    </row>
    <row r="3393" s="13" customFormat="1">
      <c r="A3393" s="13"/>
      <c r="B3393" s="229"/>
      <c r="C3393" s="230"/>
      <c r="D3393" s="231" t="s">
        <v>397</v>
      </c>
      <c r="E3393" s="232" t="s">
        <v>28</v>
      </c>
      <c r="F3393" s="233" t="s">
        <v>802</v>
      </c>
      <c r="G3393" s="230"/>
      <c r="H3393" s="232" t="s">
        <v>28</v>
      </c>
      <c r="I3393" s="234"/>
      <c r="J3393" s="230"/>
      <c r="K3393" s="230"/>
      <c r="L3393" s="235"/>
      <c r="M3393" s="236"/>
      <c r="N3393" s="237"/>
      <c r="O3393" s="237"/>
      <c r="P3393" s="237"/>
      <c r="Q3393" s="237"/>
      <c r="R3393" s="237"/>
      <c r="S3393" s="237"/>
      <c r="T3393" s="238"/>
      <c r="U3393" s="13"/>
      <c r="V3393" s="13"/>
      <c r="W3393" s="13"/>
      <c r="X3393" s="13"/>
      <c r="Y3393" s="13"/>
      <c r="Z3393" s="13"/>
      <c r="AA3393" s="13"/>
      <c r="AB3393" s="13"/>
      <c r="AC3393" s="13"/>
      <c r="AD3393" s="13"/>
      <c r="AE3393" s="13"/>
      <c r="AT3393" s="239" t="s">
        <v>397</v>
      </c>
      <c r="AU3393" s="239" t="s">
        <v>84</v>
      </c>
      <c r="AV3393" s="13" t="s">
        <v>82</v>
      </c>
      <c r="AW3393" s="13" t="s">
        <v>35</v>
      </c>
      <c r="AX3393" s="13" t="s">
        <v>74</v>
      </c>
      <c r="AY3393" s="239" t="s">
        <v>378</v>
      </c>
    </row>
    <row r="3394" s="14" customFormat="1">
      <c r="A3394" s="14"/>
      <c r="B3394" s="240"/>
      <c r="C3394" s="241"/>
      <c r="D3394" s="231" t="s">
        <v>397</v>
      </c>
      <c r="E3394" s="242" t="s">
        <v>28</v>
      </c>
      <c r="F3394" s="243" t="s">
        <v>3916</v>
      </c>
      <c r="G3394" s="241"/>
      <c r="H3394" s="244">
        <v>31.771999999999998</v>
      </c>
      <c r="I3394" s="245"/>
      <c r="J3394" s="241"/>
      <c r="K3394" s="241"/>
      <c r="L3394" s="246"/>
      <c r="M3394" s="247"/>
      <c r="N3394" s="248"/>
      <c r="O3394" s="248"/>
      <c r="P3394" s="248"/>
      <c r="Q3394" s="248"/>
      <c r="R3394" s="248"/>
      <c r="S3394" s="248"/>
      <c r="T3394" s="249"/>
      <c r="U3394" s="14"/>
      <c r="V3394" s="14"/>
      <c r="W3394" s="14"/>
      <c r="X3394" s="14"/>
      <c r="Y3394" s="14"/>
      <c r="Z3394" s="14"/>
      <c r="AA3394" s="14"/>
      <c r="AB3394" s="14"/>
      <c r="AC3394" s="14"/>
      <c r="AD3394" s="14"/>
      <c r="AE3394" s="14"/>
      <c r="AT3394" s="250" t="s">
        <v>397</v>
      </c>
      <c r="AU3394" s="250" t="s">
        <v>84</v>
      </c>
      <c r="AV3394" s="14" t="s">
        <v>84</v>
      </c>
      <c r="AW3394" s="14" t="s">
        <v>35</v>
      </c>
      <c r="AX3394" s="14" t="s">
        <v>74</v>
      </c>
      <c r="AY3394" s="250" t="s">
        <v>378</v>
      </c>
    </row>
    <row r="3395" s="13" customFormat="1">
      <c r="A3395" s="13"/>
      <c r="B3395" s="229"/>
      <c r="C3395" s="230"/>
      <c r="D3395" s="231" t="s">
        <v>397</v>
      </c>
      <c r="E3395" s="232" t="s">
        <v>28</v>
      </c>
      <c r="F3395" s="233" t="s">
        <v>804</v>
      </c>
      <c r="G3395" s="230"/>
      <c r="H3395" s="232" t="s">
        <v>28</v>
      </c>
      <c r="I3395" s="234"/>
      <c r="J3395" s="230"/>
      <c r="K3395" s="230"/>
      <c r="L3395" s="235"/>
      <c r="M3395" s="236"/>
      <c r="N3395" s="237"/>
      <c r="O3395" s="237"/>
      <c r="P3395" s="237"/>
      <c r="Q3395" s="237"/>
      <c r="R3395" s="237"/>
      <c r="S3395" s="237"/>
      <c r="T3395" s="238"/>
      <c r="U3395" s="13"/>
      <c r="V3395" s="13"/>
      <c r="W3395" s="13"/>
      <c r="X3395" s="13"/>
      <c r="Y3395" s="13"/>
      <c r="Z3395" s="13"/>
      <c r="AA3395" s="13"/>
      <c r="AB3395" s="13"/>
      <c r="AC3395" s="13"/>
      <c r="AD3395" s="13"/>
      <c r="AE3395" s="13"/>
      <c r="AT3395" s="239" t="s">
        <v>397</v>
      </c>
      <c r="AU3395" s="239" t="s">
        <v>84</v>
      </c>
      <c r="AV3395" s="13" t="s">
        <v>82</v>
      </c>
      <c r="AW3395" s="13" t="s">
        <v>35</v>
      </c>
      <c r="AX3395" s="13" t="s">
        <v>74</v>
      </c>
      <c r="AY3395" s="239" t="s">
        <v>378</v>
      </c>
    </row>
    <row r="3396" s="14" customFormat="1">
      <c r="A3396" s="14"/>
      <c r="B3396" s="240"/>
      <c r="C3396" s="241"/>
      <c r="D3396" s="231" t="s">
        <v>397</v>
      </c>
      <c r="E3396" s="242" t="s">
        <v>28</v>
      </c>
      <c r="F3396" s="243" t="s">
        <v>3917</v>
      </c>
      <c r="G3396" s="241"/>
      <c r="H3396" s="244">
        <v>27.138999999999999</v>
      </c>
      <c r="I3396" s="245"/>
      <c r="J3396" s="241"/>
      <c r="K3396" s="241"/>
      <c r="L3396" s="246"/>
      <c r="M3396" s="247"/>
      <c r="N3396" s="248"/>
      <c r="O3396" s="248"/>
      <c r="P3396" s="248"/>
      <c r="Q3396" s="248"/>
      <c r="R3396" s="248"/>
      <c r="S3396" s="248"/>
      <c r="T3396" s="249"/>
      <c r="U3396" s="14"/>
      <c r="V3396" s="14"/>
      <c r="W3396" s="14"/>
      <c r="X3396" s="14"/>
      <c r="Y3396" s="14"/>
      <c r="Z3396" s="14"/>
      <c r="AA3396" s="14"/>
      <c r="AB3396" s="14"/>
      <c r="AC3396" s="14"/>
      <c r="AD3396" s="14"/>
      <c r="AE3396" s="14"/>
      <c r="AT3396" s="250" t="s">
        <v>397</v>
      </c>
      <c r="AU3396" s="250" t="s">
        <v>84</v>
      </c>
      <c r="AV3396" s="14" t="s">
        <v>84</v>
      </c>
      <c r="AW3396" s="14" t="s">
        <v>35</v>
      </c>
      <c r="AX3396" s="14" t="s">
        <v>74</v>
      </c>
      <c r="AY3396" s="250" t="s">
        <v>378</v>
      </c>
    </row>
    <row r="3397" s="15" customFormat="1">
      <c r="A3397" s="15"/>
      <c r="B3397" s="251"/>
      <c r="C3397" s="252"/>
      <c r="D3397" s="231" t="s">
        <v>397</v>
      </c>
      <c r="E3397" s="253" t="s">
        <v>345</v>
      </c>
      <c r="F3397" s="254" t="s">
        <v>416</v>
      </c>
      <c r="G3397" s="252"/>
      <c r="H3397" s="255">
        <v>112.72499999999999</v>
      </c>
      <c r="I3397" s="256"/>
      <c r="J3397" s="252"/>
      <c r="K3397" s="252"/>
      <c r="L3397" s="257"/>
      <c r="M3397" s="258"/>
      <c r="N3397" s="259"/>
      <c r="O3397" s="259"/>
      <c r="P3397" s="259"/>
      <c r="Q3397" s="259"/>
      <c r="R3397" s="259"/>
      <c r="S3397" s="259"/>
      <c r="T3397" s="260"/>
      <c r="U3397" s="15"/>
      <c r="V3397" s="15"/>
      <c r="W3397" s="15"/>
      <c r="X3397" s="15"/>
      <c r="Y3397" s="15"/>
      <c r="Z3397" s="15"/>
      <c r="AA3397" s="15"/>
      <c r="AB3397" s="15"/>
      <c r="AC3397" s="15"/>
      <c r="AD3397" s="15"/>
      <c r="AE3397" s="15"/>
      <c r="AT3397" s="261" t="s">
        <v>397</v>
      </c>
      <c r="AU3397" s="261" t="s">
        <v>84</v>
      </c>
      <c r="AV3397" s="15" t="s">
        <v>390</v>
      </c>
      <c r="AW3397" s="15" t="s">
        <v>35</v>
      </c>
      <c r="AX3397" s="15" t="s">
        <v>82</v>
      </c>
      <c r="AY3397" s="261" t="s">
        <v>378</v>
      </c>
    </row>
    <row r="3398" s="2" customFormat="1" ht="16.5" customHeight="1">
      <c r="A3398" s="41"/>
      <c r="B3398" s="42"/>
      <c r="C3398" s="273" t="s">
        <v>3918</v>
      </c>
      <c r="D3398" s="273" t="s">
        <v>875</v>
      </c>
      <c r="E3398" s="274" t="s">
        <v>3919</v>
      </c>
      <c r="F3398" s="275" t="s">
        <v>3920</v>
      </c>
      <c r="G3398" s="276" t="s">
        <v>972</v>
      </c>
      <c r="H3398" s="277">
        <v>872.81799999999998</v>
      </c>
      <c r="I3398" s="278"/>
      <c r="J3398" s="279">
        <f>ROUND(I3398*H3398,2)</f>
        <v>0</v>
      </c>
      <c r="K3398" s="275" t="s">
        <v>28</v>
      </c>
      <c r="L3398" s="280"/>
      <c r="M3398" s="281" t="s">
        <v>28</v>
      </c>
      <c r="N3398" s="282" t="s">
        <v>45</v>
      </c>
      <c r="O3398" s="87"/>
      <c r="P3398" s="220">
        <f>O3398*H3398</f>
        <v>0</v>
      </c>
      <c r="Q3398" s="220">
        <v>0.00050000000000000001</v>
      </c>
      <c r="R3398" s="220">
        <f>Q3398*H3398</f>
        <v>0.43640899999999999</v>
      </c>
      <c r="S3398" s="220">
        <v>0</v>
      </c>
      <c r="T3398" s="221">
        <f>S3398*H3398</f>
        <v>0</v>
      </c>
      <c r="U3398" s="41"/>
      <c r="V3398" s="41"/>
      <c r="W3398" s="41"/>
      <c r="X3398" s="41"/>
      <c r="Y3398" s="41"/>
      <c r="Z3398" s="41"/>
      <c r="AA3398" s="41"/>
      <c r="AB3398" s="41"/>
      <c r="AC3398" s="41"/>
      <c r="AD3398" s="41"/>
      <c r="AE3398" s="41"/>
      <c r="AR3398" s="222" t="s">
        <v>706</v>
      </c>
      <c r="AT3398" s="222" t="s">
        <v>875</v>
      </c>
      <c r="AU3398" s="222" t="s">
        <v>84</v>
      </c>
      <c r="AY3398" s="20" t="s">
        <v>378</v>
      </c>
      <c r="BE3398" s="223">
        <f>IF(N3398="základní",J3398,0)</f>
        <v>0</v>
      </c>
      <c r="BF3398" s="223">
        <f>IF(N3398="snížená",J3398,0)</f>
        <v>0</v>
      </c>
      <c r="BG3398" s="223">
        <f>IF(N3398="zákl. přenesená",J3398,0)</f>
        <v>0</v>
      </c>
      <c r="BH3398" s="223">
        <f>IF(N3398="sníž. přenesená",J3398,0)</f>
        <v>0</v>
      </c>
      <c r="BI3398" s="223">
        <f>IF(N3398="nulová",J3398,0)</f>
        <v>0</v>
      </c>
      <c r="BJ3398" s="20" t="s">
        <v>82</v>
      </c>
      <c r="BK3398" s="223">
        <f>ROUND(I3398*H3398,2)</f>
        <v>0</v>
      </c>
      <c r="BL3398" s="20" t="s">
        <v>598</v>
      </c>
      <c r="BM3398" s="222" t="s">
        <v>3921</v>
      </c>
    </row>
    <row r="3399" s="14" customFormat="1">
      <c r="A3399" s="14"/>
      <c r="B3399" s="240"/>
      <c r="C3399" s="241"/>
      <c r="D3399" s="231" t="s">
        <v>397</v>
      </c>
      <c r="E3399" s="242" t="s">
        <v>28</v>
      </c>
      <c r="F3399" s="243" t="s">
        <v>3922</v>
      </c>
      <c r="G3399" s="241"/>
      <c r="H3399" s="244">
        <v>748.82000000000005</v>
      </c>
      <c r="I3399" s="245"/>
      <c r="J3399" s="241"/>
      <c r="K3399" s="241"/>
      <c r="L3399" s="246"/>
      <c r="M3399" s="247"/>
      <c r="N3399" s="248"/>
      <c r="O3399" s="248"/>
      <c r="P3399" s="248"/>
      <c r="Q3399" s="248"/>
      <c r="R3399" s="248"/>
      <c r="S3399" s="248"/>
      <c r="T3399" s="249"/>
      <c r="U3399" s="14"/>
      <c r="V3399" s="14"/>
      <c r="W3399" s="14"/>
      <c r="X3399" s="14"/>
      <c r="Y3399" s="14"/>
      <c r="Z3399" s="14"/>
      <c r="AA3399" s="14"/>
      <c r="AB3399" s="14"/>
      <c r="AC3399" s="14"/>
      <c r="AD3399" s="14"/>
      <c r="AE3399" s="14"/>
      <c r="AT3399" s="250" t="s">
        <v>397</v>
      </c>
      <c r="AU3399" s="250" t="s">
        <v>84</v>
      </c>
      <c r="AV3399" s="14" t="s">
        <v>84</v>
      </c>
      <c r="AW3399" s="14" t="s">
        <v>35</v>
      </c>
      <c r="AX3399" s="14" t="s">
        <v>74</v>
      </c>
      <c r="AY3399" s="250" t="s">
        <v>378</v>
      </c>
    </row>
    <row r="3400" s="14" customFormat="1">
      <c r="A3400" s="14"/>
      <c r="B3400" s="240"/>
      <c r="C3400" s="241"/>
      <c r="D3400" s="231" t="s">
        <v>397</v>
      </c>
      <c r="E3400" s="242" t="s">
        <v>28</v>
      </c>
      <c r="F3400" s="243" t="s">
        <v>3923</v>
      </c>
      <c r="G3400" s="241"/>
      <c r="H3400" s="244">
        <v>123.99800000000001</v>
      </c>
      <c r="I3400" s="245"/>
      <c r="J3400" s="241"/>
      <c r="K3400" s="241"/>
      <c r="L3400" s="246"/>
      <c r="M3400" s="247"/>
      <c r="N3400" s="248"/>
      <c r="O3400" s="248"/>
      <c r="P3400" s="248"/>
      <c r="Q3400" s="248"/>
      <c r="R3400" s="248"/>
      <c r="S3400" s="248"/>
      <c r="T3400" s="249"/>
      <c r="U3400" s="14"/>
      <c r="V3400" s="14"/>
      <c r="W3400" s="14"/>
      <c r="X3400" s="14"/>
      <c r="Y3400" s="14"/>
      <c r="Z3400" s="14"/>
      <c r="AA3400" s="14"/>
      <c r="AB3400" s="14"/>
      <c r="AC3400" s="14"/>
      <c r="AD3400" s="14"/>
      <c r="AE3400" s="14"/>
      <c r="AT3400" s="250" t="s">
        <v>397</v>
      </c>
      <c r="AU3400" s="250" t="s">
        <v>84</v>
      </c>
      <c r="AV3400" s="14" t="s">
        <v>84</v>
      </c>
      <c r="AW3400" s="14" t="s">
        <v>35</v>
      </c>
      <c r="AX3400" s="14" t="s">
        <v>74</v>
      </c>
      <c r="AY3400" s="250" t="s">
        <v>378</v>
      </c>
    </row>
    <row r="3401" s="15" customFormat="1">
      <c r="A3401" s="15"/>
      <c r="B3401" s="251"/>
      <c r="C3401" s="252"/>
      <c r="D3401" s="231" t="s">
        <v>397</v>
      </c>
      <c r="E3401" s="253" t="s">
        <v>28</v>
      </c>
      <c r="F3401" s="254" t="s">
        <v>416</v>
      </c>
      <c r="G3401" s="252"/>
      <c r="H3401" s="255">
        <v>872.81799999999998</v>
      </c>
      <c r="I3401" s="256"/>
      <c r="J3401" s="252"/>
      <c r="K3401" s="252"/>
      <c r="L3401" s="257"/>
      <c r="M3401" s="258"/>
      <c r="N3401" s="259"/>
      <c r="O3401" s="259"/>
      <c r="P3401" s="259"/>
      <c r="Q3401" s="259"/>
      <c r="R3401" s="259"/>
      <c r="S3401" s="259"/>
      <c r="T3401" s="260"/>
      <c r="U3401" s="15"/>
      <c r="V3401" s="15"/>
      <c r="W3401" s="15"/>
      <c r="X3401" s="15"/>
      <c r="Y3401" s="15"/>
      <c r="Z3401" s="15"/>
      <c r="AA3401" s="15"/>
      <c r="AB3401" s="15"/>
      <c r="AC3401" s="15"/>
      <c r="AD3401" s="15"/>
      <c r="AE3401" s="15"/>
      <c r="AT3401" s="261" t="s">
        <v>397</v>
      </c>
      <c r="AU3401" s="261" t="s">
        <v>84</v>
      </c>
      <c r="AV3401" s="15" t="s">
        <v>390</v>
      </c>
      <c r="AW3401" s="15" t="s">
        <v>35</v>
      </c>
      <c r="AX3401" s="15" t="s">
        <v>82</v>
      </c>
      <c r="AY3401" s="261" t="s">
        <v>378</v>
      </c>
    </row>
    <row r="3402" s="2" customFormat="1" ht="16.5" customHeight="1">
      <c r="A3402" s="41"/>
      <c r="B3402" s="42"/>
      <c r="C3402" s="211" t="s">
        <v>3924</v>
      </c>
      <c r="D3402" s="211" t="s">
        <v>385</v>
      </c>
      <c r="E3402" s="212" t="s">
        <v>3925</v>
      </c>
      <c r="F3402" s="213" t="s">
        <v>3926</v>
      </c>
      <c r="G3402" s="214" t="s">
        <v>972</v>
      </c>
      <c r="H3402" s="215">
        <v>21.800000000000001</v>
      </c>
      <c r="I3402" s="216"/>
      <c r="J3402" s="217">
        <f>ROUND(I3402*H3402,2)</f>
        <v>0</v>
      </c>
      <c r="K3402" s="213" t="s">
        <v>389</v>
      </c>
      <c r="L3402" s="47"/>
      <c r="M3402" s="218" t="s">
        <v>28</v>
      </c>
      <c r="N3402" s="219" t="s">
        <v>45</v>
      </c>
      <c r="O3402" s="87"/>
      <c r="P3402" s="220">
        <f>O3402*H3402</f>
        <v>0</v>
      </c>
      <c r="Q3402" s="220">
        <v>0</v>
      </c>
      <c r="R3402" s="220">
        <f>Q3402*H3402</f>
        <v>0</v>
      </c>
      <c r="S3402" s="220">
        <v>0</v>
      </c>
      <c r="T3402" s="221">
        <f>S3402*H3402</f>
        <v>0</v>
      </c>
      <c r="U3402" s="41"/>
      <c r="V3402" s="41"/>
      <c r="W3402" s="41"/>
      <c r="X3402" s="41"/>
      <c r="Y3402" s="41"/>
      <c r="Z3402" s="41"/>
      <c r="AA3402" s="41"/>
      <c r="AB3402" s="41"/>
      <c r="AC3402" s="41"/>
      <c r="AD3402" s="41"/>
      <c r="AE3402" s="41"/>
      <c r="AR3402" s="222" t="s">
        <v>598</v>
      </c>
      <c r="AT3402" s="222" t="s">
        <v>385</v>
      </c>
      <c r="AU3402" s="222" t="s">
        <v>84</v>
      </c>
      <c r="AY3402" s="20" t="s">
        <v>378</v>
      </c>
      <c r="BE3402" s="223">
        <f>IF(N3402="základní",J3402,0)</f>
        <v>0</v>
      </c>
      <c r="BF3402" s="223">
        <f>IF(N3402="snížená",J3402,0)</f>
        <v>0</v>
      </c>
      <c r="BG3402" s="223">
        <f>IF(N3402="zákl. přenesená",J3402,0)</f>
        <v>0</v>
      </c>
      <c r="BH3402" s="223">
        <f>IF(N3402="sníž. přenesená",J3402,0)</f>
        <v>0</v>
      </c>
      <c r="BI3402" s="223">
        <f>IF(N3402="nulová",J3402,0)</f>
        <v>0</v>
      </c>
      <c r="BJ3402" s="20" t="s">
        <v>82</v>
      </c>
      <c r="BK3402" s="223">
        <f>ROUND(I3402*H3402,2)</f>
        <v>0</v>
      </c>
      <c r="BL3402" s="20" t="s">
        <v>598</v>
      </c>
      <c r="BM3402" s="222" t="s">
        <v>3927</v>
      </c>
    </row>
    <row r="3403" s="2" customFormat="1">
      <c r="A3403" s="41"/>
      <c r="B3403" s="42"/>
      <c r="C3403" s="43"/>
      <c r="D3403" s="224" t="s">
        <v>394</v>
      </c>
      <c r="E3403" s="43"/>
      <c r="F3403" s="225" t="s">
        <v>3928</v>
      </c>
      <c r="G3403" s="43"/>
      <c r="H3403" s="43"/>
      <c r="I3403" s="226"/>
      <c r="J3403" s="43"/>
      <c r="K3403" s="43"/>
      <c r="L3403" s="47"/>
      <c r="M3403" s="227"/>
      <c r="N3403" s="228"/>
      <c r="O3403" s="87"/>
      <c r="P3403" s="87"/>
      <c r="Q3403" s="87"/>
      <c r="R3403" s="87"/>
      <c r="S3403" s="87"/>
      <c r="T3403" s="88"/>
      <c r="U3403" s="41"/>
      <c r="V3403" s="41"/>
      <c r="W3403" s="41"/>
      <c r="X3403" s="41"/>
      <c r="Y3403" s="41"/>
      <c r="Z3403" s="41"/>
      <c r="AA3403" s="41"/>
      <c r="AB3403" s="41"/>
      <c r="AC3403" s="41"/>
      <c r="AD3403" s="41"/>
      <c r="AE3403" s="41"/>
      <c r="AT3403" s="20" t="s">
        <v>394</v>
      </c>
      <c r="AU3403" s="20" t="s">
        <v>84</v>
      </c>
    </row>
    <row r="3404" s="13" customFormat="1">
      <c r="A3404" s="13"/>
      <c r="B3404" s="229"/>
      <c r="C3404" s="230"/>
      <c r="D3404" s="231" t="s">
        <v>397</v>
      </c>
      <c r="E3404" s="232" t="s">
        <v>28</v>
      </c>
      <c r="F3404" s="233" t="s">
        <v>3929</v>
      </c>
      <c r="G3404" s="230"/>
      <c r="H3404" s="232" t="s">
        <v>28</v>
      </c>
      <c r="I3404" s="234"/>
      <c r="J3404" s="230"/>
      <c r="K3404" s="230"/>
      <c r="L3404" s="235"/>
      <c r="M3404" s="236"/>
      <c r="N3404" s="237"/>
      <c r="O3404" s="237"/>
      <c r="P3404" s="237"/>
      <c r="Q3404" s="237"/>
      <c r="R3404" s="237"/>
      <c r="S3404" s="237"/>
      <c r="T3404" s="238"/>
      <c r="U3404" s="13"/>
      <c r="V3404" s="13"/>
      <c r="W3404" s="13"/>
      <c r="X3404" s="13"/>
      <c r="Y3404" s="13"/>
      <c r="Z3404" s="13"/>
      <c r="AA3404" s="13"/>
      <c r="AB3404" s="13"/>
      <c r="AC3404" s="13"/>
      <c r="AD3404" s="13"/>
      <c r="AE3404" s="13"/>
      <c r="AT3404" s="239" t="s">
        <v>397</v>
      </c>
      <c r="AU3404" s="239" t="s">
        <v>84</v>
      </c>
      <c r="AV3404" s="13" t="s">
        <v>82</v>
      </c>
      <c r="AW3404" s="13" t="s">
        <v>35</v>
      </c>
      <c r="AX3404" s="13" t="s">
        <v>74</v>
      </c>
      <c r="AY3404" s="239" t="s">
        <v>378</v>
      </c>
    </row>
    <row r="3405" s="14" customFormat="1">
      <c r="A3405" s="14"/>
      <c r="B3405" s="240"/>
      <c r="C3405" s="241"/>
      <c r="D3405" s="231" t="s">
        <v>397</v>
      </c>
      <c r="E3405" s="242" t="s">
        <v>28</v>
      </c>
      <c r="F3405" s="243" t="s">
        <v>3930</v>
      </c>
      <c r="G3405" s="241"/>
      <c r="H3405" s="244">
        <v>4.7999999999999998</v>
      </c>
      <c r="I3405" s="245"/>
      <c r="J3405" s="241"/>
      <c r="K3405" s="241"/>
      <c r="L3405" s="246"/>
      <c r="M3405" s="247"/>
      <c r="N3405" s="248"/>
      <c r="O3405" s="248"/>
      <c r="P3405" s="248"/>
      <c r="Q3405" s="248"/>
      <c r="R3405" s="248"/>
      <c r="S3405" s="248"/>
      <c r="T3405" s="249"/>
      <c r="U3405" s="14"/>
      <c r="V3405" s="14"/>
      <c r="W3405" s="14"/>
      <c r="X3405" s="14"/>
      <c r="Y3405" s="14"/>
      <c r="Z3405" s="14"/>
      <c r="AA3405" s="14"/>
      <c r="AB3405" s="14"/>
      <c r="AC3405" s="14"/>
      <c r="AD3405" s="14"/>
      <c r="AE3405" s="14"/>
      <c r="AT3405" s="250" t="s">
        <v>397</v>
      </c>
      <c r="AU3405" s="250" t="s">
        <v>84</v>
      </c>
      <c r="AV3405" s="14" t="s">
        <v>84</v>
      </c>
      <c r="AW3405" s="14" t="s">
        <v>35</v>
      </c>
      <c r="AX3405" s="14" t="s">
        <v>74</v>
      </c>
      <c r="AY3405" s="250" t="s">
        <v>378</v>
      </c>
    </row>
    <row r="3406" s="14" customFormat="1">
      <c r="A3406" s="14"/>
      <c r="B3406" s="240"/>
      <c r="C3406" s="241"/>
      <c r="D3406" s="231" t="s">
        <v>397</v>
      </c>
      <c r="E3406" s="242" t="s">
        <v>28</v>
      </c>
      <c r="F3406" s="243" t="s">
        <v>3931</v>
      </c>
      <c r="G3406" s="241"/>
      <c r="H3406" s="244">
        <v>6.2999999999999998</v>
      </c>
      <c r="I3406" s="245"/>
      <c r="J3406" s="241"/>
      <c r="K3406" s="241"/>
      <c r="L3406" s="246"/>
      <c r="M3406" s="247"/>
      <c r="N3406" s="248"/>
      <c r="O3406" s="248"/>
      <c r="P3406" s="248"/>
      <c r="Q3406" s="248"/>
      <c r="R3406" s="248"/>
      <c r="S3406" s="248"/>
      <c r="T3406" s="249"/>
      <c r="U3406" s="14"/>
      <c r="V3406" s="14"/>
      <c r="W3406" s="14"/>
      <c r="X3406" s="14"/>
      <c r="Y3406" s="14"/>
      <c r="Z3406" s="14"/>
      <c r="AA3406" s="14"/>
      <c r="AB3406" s="14"/>
      <c r="AC3406" s="14"/>
      <c r="AD3406" s="14"/>
      <c r="AE3406" s="14"/>
      <c r="AT3406" s="250" t="s">
        <v>397</v>
      </c>
      <c r="AU3406" s="250" t="s">
        <v>84</v>
      </c>
      <c r="AV3406" s="14" t="s">
        <v>84</v>
      </c>
      <c r="AW3406" s="14" t="s">
        <v>35</v>
      </c>
      <c r="AX3406" s="14" t="s">
        <v>74</v>
      </c>
      <c r="AY3406" s="250" t="s">
        <v>378</v>
      </c>
    </row>
    <row r="3407" s="14" customFormat="1">
      <c r="A3407" s="14"/>
      <c r="B3407" s="240"/>
      <c r="C3407" s="241"/>
      <c r="D3407" s="231" t="s">
        <v>397</v>
      </c>
      <c r="E3407" s="242" t="s">
        <v>28</v>
      </c>
      <c r="F3407" s="243" t="s">
        <v>3932</v>
      </c>
      <c r="G3407" s="241"/>
      <c r="H3407" s="244">
        <v>1.1000000000000001</v>
      </c>
      <c r="I3407" s="245"/>
      <c r="J3407" s="241"/>
      <c r="K3407" s="241"/>
      <c r="L3407" s="246"/>
      <c r="M3407" s="247"/>
      <c r="N3407" s="248"/>
      <c r="O3407" s="248"/>
      <c r="P3407" s="248"/>
      <c r="Q3407" s="248"/>
      <c r="R3407" s="248"/>
      <c r="S3407" s="248"/>
      <c r="T3407" s="249"/>
      <c r="U3407" s="14"/>
      <c r="V3407" s="14"/>
      <c r="W3407" s="14"/>
      <c r="X3407" s="14"/>
      <c r="Y3407" s="14"/>
      <c r="Z3407" s="14"/>
      <c r="AA3407" s="14"/>
      <c r="AB3407" s="14"/>
      <c r="AC3407" s="14"/>
      <c r="AD3407" s="14"/>
      <c r="AE3407" s="14"/>
      <c r="AT3407" s="250" t="s">
        <v>397</v>
      </c>
      <c r="AU3407" s="250" t="s">
        <v>84</v>
      </c>
      <c r="AV3407" s="14" t="s">
        <v>84</v>
      </c>
      <c r="AW3407" s="14" t="s">
        <v>35</v>
      </c>
      <c r="AX3407" s="14" t="s">
        <v>74</v>
      </c>
      <c r="AY3407" s="250" t="s">
        <v>378</v>
      </c>
    </row>
    <row r="3408" s="14" customFormat="1">
      <c r="A3408" s="14"/>
      <c r="B3408" s="240"/>
      <c r="C3408" s="241"/>
      <c r="D3408" s="231" t="s">
        <v>397</v>
      </c>
      <c r="E3408" s="242" t="s">
        <v>28</v>
      </c>
      <c r="F3408" s="243" t="s">
        <v>3933</v>
      </c>
      <c r="G3408" s="241"/>
      <c r="H3408" s="244">
        <v>9.5999999999999996</v>
      </c>
      <c r="I3408" s="245"/>
      <c r="J3408" s="241"/>
      <c r="K3408" s="241"/>
      <c r="L3408" s="246"/>
      <c r="M3408" s="247"/>
      <c r="N3408" s="248"/>
      <c r="O3408" s="248"/>
      <c r="P3408" s="248"/>
      <c r="Q3408" s="248"/>
      <c r="R3408" s="248"/>
      <c r="S3408" s="248"/>
      <c r="T3408" s="249"/>
      <c r="U3408" s="14"/>
      <c r="V3408" s="14"/>
      <c r="W3408" s="14"/>
      <c r="X3408" s="14"/>
      <c r="Y3408" s="14"/>
      <c r="Z3408" s="14"/>
      <c r="AA3408" s="14"/>
      <c r="AB3408" s="14"/>
      <c r="AC3408" s="14"/>
      <c r="AD3408" s="14"/>
      <c r="AE3408" s="14"/>
      <c r="AT3408" s="250" t="s">
        <v>397</v>
      </c>
      <c r="AU3408" s="250" t="s">
        <v>84</v>
      </c>
      <c r="AV3408" s="14" t="s">
        <v>84</v>
      </c>
      <c r="AW3408" s="14" t="s">
        <v>35</v>
      </c>
      <c r="AX3408" s="14" t="s">
        <v>74</v>
      </c>
      <c r="AY3408" s="250" t="s">
        <v>378</v>
      </c>
    </row>
    <row r="3409" s="15" customFormat="1">
      <c r="A3409" s="15"/>
      <c r="B3409" s="251"/>
      <c r="C3409" s="252"/>
      <c r="D3409" s="231" t="s">
        <v>397</v>
      </c>
      <c r="E3409" s="253" t="s">
        <v>152</v>
      </c>
      <c r="F3409" s="254" t="s">
        <v>416</v>
      </c>
      <c r="G3409" s="252"/>
      <c r="H3409" s="255">
        <v>21.800000000000001</v>
      </c>
      <c r="I3409" s="256"/>
      <c r="J3409" s="252"/>
      <c r="K3409" s="252"/>
      <c r="L3409" s="257"/>
      <c r="M3409" s="258"/>
      <c r="N3409" s="259"/>
      <c r="O3409" s="259"/>
      <c r="P3409" s="259"/>
      <c r="Q3409" s="259"/>
      <c r="R3409" s="259"/>
      <c r="S3409" s="259"/>
      <c r="T3409" s="260"/>
      <c r="U3409" s="15"/>
      <c r="V3409" s="15"/>
      <c r="W3409" s="15"/>
      <c r="X3409" s="15"/>
      <c r="Y3409" s="15"/>
      <c r="Z3409" s="15"/>
      <c r="AA3409" s="15"/>
      <c r="AB3409" s="15"/>
      <c r="AC3409" s="15"/>
      <c r="AD3409" s="15"/>
      <c r="AE3409" s="15"/>
      <c r="AT3409" s="261" t="s">
        <v>397</v>
      </c>
      <c r="AU3409" s="261" t="s">
        <v>84</v>
      </c>
      <c r="AV3409" s="15" t="s">
        <v>390</v>
      </c>
      <c r="AW3409" s="15" t="s">
        <v>35</v>
      </c>
      <c r="AX3409" s="15" t="s">
        <v>82</v>
      </c>
      <c r="AY3409" s="261" t="s">
        <v>378</v>
      </c>
    </row>
    <row r="3410" s="2" customFormat="1" ht="16.5" customHeight="1">
      <c r="A3410" s="41"/>
      <c r="B3410" s="42"/>
      <c r="C3410" s="273" t="s">
        <v>3934</v>
      </c>
      <c r="D3410" s="273" t="s">
        <v>875</v>
      </c>
      <c r="E3410" s="274" t="s">
        <v>3935</v>
      </c>
      <c r="F3410" s="275" t="s">
        <v>3936</v>
      </c>
      <c r="G3410" s="276" t="s">
        <v>972</v>
      </c>
      <c r="H3410" s="277">
        <v>22.890000000000001</v>
      </c>
      <c r="I3410" s="278"/>
      <c r="J3410" s="279">
        <f>ROUND(I3410*H3410,2)</f>
        <v>0</v>
      </c>
      <c r="K3410" s="275" t="s">
        <v>28</v>
      </c>
      <c r="L3410" s="280"/>
      <c r="M3410" s="281" t="s">
        <v>28</v>
      </c>
      <c r="N3410" s="282" t="s">
        <v>45</v>
      </c>
      <c r="O3410" s="87"/>
      <c r="P3410" s="220">
        <f>O3410*H3410</f>
        <v>0</v>
      </c>
      <c r="Q3410" s="220">
        <v>0.00021000000000000001</v>
      </c>
      <c r="R3410" s="220">
        <f>Q3410*H3410</f>
        <v>0.0048069000000000002</v>
      </c>
      <c r="S3410" s="220">
        <v>0</v>
      </c>
      <c r="T3410" s="221">
        <f>S3410*H3410</f>
        <v>0</v>
      </c>
      <c r="U3410" s="41"/>
      <c r="V3410" s="41"/>
      <c r="W3410" s="41"/>
      <c r="X3410" s="41"/>
      <c r="Y3410" s="41"/>
      <c r="Z3410" s="41"/>
      <c r="AA3410" s="41"/>
      <c r="AB3410" s="41"/>
      <c r="AC3410" s="41"/>
      <c r="AD3410" s="41"/>
      <c r="AE3410" s="41"/>
      <c r="AR3410" s="222" t="s">
        <v>706</v>
      </c>
      <c r="AT3410" s="222" t="s">
        <v>875</v>
      </c>
      <c r="AU3410" s="222" t="s">
        <v>84</v>
      </c>
      <c r="AY3410" s="20" t="s">
        <v>378</v>
      </c>
      <c r="BE3410" s="223">
        <f>IF(N3410="základní",J3410,0)</f>
        <v>0</v>
      </c>
      <c r="BF3410" s="223">
        <f>IF(N3410="snížená",J3410,0)</f>
        <v>0</v>
      </c>
      <c r="BG3410" s="223">
        <f>IF(N3410="zákl. přenesená",J3410,0)</f>
        <v>0</v>
      </c>
      <c r="BH3410" s="223">
        <f>IF(N3410="sníž. přenesená",J3410,0)</f>
        <v>0</v>
      </c>
      <c r="BI3410" s="223">
        <f>IF(N3410="nulová",J3410,0)</f>
        <v>0</v>
      </c>
      <c r="BJ3410" s="20" t="s">
        <v>82</v>
      </c>
      <c r="BK3410" s="223">
        <f>ROUND(I3410*H3410,2)</f>
        <v>0</v>
      </c>
      <c r="BL3410" s="20" t="s">
        <v>598</v>
      </c>
      <c r="BM3410" s="222" t="s">
        <v>3937</v>
      </c>
    </row>
    <row r="3411" s="14" customFormat="1">
      <c r="A3411" s="14"/>
      <c r="B3411" s="240"/>
      <c r="C3411" s="241"/>
      <c r="D3411" s="231" t="s">
        <v>397</v>
      </c>
      <c r="E3411" s="242" t="s">
        <v>28</v>
      </c>
      <c r="F3411" s="243" t="s">
        <v>3938</v>
      </c>
      <c r="G3411" s="241"/>
      <c r="H3411" s="244">
        <v>22.890000000000001</v>
      </c>
      <c r="I3411" s="245"/>
      <c r="J3411" s="241"/>
      <c r="K3411" s="241"/>
      <c r="L3411" s="246"/>
      <c r="M3411" s="247"/>
      <c r="N3411" s="248"/>
      <c r="O3411" s="248"/>
      <c r="P3411" s="248"/>
      <c r="Q3411" s="248"/>
      <c r="R3411" s="248"/>
      <c r="S3411" s="248"/>
      <c r="T3411" s="249"/>
      <c r="U3411" s="14"/>
      <c r="V3411" s="14"/>
      <c r="W3411" s="14"/>
      <c r="X3411" s="14"/>
      <c r="Y3411" s="14"/>
      <c r="Z3411" s="14"/>
      <c r="AA3411" s="14"/>
      <c r="AB3411" s="14"/>
      <c r="AC3411" s="14"/>
      <c r="AD3411" s="14"/>
      <c r="AE3411" s="14"/>
      <c r="AT3411" s="250" t="s">
        <v>397</v>
      </c>
      <c r="AU3411" s="250" t="s">
        <v>84</v>
      </c>
      <c r="AV3411" s="14" t="s">
        <v>84</v>
      </c>
      <c r="AW3411" s="14" t="s">
        <v>35</v>
      </c>
      <c r="AX3411" s="14" t="s">
        <v>82</v>
      </c>
      <c r="AY3411" s="250" t="s">
        <v>378</v>
      </c>
    </row>
    <row r="3412" s="2" customFormat="1" ht="24.15" customHeight="1">
      <c r="A3412" s="41"/>
      <c r="B3412" s="42"/>
      <c r="C3412" s="211" t="s">
        <v>3939</v>
      </c>
      <c r="D3412" s="211" t="s">
        <v>385</v>
      </c>
      <c r="E3412" s="212" t="s">
        <v>3940</v>
      </c>
      <c r="F3412" s="213" t="s">
        <v>3941</v>
      </c>
      <c r="G3412" s="214" t="s">
        <v>972</v>
      </c>
      <c r="H3412" s="215">
        <v>246</v>
      </c>
      <c r="I3412" s="216"/>
      <c r="J3412" s="217">
        <f>ROUND(I3412*H3412,2)</f>
        <v>0</v>
      </c>
      <c r="K3412" s="213" t="s">
        <v>389</v>
      </c>
      <c r="L3412" s="47"/>
      <c r="M3412" s="218" t="s">
        <v>28</v>
      </c>
      <c r="N3412" s="219" t="s">
        <v>45</v>
      </c>
      <c r="O3412" s="87"/>
      <c r="P3412" s="220">
        <f>O3412*H3412</f>
        <v>0</v>
      </c>
      <c r="Q3412" s="220">
        <v>0</v>
      </c>
      <c r="R3412" s="220">
        <f>Q3412*H3412</f>
        <v>0</v>
      </c>
      <c r="S3412" s="220">
        <v>0</v>
      </c>
      <c r="T3412" s="221">
        <f>S3412*H3412</f>
        <v>0</v>
      </c>
      <c r="U3412" s="41"/>
      <c r="V3412" s="41"/>
      <c r="W3412" s="41"/>
      <c r="X3412" s="41"/>
      <c r="Y3412" s="41"/>
      <c r="Z3412" s="41"/>
      <c r="AA3412" s="41"/>
      <c r="AB3412" s="41"/>
      <c r="AC3412" s="41"/>
      <c r="AD3412" s="41"/>
      <c r="AE3412" s="41"/>
      <c r="AR3412" s="222" t="s">
        <v>598</v>
      </c>
      <c r="AT3412" s="222" t="s">
        <v>385</v>
      </c>
      <c r="AU3412" s="222" t="s">
        <v>84</v>
      </c>
      <c r="AY3412" s="20" t="s">
        <v>378</v>
      </c>
      <c r="BE3412" s="223">
        <f>IF(N3412="základní",J3412,0)</f>
        <v>0</v>
      </c>
      <c r="BF3412" s="223">
        <f>IF(N3412="snížená",J3412,0)</f>
        <v>0</v>
      </c>
      <c r="BG3412" s="223">
        <f>IF(N3412="zákl. přenesená",J3412,0)</f>
        <v>0</v>
      </c>
      <c r="BH3412" s="223">
        <f>IF(N3412="sníž. přenesená",J3412,0)</f>
        <v>0</v>
      </c>
      <c r="BI3412" s="223">
        <f>IF(N3412="nulová",J3412,0)</f>
        <v>0</v>
      </c>
      <c r="BJ3412" s="20" t="s">
        <v>82</v>
      </c>
      <c r="BK3412" s="223">
        <f>ROUND(I3412*H3412,2)</f>
        <v>0</v>
      </c>
      <c r="BL3412" s="20" t="s">
        <v>598</v>
      </c>
      <c r="BM3412" s="222" t="s">
        <v>3942</v>
      </c>
    </row>
    <row r="3413" s="2" customFormat="1">
      <c r="A3413" s="41"/>
      <c r="B3413" s="42"/>
      <c r="C3413" s="43"/>
      <c r="D3413" s="224" t="s">
        <v>394</v>
      </c>
      <c r="E3413" s="43"/>
      <c r="F3413" s="225" t="s">
        <v>3943</v>
      </c>
      <c r="G3413" s="43"/>
      <c r="H3413" s="43"/>
      <c r="I3413" s="226"/>
      <c r="J3413" s="43"/>
      <c r="K3413" s="43"/>
      <c r="L3413" s="47"/>
      <c r="M3413" s="227"/>
      <c r="N3413" s="228"/>
      <c r="O3413" s="87"/>
      <c r="P3413" s="87"/>
      <c r="Q3413" s="87"/>
      <c r="R3413" s="87"/>
      <c r="S3413" s="87"/>
      <c r="T3413" s="88"/>
      <c r="U3413" s="41"/>
      <c r="V3413" s="41"/>
      <c r="W3413" s="41"/>
      <c r="X3413" s="41"/>
      <c r="Y3413" s="41"/>
      <c r="Z3413" s="41"/>
      <c r="AA3413" s="41"/>
      <c r="AB3413" s="41"/>
      <c r="AC3413" s="41"/>
      <c r="AD3413" s="41"/>
      <c r="AE3413" s="41"/>
      <c r="AT3413" s="20" t="s">
        <v>394</v>
      </c>
      <c r="AU3413" s="20" t="s">
        <v>84</v>
      </c>
    </row>
    <row r="3414" s="13" customFormat="1">
      <c r="A3414" s="13"/>
      <c r="B3414" s="229"/>
      <c r="C3414" s="230"/>
      <c r="D3414" s="231" t="s">
        <v>397</v>
      </c>
      <c r="E3414" s="232" t="s">
        <v>28</v>
      </c>
      <c r="F3414" s="233" t="s">
        <v>797</v>
      </c>
      <c r="G3414" s="230"/>
      <c r="H3414" s="232" t="s">
        <v>28</v>
      </c>
      <c r="I3414" s="234"/>
      <c r="J3414" s="230"/>
      <c r="K3414" s="230"/>
      <c r="L3414" s="235"/>
      <c r="M3414" s="236"/>
      <c r="N3414" s="237"/>
      <c r="O3414" s="237"/>
      <c r="P3414" s="237"/>
      <c r="Q3414" s="237"/>
      <c r="R3414" s="237"/>
      <c r="S3414" s="237"/>
      <c r="T3414" s="238"/>
      <c r="U3414" s="13"/>
      <c r="V3414" s="13"/>
      <c r="W3414" s="13"/>
      <c r="X3414" s="13"/>
      <c r="Y3414" s="13"/>
      <c r="Z3414" s="13"/>
      <c r="AA3414" s="13"/>
      <c r="AB3414" s="13"/>
      <c r="AC3414" s="13"/>
      <c r="AD3414" s="13"/>
      <c r="AE3414" s="13"/>
      <c r="AT3414" s="239" t="s">
        <v>397</v>
      </c>
      <c r="AU3414" s="239" t="s">
        <v>84</v>
      </c>
      <c r="AV3414" s="13" t="s">
        <v>82</v>
      </c>
      <c r="AW3414" s="13" t="s">
        <v>35</v>
      </c>
      <c r="AX3414" s="13" t="s">
        <v>74</v>
      </c>
      <c r="AY3414" s="239" t="s">
        <v>378</v>
      </c>
    </row>
    <row r="3415" s="14" customFormat="1">
      <c r="A3415" s="14"/>
      <c r="B3415" s="240"/>
      <c r="C3415" s="241"/>
      <c r="D3415" s="231" t="s">
        <v>397</v>
      </c>
      <c r="E3415" s="242" t="s">
        <v>28</v>
      </c>
      <c r="F3415" s="243" t="s">
        <v>3861</v>
      </c>
      <c r="G3415" s="241"/>
      <c r="H3415" s="244">
        <v>48</v>
      </c>
      <c r="I3415" s="245"/>
      <c r="J3415" s="241"/>
      <c r="K3415" s="241"/>
      <c r="L3415" s="246"/>
      <c r="M3415" s="247"/>
      <c r="N3415" s="248"/>
      <c r="O3415" s="248"/>
      <c r="P3415" s="248"/>
      <c r="Q3415" s="248"/>
      <c r="R3415" s="248"/>
      <c r="S3415" s="248"/>
      <c r="T3415" s="249"/>
      <c r="U3415" s="14"/>
      <c r="V3415" s="14"/>
      <c r="W3415" s="14"/>
      <c r="X3415" s="14"/>
      <c r="Y3415" s="14"/>
      <c r="Z3415" s="14"/>
      <c r="AA3415" s="14"/>
      <c r="AB3415" s="14"/>
      <c r="AC3415" s="14"/>
      <c r="AD3415" s="14"/>
      <c r="AE3415" s="14"/>
      <c r="AT3415" s="250" t="s">
        <v>397</v>
      </c>
      <c r="AU3415" s="250" t="s">
        <v>84</v>
      </c>
      <c r="AV3415" s="14" t="s">
        <v>84</v>
      </c>
      <c r="AW3415" s="14" t="s">
        <v>35</v>
      </c>
      <c r="AX3415" s="14" t="s">
        <v>74</v>
      </c>
      <c r="AY3415" s="250" t="s">
        <v>378</v>
      </c>
    </row>
    <row r="3416" s="13" customFormat="1">
      <c r="A3416" s="13"/>
      <c r="B3416" s="229"/>
      <c r="C3416" s="230"/>
      <c r="D3416" s="231" t="s">
        <v>397</v>
      </c>
      <c r="E3416" s="232" t="s">
        <v>28</v>
      </c>
      <c r="F3416" s="233" t="s">
        <v>800</v>
      </c>
      <c r="G3416" s="230"/>
      <c r="H3416" s="232" t="s">
        <v>28</v>
      </c>
      <c r="I3416" s="234"/>
      <c r="J3416" s="230"/>
      <c r="K3416" s="230"/>
      <c r="L3416" s="235"/>
      <c r="M3416" s="236"/>
      <c r="N3416" s="237"/>
      <c r="O3416" s="237"/>
      <c r="P3416" s="237"/>
      <c r="Q3416" s="237"/>
      <c r="R3416" s="237"/>
      <c r="S3416" s="237"/>
      <c r="T3416" s="238"/>
      <c r="U3416" s="13"/>
      <c r="V3416" s="13"/>
      <c r="W3416" s="13"/>
      <c r="X3416" s="13"/>
      <c r="Y3416" s="13"/>
      <c r="Z3416" s="13"/>
      <c r="AA3416" s="13"/>
      <c r="AB3416" s="13"/>
      <c r="AC3416" s="13"/>
      <c r="AD3416" s="13"/>
      <c r="AE3416" s="13"/>
      <c r="AT3416" s="239" t="s">
        <v>397</v>
      </c>
      <c r="AU3416" s="239" t="s">
        <v>84</v>
      </c>
      <c r="AV3416" s="13" t="s">
        <v>82</v>
      </c>
      <c r="AW3416" s="13" t="s">
        <v>35</v>
      </c>
      <c r="AX3416" s="13" t="s">
        <v>74</v>
      </c>
      <c r="AY3416" s="239" t="s">
        <v>378</v>
      </c>
    </row>
    <row r="3417" s="14" customFormat="1">
      <c r="A3417" s="14"/>
      <c r="B3417" s="240"/>
      <c r="C3417" s="241"/>
      <c r="D3417" s="231" t="s">
        <v>397</v>
      </c>
      <c r="E3417" s="242" t="s">
        <v>28</v>
      </c>
      <c r="F3417" s="243" t="s">
        <v>3871</v>
      </c>
      <c r="G3417" s="241"/>
      <c r="H3417" s="244">
        <v>36</v>
      </c>
      <c r="I3417" s="245"/>
      <c r="J3417" s="241"/>
      <c r="K3417" s="241"/>
      <c r="L3417" s="246"/>
      <c r="M3417" s="247"/>
      <c r="N3417" s="248"/>
      <c r="O3417" s="248"/>
      <c r="P3417" s="248"/>
      <c r="Q3417" s="248"/>
      <c r="R3417" s="248"/>
      <c r="S3417" s="248"/>
      <c r="T3417" s="249"/>
      <c r="U3417" s="14"/>
      <c r="V3417" s="14"/>
      <c r="W3417" s="14"/>
      <c r="X3417" s="14"/>
      <c r="Y3417" s="14"/>
      <c r="Z3417" s="14"/>
      <c r="AA3417" s="14"/>
      <c r="AB3417" s="14"/>
      <c r="AC3417" s="14"/>
      <c r="AD3417" s="14"/>
      <c r="AE3417" s="14"/>
      <c r="AT3417" s="250" t="s">
        <v>397</v>
      </c>
      <c r="AU3417" s="250" t="s">
        <v>84</v>
      </c>
      <c r="AV3417" s="14" t="s">
        <v>84</v>
      </c>
      <c r="AW3417" s="14" t="s">
        <v>35</v>
      </c>
      <c r="AX3417" s="14" t="s">
        <v>74</v>
      </c>
      <c r="AY3417" s="250" t="s">
        <v>378</v>
      </c>
    </row>
    <row r="3418" s="13" customFormat="1">
      <c r="A3418" s="13"/>
      <c r="B3418" s="229"/>
      <c r="C3418" s="230"/>
      <c r="D3418" s="231" t="s">
        <v>397</v>
      </c>
      <c r="E3418" s="232" t="s">
        <v>28</v>
      </c>
      <c r="F3418" s="233" t="s">
        <v>802</v>
      </c>
      <c r="G3418" s="230"/>
      <c r="H3418" s="232" t="s">
        <v>28</v>
      </c>
      <c r="I3418" s="234"/>
      <c r="J3418" s="230"/>
      <c r="K3418" s="230"/>
      <c r="L3418" s="235"/>
      <c r="M3418" s="236"/>
      <c r="N3418" s="237"/>
      <c r="O3418" s="237"/>
      <c r="P3418" s="237"/>
      <c r="Q3418" s="237"/>
      <c r="R3418" s="237"/>
      <c r="S3418" s="237"/>
      <c r="T3418" s="238"/>
      <c r="U3418" s="13"/>
      <c r="V3418" s="13"/>
      <c r="W3418" s="13"/>
      <c r="X3418" s="13"/>
      <c r="Y3418" s="13"/>
      <c r="Z3418" s="13"/>
      <c r="AA3418" s="13"/>
      <c r="AB3418" s="13"/>
      <c r="AC3418" s="13"/>
      <c r="AD3418" s="13"/>
      <c r="AE3418" s="13"/>
      <c r="AT3418" s="239" t="s">
        <v>397</v>
      </c>
      <c r="AU3418" s="239" t="s">
        <v>84</v>
      </c>
      <c r="AV3418" s="13" t="s">
        <v>82</v>
      </c>
      <c r="AW3418" s="13" t="s">
        <v>35</v>
      </c>
      <c r="AX3418" s="13" t="s">
        <v>74</v>
      </c>
      <c r="AY3418" s="239" t="s">
        <v>378</v>
      </c>
    </row>
    <row r="3419" s="14" customFormat="1">
      <c r="A3419" s="14"/>
      <c r="B3419" s="240"/>
      <c r="C3419" s="241"/>
      <c r="D3419" s="231" t="s">
        <v>397</v>
      </c>
      <c r="E3419" s="242" t="s">
        <v>28</v>
      </c>
      <c r="F3419" s="243" t="s">
        <v>3861</v>
      </c>
      <c r="G3419" s="241"/>
      <c r="H3419" s="244">
        <v>48</v>
      </c>
      <c r="I3419" s="245"/>
      <c r="J3419" s="241"/>
      <c r="K3419" s="241"/>
      <c r="L3419" s="246"/>
      <c r="M3419" s="247"/>
      <c r="N3419" s="248"/>
      <c r="O3419" s="248"/>
      <c r="P3419" s="248"/>
      <c r="Q3419" s="248"/>
      <c r="R3419" s="248"/>
      <c r="S3419" s="248"/>
      <c r="T3419" s="249"/>
      <c r="U3419" s="14"/>
      <c r="V3419" s="14"/>
      <c r="W3419" s="14"/>
      <c r="X3419" s="14"/>
      <c r="Y3419" s="14"/>
      <c r="Z3419" s="14"/>
      <c r="AA3419" s="14"/>
      <c r="AB3419" s="14"/>
      <c r="AC3419" s="14"/>
      <c r="AD3419" s="14"/>
      <c r="AE3419" s="14"/>
      <c r="AT3419" s="250" t="s">
        <v>397</v>
      </c>
      <c r="AU3419" s="250" t="s">
        <v>84</v>
      </c>
      <c r="AV3419" s="14" t="s">
        <v>84</v>
      </c>
      <c r="AW3419" s="14" t="s">
        <v>35</v>
      </c>
      <c r="AX3419" s="14" t="s">
        <v>74</v>
      </c>
      <c r="AY3419" s="250" t="s">
        <v>378</v>
      </c>
    </row>
    <row r="3420" s="13" customFormat="1">
      <c r="A3420" s="13"/>
      <c r="B3420" s="229"/>
      <c r="C3420" s="230"/>
      <c r="D3420" s="231" t="s">
        <v>397</v>
      </c>
      <c r="E3420" s="232" t="s">
        <v>28</v>
      </c>
      <c r="F3420" s="233" t="s">
        <v>804</v>
      </c>
      <c r="G3420" s="230"/>
      <c r="H3420" s="232" t="s">
        <v>28</v>
      </c>
      <c r="I3420" s="234"/>
      <c r="J3420" s="230"/>
      <c r="K3420" s="230"/>
      <c r="L3420" s="235"/>
      <c r="M3420" s="236"/>
      <c r="N3420" s="237"/>
      <c r="O3420" s="237"/>
      <c r="P3420" s="237"/>
      <c r="Q3420" s="237"/>
      <c r="R3420" s="237"/>
      <c r="S3420" s="237"/>
      <c r="T3420" s="238"/>
      <c r="U3420" s="13"/>
      <c r="V3420" s="13"/>
      <c r="W3420" s="13"/>
      <c r="X3420" s="13"/>
      <c r="Y3420" s="13"/>
      <c r="Z3420" s="13"/>
      <c r="AA3420" s="13"/>
      <c r="AB3420" s="13"/>
      <c r="AC3420" s="13"/>
      <c r="AD3420" s="13"/>
      <c r="AE3420" s="13"/>
      <c r="AT3420" s="239" t="s">
        <v>397</v>
      </c>
      <c r="AU3420" s="239" t="s">
        <v>84</v>
      </c>
      <c r="AV3420" s="13" t="s">
        <v>82</v>
      </c>
      <c r="AW3420" s="13" t="s">
        <v>35</v>
      </c>
      <c r="AX3420" s="13" t="s">
        <v>74</v>
      </c>
      <c r="AY3420" s="239" t="s">
        <v>378</v>
      </c>
    </row>
    <row r="3421" s="14" customFormat="1">
      <c r="A3421" s="14"/>
      <c r="B3421" s="240"/>
      <c r="C3421" s="241"/>
      <c r="D3421" s="231" t="s">
        <v>397</v>
      </c>
      <c r="E3421" s="242" t="s">
        <v>28</v>
      </c>
      <c r="F3421" s="243" t="s">
        <v>3864</v>
      </c>
      <c r="G3421" s="241"/>
      <c r="H3421" s="244">
        <v>66</v>
      </c>
      <c r="I3421" s="245"/>
      <c r="J3421" s="241"/>
      <c r="K3421" s="241"/>
      <c r="L3421" s="246"/>
      <c r="M3421" s="247"/>
      <c r="N3421" s="248"/>
      <c r="O3421" s="248"/>
      <c r="P3421" s="248"/>
      <c r="Q3421" s="248"/>
      <c r="R3421" s="248"/>
      <c r="S3421" s="248"/>
      <c r="T3421" s="249"/>
      <c r="U3421" s="14"/>
      <c r="V3421" s="14"/>
      <c r="W3421" s="14"/>
      <c r="X3421" s="14"/>
      <c r="Y3421" s="14"/>
      <c r="Z3421" s="14"/>
      <c r="AA3421" s="14"/>
      <c r="AB3421" s="14"/>
      <c r="AC3421" s="14"/>
      <c r="AD3421" s="14"/>
      <c r="AE3421" s="14"/>
      <c r="AT3421" s="250" t="s">
        <v>397</v>
      </c>
      <c r="AU3421" s="250" t="s">
        <v>84</v>
      </c>
      <c r="AV3421" s="14" t="s">
        <v>84</v>
      </c>
      <c r="AW3421" s="14" t="s">
        <v>35</v>
      </c>
      <c r="AX3421" s="14" t="s">
        <v>74</v>
      </c>
      <c r="AY3421" s="250" t="s">
        <v>378</v>
      </c>
    </row>
    <row r="3422" s="13" customFormat="1">
      <c r="A3422" s="13"/>
      <c r="B3422" s="229"/>
      <c r="C3422" s="230"/>
      <c r="D3422" s="231" t="s">
        <v>397</v>
      </c>
      <c r="E3422" s="232" t="s">
        <v>28</v>
      </c>
      <c r="F3422" s="233" t="s">
        <v>1178</v>
      </c>
      <c r="G3422" s="230"/>
      <c r="H3422" s="232" t="s">
        <v>28</v>
      </c>
      <c r="I3422" s="234"/>
      <c r="J3422" s="230"/>
      <c r="K3422" s="230"/>
      <c r="L3422" s="235"/>
      <c r="M3422" s="236"/>
      <c r="N3422" s="237"/>
      <c r="O3422" s="237"/>
      <c r="P3422" s="237"/>
      <c r="Q3422" s="237"/>
      <c r="R3422" s="237"/>
      <c r="S3422" s="237"/>
      <c r="T3422" s="238"/>
      <c r="U3422" s="13"/>
      <c r="V3422" s="13"/>
      <c r="W3422" s="13"/>
      <c r="X3422" s="13"/>
      <c r="Y3422" s="13"/>
      <c r="Z3422" s="13"/>
      <c r="AA3422" s="13"/>
      <c r="AB3422" s="13"/>
      <c r="AC3422" s="13"/>
      <c r="AD3422" s="13"/>
      <c r="AE3422" s="13"/>
      <c r="AT3422" s="239" t="s">
        <v>397</v>
      </c>
      <c r="AU3422" s="239" t="s">
        <v>84</v>
      </c>
      <c r="AV3422" s="13" t="s">
        <v>82</v>
      </c>
      <c r="AW3422" s="13" t="s">
        <v>35</v>
      </c>
      <c r="AX3422" s="13" t="s">
        <v>74</v>
      </c>
      <c r="AY3422" s="239" t="s">
        <v>378</v>
      </c>
    </row>
    <row r="3423" s="14" customFormat="1">
      <c r="A3423" s="14"/>
      <c r="B3423" s="240"/>
      <c r="C3423" s="241"/>
      <c r="D3423" s="231" t="s">
        <v>397</v>
      </c>
      <c r="E3423" s="242" t="s">
        <v>28</v>
      </c>
      <c r="F3423" s="243" t="s">
        <v>3865</v>
      </c>
      <c r="G3423" s="241"/>
      <c r="H3423" s="244">
        <v>48</v>
      </c>
      <c r="I3423" s="245"/>
      <c r="J3423" s="241"/>
      <c r="K3423" s="241"/>
      <c r="L3423" s="246"/>
      <c r="M3423" s="247"/>
      <c r="N3423" s="248"/>
      <c r="O3423" s="248"/>
      <c r="P3423" s="248"/>
      <c r="Q3423" s="248"/>
      <c r="R3423" s="248"/>
      <c r="S3423" s="248"/>
      <c r="T3423" s="249"/>
      <c r="U3423" s="14"/>
      <c r="V3423" s="14"/>
      <c r="W3423" s="14"/>
      <c r="X3423" s="14"/>
      <c r="Y3423" s="14"/>
      <c r="Z3423" s="14"/>
      <c r="AA3423" s="14"/>
      <c r="AB3423" s="14"/>
      <c r="AC3423" s="14"/>
      <c r="AD3423" s="14"/>
      <c r="AE3423" s="14"/>
      <c r="AT3423" s="250" t="s">
        <v>397</v>
      </c>
      <c r="AU3423" s="250" t="s">
        <v>84</v>
      </c>
      <c r="AV3423" s="14" t="s">
        <v>84</v>
      </c>
      <c r="AW3423" s="14" t="s">
        <v>35</v>
      </c>
      <c r="AX3423" s="14" t="s">
        <v>74</v>
      </c>
      <c r="AY3423" s="250" t="s">
        <v>378</v>
      </c>
    </row>
    <row r="3424" s="15" customFormat="1">
      <c r="A3424" s="15"/>
      <c r="B3424" s="251"/>
      <c r="C3424" s="252"/>
      <c r="D3424" s="231" t="s">
        <v>397</v>
      </c>
      <c r="E3424" s="253" t="s">
        <v>374</v>
      </c>
      <c r="F3424" s="254" t="s">
        <v>416</v>
      </c>
      <c r="G3424" s="252"/>
      <c r="H3424" s="255">
        <v>246</v>
      </c>
      <c r="I3424" s="256"/>
      <c r="J3424" s="252"/>
      <c r="K3424" s="252"/>
      <c r="L3424" s="257"/>
      <c r="M3424" s="258"/>
      <c r="N3424" s="259"/>
      <c r="O3424" s="259"/>
      <c r="P3424" s="259"/>
      <c r="Q3424" s="259"/>
      <c r="R3424" s="259"/>
      <c r="S3424" s="259"/>
      <c r="T3424" s="260"/>
      <c r="U3424" s="15"/>
      <c r="V3424" s="15"/>
      <c r="W3424" s="15"/>
      <c r="X3424" s="15"/>
      <c r="Y3424" s="15"/>
      <c r="Z3424" s="15"/>
      <c r="AA3424" s="15"/>
      <c r="AB3424" s="15"/>
      <c r="AC3424" s="15"/>
      <c r="AD3424" s="15"/>
      <c r="AE3424" s="15"/>
      <c r="AT3424" s="261" t="s">
        <v>397</v>
      </c>
      <c r="AU3424" s="261" t="s">
        <v>84</v>
      </c>
      <c r="AV3424" s="15" t="s">
        <v>390</v>
      </c>
      <c r="AW3424" s="15" t="s">
        <v>35</v>
      </c>
      <c r="AX3424" s="15" t="s">
        <v>82</v>
      </c>
      <c r="AY3424" s="261" t="s">
        <v>378</v>
      </c>
    </row>
    <row r="3425" s="2" customFormat="1" ht="16.5" customHeight="1">
      <c r="A3425" s="41"/>
      <c r="B3425" s="42"/>
      <c r="C3425" s="273" t="s">
        <v>3944</v>
      </c>
      <c r="D3425" s="273" t="s">
        <v>875</v>
      </c>
      <c r="E3425" s="274" t="s">
        <v>3945</v>
      </c>
      <c r="F3425" s="275" t="s">
        <v>3946</v>
      </c>
      <c r="G3425" s="276" t="s">
        <v>972</v>
      </c>
      <c r="H3425" s="277">
        <v>270.60000000000002</v>
      </c>
      <c r="I3425" s="278"/>
      <c r="J3425" s="279">
        <f>ROUND(I3425*H3425,2)</f>
        <v>0</v>
      </c>
      <c r="K3425" s="275" t="s">
        <v>28</v>
      </c>
      <c r="L3425" s="280"/>
      <c r="M3425" s="281" t="s">
        <v>28</v>
      </c>
      <c r="N3425" s="282" t="s">
        <v>45</v>
      </c>
      <c r="O3425" s="87"/>
      <c r="P3425" s="220">
        <f>O3425*H3425</f>
        <v>0</v>
      </c>
      <c r="Q3425" s="220">
        <v>0.00027</v>
      </c>
      <c r="R3425" s="220">
        <f>Q3425*H3425</f>
        <v>0.073062000000000002</v>
      </c>
      <c r="S3425" s="220">
        <v>0</v>
      </c>
      <c r="T3425" s="221">
        <f>S3425*H3425</f>
        <v>0</v>
      </c>
      <c r="U3425" s="41"/>
      <c r="V3425" s="41"/>
      <c r="W3425" s="41"/>
      <c r="X3425" s="41"/>
      <c r="Y3425" s="41"/>
      <c r="Z3425" s="41"/>
      <c r="AA3425" s="41"/>
      <c r="AB3425" s="41"/>
      <c r="AC3425" s="41"/>
      <c r="AD3425" s="41"/>
      <c r="AE3425" s="41"/>
      <c r="AR3425" s="222" t="s">
        <v>706</v>
      </c>
      <c r="AT3425" s="222" t="s">
        <v>875</v>
      </c>
      <c r="AU3425" s="222" t="s">
        <v>84</v>
      </c>
      <c r="AY3425" s="20" t="s">
        <v>378</v>
      </c>
      <c r="BE3425" s="223">
        <f>IF(N3425="základní",J3425,0)</f>
        <v>0</v>
      </c>
      <c r="BF3425" s="223">
        <f>IF(N3425="snížená",J3425,0)</f>
        <v>0</v>
      </c>
      <c r="BG3425" s="223">
        <f>IF(N3425="zákl. přenesená",J3425,0)</f>
        <v>0</v>
      </c>
      <c r="BH3425" s="223">
        <f>IF(N3425="sníž. přenesená",J3425,0)</f>
        <v>0</v>
      </c>
      <c r="BI3425" s="223">
        <f>IF(N3425="nulová",J3425,0)</f>
        <v>0</v>
      </c>
      <c r="BJ3425" s="20" t="s">
        <v>82</v>
      </c>
      <c r="BK3425" s="223">
        <f>ROUND(I3425*H3425,2)</f>
        <v>0</v>
      </c>
      <c r="BL3425" s="20" t="s">
        <v>598</v>
      </c>
      <c r="BM3425" s="222" t="s">
        <v>3947</v>
      </c>
    </row>
    <row r="3426" s="14" customFormat="1">
      <c r="A3426" s="14"/>
      <c r="B3426" s="240"/>
      <c r="C3426" s="241"/>
      <c r="D3426" s="231" t="s">
        <v>397</v>
      </c>
      <c r="E3426" s="242" t="s">
        <v>28</v>
      </c>
      <c r="F3426" s="243" t="s">
        <v>3948</v>
      </c>
      <c r="G3426" s="241"/>
      <c r="H3426" s="244">
        <v>270.60000000000002</v>
      </c>
      <c r="I3426" s="245"/>
      <c r="J3426" s="241"/>
      <c r="K3426" s="241"/>
      <c r="L3426" s="246"/>
      <c r="M3426" s="247"/>
      <c r="N3426" s="248"/>
      <c r="O3426" s="248"/>
      <c r="P3426" s="248"/>
      <c r="Q3426" s="248"/>
      <c r="R3426" s="248"/>
      <c r="S3426" s="248"/>
      <c r="T3426" s="249"/>
      <c r="U3426" s="14"/>
      <c r="V3426" s="14"/>
      <c r="W3426" s="14"/>
      <c r="X3426" s="14"/>
      <c r="Y3426" s="14"/>
      <c r="Z3426" s="14"/>
      <c r="AA3426" s="14"/>
      <c r="AB3426" s="14"/>
      <c r="AC3426" s="14"/>
      <c r="AD3426" s="14"/>
      <c r="AE3426" s="14"/>
      <c r="AT3426" s="250" t="s">
        <v>397</v>
      </c>
      <c r="AU3426" s="250" t="s">
        <v>84</v>
      </c>
      <c r="AV3426" s="14" t="s">
        <v>84</v>
      </c>
      <c r="AW3426" s="14" t="s">
        <v>35</v>
      </c>
      <c r="AX3426" s="14" t="s">
        <v>82</v>
      </c>
      <c r="AY3426" s="250" t="s">
        <v>378</v>
      </c>
    </row>
    <row r="3427" s="2" customFormat="1" ht="55.5" customHeight="1">
      <c r="A3427" s="41"/>
      <c r="B3427" s="42"/>
      <c r="C3427" s="211" t="s">
        <v>3949</v>
      </c>
      <c r="D3427" s="211" t="s">
        <v>385</v>
      </c>
      <c r="E3427" s="212" t="s">
        <v>3950</v>
      </c>
      <c r="F3427" s="213" t="s">
        <v>3951</v>
      </c>
      <c r="G3427" s="214" t="s">
        <v>634</v>
      </c>
      <c r="H3427" s="215">
        <v>15.537000000000001</v>
      </c>
      <c r="I3427" s="216"/>
      <c r="J3427" s="217">
        <f>ROUND(I3427*H3427,2)</f>
        <v>0</v>
      </c>
      <c r="K3427" s="213" t="s">
        <v>389</v>
      </c>
      <c r="L3427" s="47"/>
      <c r="M3427" s="218" t="s">
        <v>28</v>
      </c>
      <c r="N3427" s="219" t="s">
        <v>45</v>
      </c>
      <c r="O3427" s="87"/>
      <c r="P3427" s="220">
        <f>O3427*H3427</f>
        <v>0</v>
      </c>
      <c r="Q3427" s="220">
        <v>0</v>
      </c>
      <c r="R3427" s="220">
        <f>Q3427*H3427</f>
        <v>0</v>
      </c>
      <c r="S3427" s="220">
        <v>0</v>
      </c>
      <c r="T3427" s="221">
        <f>S3427*H3427</f>
        <v>0</v>
      </c>
      <c r="U3427" s="41"/>
      <c r="V3427" s="41"/>
      <c r="W3427" s="41"/>
      <c r="X3427" s="41"/>
      <c r="Y3427" s="41"/>
      <c r="Z3427" s="41"/>
      <c r="AA3427" s="41"/>
      <c r="AB3427" s="41"/>
      <c r="AC3427" s="41"/>
      <c r="AD3427" s="41"/>
      <c r="AE3427" s="41"/>
      <c r="AR3427" s="222" t="s">
        <v>598</v>
      </c>
      <c r="AT3427" s="222" t="s">
        <v>385</v>
      </c>
      <c r="AU3427" s="222" t="s">
        <v>84</v>
      </c>
      <c r="AY3427" s="20" t="s">
        <v>378</v>
      </c>
      <c r="BE3427" s="223">
        <f>IF(N3427="základní",J3427,0)</f>
        <v>0</v>
      </c>
      <c r="BF3427" s="223">
        <f>IF(N3427="snížená",J3427,0)</f>
        <v>0</v>
      </c>
      <c r="BG3427" s="223">
        <f>IF(N3427="zákl. přenesená",J3427,0)</f>
        <v>0</v>
      </c>
      <c r="BH3427" s="223">
        <f>IF(N3427="sníž. přenesená",J3427,0)</f>
        <v>0</v>
      </c>
      <c r="BI3427" s="223">
        <f>IF(N3427="nulová",J3427,0)</f>
        <v>0</v>
      </c>
      <c r="BJ3427" s="20" t="s">
        <v>82</v>
      </c>
      <c r="BK3427" s="223">
        <f>ROUND(I3427*H3427,2)</f>
        <v>0</v>
      </c>
      <c r="BL3427" s="20" t="s">
        <v>598</v>
      </c>
      <c r="BM3427" s="222" t="s">
        <v>3952</v>
      </c>
    </row>
    <row r="3428" s="2" customFormat="1">
      <c r="A3428" s="41"/>
      <c r="B3428" s="42"/>
      <c r="C3428" s="43"/>
      <c r="D3428" s="224" t="s">
        <v>394</v>
      </c>
      <c r="E3428" s="43"/>
      <c r="F3428" s="225" t="s">
        <v>3953</v>
      </c>
      <c r="G3428" s="43"/>
      <c r="H3428" s="43"/>
      <c r="I3428" s="226"/>
      <c r="J3428" s="43"/>
      <c r="K3428" s="43"/>
      <c r="L3428" s="47"/>
      <c r="M3428" s="227"/>
      <c r="N3428" s="228"/>
      <c r="O3428" s="87"/>
      <c r="P3428" s="87"/>
      <c r="Q3428" s="87"/>
      <c r="R3428" s="87"/>
      <c r="S3428" s="87"/>
      <c r="T3428" s="88"/>
      <c r="U3428" s="41"/>
      <c r="V3428" s="41"/>
      <c r="W3428" s="41"/>
      <c r="X3428" s="41"/>
      <c r="Y3428" s="41"/>
      <c r="Z3428" s="41"/>
      <c r="AA3428" s="41"/>
      <c r="AB3428" s="41"/>
      <c r="AC3428" s="41"/>
      <c r="AD3428" s="41"/>
      <c r="AE3428" s="41"/>
      <c r="AT3428" s="20" t="s">
        <v>394</v>
      </c>
      <c r="AU3428" s="20" t="s">
        <v>84</v>
      </c>
    </row>
    <row r="3429" s="12" customFormat="1" ht="22.8" customHeight="1">
      <c r="A3429" s="12"/>
      <c r="B3429" s="195"/>
      <c r="C3429" s="196"/>
      <c r="D3429" s="197" t="s">
        <v>73</v>
      </c>
      <c r="E3429" s="209" t="s">
        <v>3954</v>
      </c>
      <c r="F3429" s="209" t="s">
        <v>3955</v>
      </c>
      <c r="G3429" s="196"/>
      <c r="H3429" s="196"/>
      <c r="I3429" s="199"/>
      <c r="J3429" s="210">
        <f>BK3429</f>
        <v>0</v>
      </c>
      <c r="K3429" s="196"/>
      <c r="L3429" s="201"/>
      <c r="M3429" s="202"/>
      <c r="N3429" s="203"/>
      <c r="O3429" s="203"/>
      <c r="P3429" s="204">
        <f>SUM(P3430:P3516)</f>
        <v>0</v>
      </c>
      <c r="Q3429" s="203"/>
      <c r="R3429" s="204">
        <f>SUM(R3430:R3516)</f>
        <v>9.8797139699999992</v>
      </c>
      <c r="S3429" s="203"/>
      <c r="T3429" s="205">
        <f>SUM(T3430:T3516)</f>
        <v>0</v>
      </c>
      <c r="U3429" s="12"/>
      <c r="V3429" s="12"/>
      <c r="W3429" s="12"/>
      <c r="X3429" s="12"/>
      <c r="Y3429" s="12"/>
      <c r="Z3429" s="12"/>
      <c r="AA3429" s="12"/>
      <c r="AB3429" s="12"/>
      <c r="AC3429" s="12"/>
      <c r="AD3429" s="12"/>
      <c r="AE3429" s="12"/>
      <c r="AR3429" s="206" t="s">
        <v>84</v>
      </c>
      <c r="AT3429" s="207" t="s">
        <v>73</v>
      </c>
      <c r="AU3429" s="207" t="s">
        <v>82</v>
      </c>
      <c r="AY3429" s="206" t="s">
        <v>378</v>
      </c>
      <c r="BK3429" s="208">
        <f>SUM(BK3430:BK3516)</f>
        <v>0</v>
      </c>
    </row>
    <row r="3430" s="2" customFormat="1" ht="24.15" customHeight="1">
      <c r="A3430" s="41"/>
      <c r="B3430" s="42"/>
      <c r="C3430" s="211" t="s">
        <v>3956</v>
      </c>
      <c r="D3430" s="211" t="s">
        <v>385</v>
      </c>
      <c r="E3430" s="212" t="s">
        <v>3957</v>
      </c>
      <c r="F3430" s="213" t="s">
        <v>3958</v>
      </c>
      <c r="G3430" s="214" t="s">
        <v>572</v>
      </c>
      <c r="H3430" s="215">
        <v>55.546999999999997</v>
      </c>
      <c r="I3430" s="216"/>
      <c r="J3430" s="217">
        <f>ROUND(I3430*H3430,2)</f>
        <v>0</v>
      </c>
      <c r="K3430" s="213" t="s">
        <v>389</v>
      </c>
      <c r="L3430" s="47"/>
      <c r="M3430" s="218" t="s">
        <v>28</v>
      </c>
      <c r="N3430" s="219" t="s">
        <v>45</v>
      </c>
      <c r="O3430" s="87"/>
      <c r="P3430" s="220">
        <f>O3430*H3430</f>
        <v>0</v>
      </c>
      <c r="Q3430" s="220">
        <v>0.0015</v>
      </c>
      <c r="R3430" s="220">
        <f>Q3430*H3430</f>
        <v>0.083320499999999992</v>
      </c>
      <c r="S3430" s="220">
        <v>0</v>
      </c>
      <c r="T3430" s="221">
        <f>S3430*H3430</f>
        <v>0</v>
      </c>
      <c r="U3430" s="41"/>
      <c r="V3430" s="41"/>
      <c r="W3430" s="41"/>
      <c r="X3430" s="41"/>
      <c r="Y3430" s="41"/>
      <c r="Z3430" s="41"/>
      <c r="AA3430" s="41"/>
      <c r="AB3430" s="41"/>
      <c r="AC3430" s="41"/>
      <c r="AD3430" s="41"/>
      <c r="AE3430" s="41"/>
      <c r="AR3430" s="222" t="s">
        <v>598</v>
      </c>
      <c r="AT3430" s="222" t="s">
        <v>385</v>
      </c>
      <c r="AU3430" s="222" t="s">
        <v>84</v>
      </c>
      <c r="AY3430" s="20" t="s">
        <v>378</v>
      </c>
      <c r="BE3430" s="223">
        <f>IF(N3430="základní",J3430,0)</f>
        <v>0</v>
      </c>
      <c r="BF3430" s="223">
        <f>IF(N3430="snížená",J3430,0)</f>
        <v>0</v>
      </c>
      <c r="BG3430" s="223">
        <f>IF(N3430="zákl. přenesená",J3430,0)</f>
        <v>0</v>
      </c>
      <c r="BH3430" s="223">
        <f>IF(N3430="sníž. přenesená",J3430,0)</f>
        <v>0</v>
      </c>
      <c r="BI3430" s="223">
        <f>IF(N3430="nulová",J3430,0)</f>
        <v>0</v>
      </c>
      <c r="BJ3430" s="20" t="s">
        <v>82</v>
      </c>
      <c r="BK3430" s="223">
        <f>ROUND(I3430*H3430,2)</f>
        <v>0</v>
      </c>
      <c r="BL3430" s="20" t="s">
        <v>598</v>
      </c>
      <c r="BM3430" s="222" t="s">
        <v>3959</v>
      </c>
    </row>
    <row r="3431" s="2" customFormat="1">
      <c r="A3431" s="41"/>
      <c r="B3431" s="42"/>
      <c r="C3431" s="43"/>
      <c r="D3431" s="224" t="s">
        <v>394</v>
      </c>
      <c r="E3431" s="43"/>
      <c r="F3431" s="225" t="s">
        <v>3960</v>
      </c>
      <c r="G3431" s="43"/>
      <c r="H3431" s="43"/>
      <c r="I3431" s="226"/>
      <c r="J3431" s="43"/>
      <c r="K3431" s="43"/>
      <c r="L3431" s="47"/>
      <c r="M3431" s="227"/>
      <c r="N3431" s="228"/>
      <c r="O3431" s="87"/>
      <c r="P3431" s="87"/>
      <c r="Q3431" s="87"/>
      <c r="R3431" s="87"/>
      <c r="S3431" s="87"/>
      <c r="T3431" s="88"/>
      <c r="U3431" s="41"/>
      <c r="V3431" s="41"/>
      <c r="W3431" s="41"/>
      <c r="X3431" s="41"/>
      <c r="Y3431" s="41"/>
      <c r="Z3431" s="41"/>
      <c r="AA3431" s="41"/>
      <c r="AB3431" s="41"/>
      <c r="AC3431" s="41"/>
      <c r="AD3431" s="41"/>
      <c r="AE3431" s="41"/>
      <c r="AT3431" s="20" t="s">
        <v>394</v>
      </c>
      <c r="AU3431" s="20" t="s">
        <v>84</v>
      </c>
    </row>
    <row r="3432" s="14" customFormat="1">
      <c r="A3432" s="14"/>
      <c r="B3432" s="240"/>
      <c r="C3432" s="241"/>
      <c r="D3432" s="231" t="s">
        <v>397</v>
      </c>
      <c r="E3432" s="242" t="s">
        <v>28</v>
      </c>
      <c r="F3432" s="243" t="s">
        <v>3961</v>
      </c>
      <c r="G3432" s="241"/>
      <c r="H3432" s="244">
        <v>43.622</v>
      </c>
      <c r="I3432" s="245"/>
      <c r="J3432" s="241"/>
      <c r="K3432" s="241"/>
      <c r="L3432" s="246"/>
      <c r="M3432" s="247"/>
      <c r="N3432" s="248"/>
      <c r="O3432" s="248"/>
      <c r="P3432" s="248"/>
      <c r="Q3432" s="248"/>
      <c r="R3432" s="248"/>
      <c r="S3432" s="248"/>
      <c r="T3432" s="249"/>
      <c r="U3432" s="14"/>
      <c r="V3432" s="14"/>
      <c r="W3432" s="14"/>
      <c r="X3432" s="14"/>
      <c r="Y3432" s="14"/>
      <c r="Z3432" s="14"/>
      <c r="AA3432" s="14"/>
      <c r="AB3432" s="14"/>
      <c r="AC3432" s="14"/>
      <c r="AD3432" s="14"/>
      <c r="AE3432" s="14"/>
      <c r="AT3432" s="250" t="s">
        <v>397</v>
      </c>
      <c r="AU3432" s="250" t="s">
        <v>84</v>
      </c>
      <c r="AV3432" s="14" t="s">
        <v>84</v>
      </c>
      <c r="AW3432" s="14" t="s">
        <v>35</v>
      </c>
      <c r="AX3432" s="14" t="s">
        <v>74</v>
      </c>
      <c r="AY3432" s="250" t="s">
        <v>378</v>
      </c>
    </row>
    <row r="3433" s="14" customFormat="1">
      <c r="A3433" s="14"/>
      <c r="B3433" s="240"/>
      <c r="C3433" s="241"/>
      <c r="D3433" s="231" t="s">
        <v>397</v>
      </c>
      <c r="E3433" s="242" t="s">
        <v>28</v>
      </c>
      <c r="F3433" s="243" t="s">
        <v>3962</v>
      </c>
      <c r="G3433" s="241"/>
      <c r="H3433" s="244">
        <v>11.925000000000001</v>
      </c>
      <c r="I3433" s="245"/>
      <c r="J3433" s="241"/>
      <c r="K3433" s="241"/>
      <c r="L3433" s="246"/>
      <c r="M3433" s="247"/>
      <c r="N3433" s="248"/>
      <c r="O3433" s="248"/>
      <c r="P3433" s="248"/>
      <c r="Q3433" s="248"/>
      <c r="R3433" s="248"/>
      <c r="S3433" s="248"/>
      <c r="T3433" s="249"/>
      <c r="U3433" s="14"/>
      <c r="V3433" s="14"/>
      <c r="W3433" s="14"/>
      <c r="X3433" s="14"/>
      <c r="Y3433" s="14"/>
      <c r="Z3433" s="14"/>
      <c r="AA3433" s="14"/>
      <c r="AB3433" s="14"/>
      <c r="AC3433" s="14"/>
      <c r="AD3433" s="14"/>
      <c r="AE3433" s="14"/>
      <c r="AT3433" s="250" t="s">
        <v>397</v>
      </c>
      <c r="AU3433" s="250" t="s">
        <v>84</v>
      </c>
      <c r="AV3433" s="14" t="s">
        <v>84</v>
      </c>
      <c r="AW3433" s="14" t="s">
        <v>35</v>
      </c>
      <c r="AX3433" s="14" t="s">
        <v>74</v>
      </c>
      <c r="AY3433" s="250" t="s">
        <v>378</v>
      </c>
    </row>
    <row r="3434" s="15" customFormat="1">
      <c r="A3434" s="15"/>
      <c r="B3434" s="251"/>
      <c r="C3434" s="252"/>
      <c r="D3434" s="231" t="s">
        <v>397</v>
      </c>
      <c r="E3434" s="253" t="s">
        <v>28</v>
      </c>
      <c r="F3434" s="254" t="s">
        <v>416</v>
      </c>
      <c r="G3434" s="252"/>
      <c r="H3434" s="255">
        <v>55.546999999999997</v>
      </c>
      <c r="I3434" s="256"/>
      <c r="J3434" s="252"/>
      <c r="K3434" s="252"/>
      <c r="L3434" s="257"/>
      <c r="M3434" s="258"/>
      <c r="N3434" s="259"/>
      <c r="O3434" s="259"/>
      <c r="P3434" s="259"/>
      <c r="Q3434" s="259"/>
      <c r="R3434" s="259"/>
      <c r="S3434" s="259"/>
      <c r="T3434" s="260"/>
      <c r="U3434" s="15"/>
      <c r="V3434" s="15"/>
      <c r="W3434" s="15"/>
      <c r="X3434" s="15"/>
      <c r="Y3434" s="15"/>
      <c r="Z3434" s="15"/>
      <c r="AA3434" s="15"/>
      <c r="AB3434" s="15"/>
      <c r="AC3434" s="15"/>
      <c r="AD3434" s="15"/>
      <c r="AE3434" s="15"/>
      <c r="AT3434" s="261" t="s">
        <v>397</v>
      </c>
      <c r="AU3434" s="261" t="s">
        <v>84</v>
      </c>
      <c r="AV3434" s="15" t="s">
        <v>390</v>
      </c>
      <c r="AW3434" s="15" t="s">
        <v>35</v>
      </c>
      <c r="AX3434" s="15" t="s">
        <v>82</v>
      </c>
      <c r="AY3434" s="261" t="s">
        <v>378</v>
      </c>
    </row>
    <row r="3435" s="2" customFormat="1" ht="24.15" customHeight="1">
      <c r="A3435" s="41"/>
      <c r="B3435" s="42"/>
      <c r="C3435" s="211" t="s">
        <v>3963</v>
      </c>
      <c r="D3435" s="211" t="s">
        <v>385</v>
      </c>
      <c r="E3435" s="212" t="s">
        <v>3964</v>
      </c>
      <c r="F3435" s="213" t="s">
        <v>3965</v>
      </c>
      <c r="G3435" s="214" t="s">
        <v>764</v>
      </c>
      <c r="H3435" s="215">
        <v>65</v>
      </c>
      <c r="I3435" s="216"/>
      <c r="J3435" s="217">
        <f>ROUND(I3435*H3435,2)</f>
        <v>0</v>
      </c>
      <c r="K3435" s="213" t="s">
        <v>389</v>
      </c>
      <c r="L3435" s="47"/>
      <c r="M3435" s="218" t="s">
        <v>28</v>
      </c>
      <c r="N3435" s="219" t="s">
        <v>45</v>
      </c>
      <c r="O3435" s="87"/>
      <c r="P3435" s="220">
        <f>O3435*H3435</f>
        <v>0</v>
      </c>
      <c r="Q3435" s="220">
        <v>0.00021000000000000001</v>
      </c>
      <c r="R3435" s="220">
        <f>Q3435*H3435</f>
        <v>0.013650000000000001</v>
      </c>
      <c r="S3435" s="220">
        <v>0</v>
      </c>
      <c r="T3435" s="221">
        <f>S3435*H3435</f>
        <v>0</v>
      </c>
      <c r="U3435" s="41"/>
      <c r="V3435" s="41"/>
      <c r="W3435" s="41"/>
      <c r="X3435" s="41"/>
      <c r="Y3435" s="41"/>
      <c r="Z3435" s="41"/>
      <c r="AA3435" s="41"/>
      <c r="AB3435" s="41"/>
      <c r="AC3435" s="41"/>
      <c r="AD3435" s="41"/>
      <c r="AE3435" s="41"/>
      <c r="AR3435" s="222" t="s">
        <v>598</v>
      </c>
      <c r="AT3435" s="222" t="s">
        <v>385</v>
      </c>
      <c r="AU3435" s="222" t="s">
        <v>84</v>
      </c>
      <c r="AY3435" s="20" t="s">
        <v>378</v>
      </c>
      <c r="BE3435" s="223">
        <f>IF(N3435="základní",J3435,0)</f>
        <v>0</v>
      </c>
      <c r="BF3435" s="223">
        <f>IF(N3435="snížená",J3435,0)</f>
        <v>0</v>
      </c>
      <c r="BG3435" s="223">
        <f>IF(N3435="zákl. přenesená",J3435,0)</f>
        <v>0</v>
      </c>
      <c r="BH3435" s="223">
        <f>IF(N3435="sníž. přenesená",J3435,0)</f>
        <v>0</v>
      </c>
      <c r="BI3435" s="223">
        <f>IF(N3435="nulová",J3435,0)</f>
        <v>0</v>
      </c>
      <c r="BJ3435" s="20" t="s">
        <v>82</v>
      </c>
      <c r="BK3435" s="223">
        <f>ROUND(I3435*H3435,2)</f>
        <v>0</v>
      </c>
      <c r="BL3435" s="20" t="s">
        <v>598</v>
      </c>
      <c r="BM3435" s="222" t="s">
        <v>3966</v>
      </c>
    </row>
    <row r="3436" s="2" customFormat="1">
      <c r="A3436" s="41"/>
      <c r="B3436" s="42"/>
      <c r="C3436" s="43"/>
      <c r="D3436" s="224" t="s">
        <v>394</v>
      </c>
      <c r="E3436" s="43"/>
      <c r="F3436" s="225" t="s">
        <v>3967</v>
      </c>
      <c r="G3436" s="43"/>
      <c r="H3436" s="43"/>
      <c r="I3436" s="226"/>
      <c r="J3436" s="43"/>
      <c r="K3436" s="43"/>
      <c r="L3436" s="47"/>
      <c r="M3436" s="227"/>
      <c r="N3436" s="228"/>
      <c r="O3436" s="87"/>
      <c r="P3436" s="87"/>
      <c r="Q3436" s="87"/>
      <c r="R3436" s="87"/>
      <c r="S3436" s="87"/>
      <c r="T3436" s="88"/>
      <c r="U3436" s="41"/>
      <c r="V3436" s="41"/>
      <c r="W3436" s="41"/>
      <c r="X3436" s="41"/>
      <c r="Y3436" s="41"/>
      <c r="Z3436" s="41"/>
      <c r="AA3436" s="41"/>
      <c r="AB3436" s="41"/>
      <c r="AC3436" s="41"/>
      <c r="AD3436" s="41"/>
      <c r="AE3436" s="41"/>
      <c r="AT3436" s="20" t="s">
        <v>394</v>
      </c>
      <c r="AU3436" s="20" t="s">
        <v>84</v>
      </c>
    </row>
    <row r="3437" s="13" customFormat="1">
      <c r="A3437" s="13"/>
      <c r="B3437" s="229"/>
      <c r="C3437" s="230"/>
      <c r="D3437" s="231" t="s">
        <v>397</v>
      </c>
      <c r="E3437" s="232" t="s">
        <v>28</v>
      </c>
      <c r="F3437" s="233" t="s">
        <v>797</v>
      </c>
      <c r="G3437" s="230"/>
      <c r="H3437" s="232" t="s">
        <v>28</v>
      </c>
      <c r="I3437" s="234"/>
      <c r="J3437" s="230"/>
      <c r="K3437" s="230"/>
      <c r="L3437" s="235"/>
      <c r="M3437" s="236"/>
      <c r="N3437" s="237"/>
      <c r="O3437" s="237"/>
      <c r="P3437" s="237"/>
      <c r="Q3437" s="237"/>
      <c r="R3437" s="237"/>
      <c r="S3437" s="237"/>
      <c r="T3437" s="238"/>
      <c r="U3437" s="13"/>
      <c r="V3437" s="13"/>
      <c r="W3437" s="13"/>
      <c r="X3437" s="13"/>
      <c r="Y3437" s="13"/>
      <c r="Z3437" s="13"/>
      <c r="AA3437" s="13"/>
      <c r="AB3437" s="13"/>
      <c r="AC3437" s="13"/>
      <c r="AD3437" s="13"/>
      <c r="AE3437" s="13"/>
      <c r="AT3437" s="239" t="s">
        <v>397</v>
      </c>
      <c r="AU3437" s="239" t="s">
        <v>84</v>
      </c>
      <c r="AV3437" s="13" t="s">
        <v>82</v>
      </c>
      <c r="AW3437" s="13" t="s">
        <v>35</v>
      </c>
      <c r="AX3437" s="13" t="s">
        <v>74</v>
      </c>
      <c r="AY3437" s="239" t="s">
        <v>378</v>
      </c>
    </row>
    <row r="3438" s="14" customFormat="1">
      <c r="A3438" s="14"/>
      <c r="B3438" s="240"/>
      <c r="C3438" s="241"/>
      <c r="D3438" s="231" t="s">
        <v>397</v>
      </c>
      <c r="E3438" s="242" t="s">
        <v>28</v>
      </c>
      <c r="F3438" s="243" t="s">
        <v>3968</v>
      </c>
      <c r="G3438" s="241"/>
      <c r="H3438" s="244">
        <v>16</v>
      </c>
      <c r="I3438" s="245"/>
      <c r="J3438" s="241"/>
      <c r="K3438" s="241"/>
      <c r="L3438" s="246"/>
      <c r="M3438" s="247"/>
      <c r="N3438" s="248"/>
      <c r="O3438" s="248"/>
      <c r="P3438" s="248"/>
      <c r="Q3438" s="248"/>
      <c r="R3438" s="248"/>
      <c r="S3438" s="248"/>
      <c r="T3438" s="249"/>
      <c r="U3438" s="14"/>
      <c r="V3438" s="14"/>
      <c r="W3438" s="14"/>
      <c r="X3438" s="14"/>
      <c r="Y3438" s="14"/>
      <c r="Z3438" s="14"/>
      <c r="AA3438" s="14"/>
      <c r="AB3438" s="14"/>
      <c r="AC3438" s="14"/>
      <c r="AD3438" s="14"/>
      <c r="AE3438" s="14"/>
      <c r="AT3438" s="250" t="s">
        <v>397</v>
      </c>
      <c r="AU3438" s="250" t="s">
        <v>84</v>
      </c>
      <c r="AV3438" s="14" t="s">
        <v>84</v>
      </c>
      <c r="AW3438" s="14" t="s">
        <v>35</v>
      </c>
      <c r="AX3438" s="14" t="s">
        <v>74</v>
      </c>
      <c r="AY3438" s="250" t="s">
        <v>378</v>
      </c>
    </row>
    <row r="3439" s="13" customFormat="1">
      <c r="A3439" s="13"/>
      <c r="B3439" s="229"/>
      <c r="C3439" s="230"/>
      <c r="D3439" s="231" t="s">
        <v>397</v>
      </c>
      <c r="E3439" s="232" t="s">
        <v>28</v>
      </c>
      <c r="F3439" s="233" t="s">
        <v>800</v>
      </c>
      <c r="G3439" s="230"/>
      <c r="H3439" s="232" t="s">
        <v>28</v>
      </c>
      <c r="I3439" s="234"/>
      <c r="J3439" s="230"/>
      <c r="K3439" s="230"/>
      <c r="L3439" s="235"/>
      <c r="M3439" s="236"/>
      <c r="N3439" s="237"/>
      <c r="O3439" s="237"/>
      <c r="P3439" s="237"/>
      <c r="Q3439" s="237"/>
      <c r="R3439" s="237"/>
      <c r="S3439" s="237"/>
      <c r="T3439" s="238"/>
      <c r="U3439" s="13"/>
      <c r="V3439" s="13"/>
      <c r="W3439" s="13"/>
      <c r="X3439" s="13"/>
      <c r="Y3439" s="13"/>
      <c r="Z3439" s="13"/>
      <c r="AA3439" s="13"/>
      <c r="AB3439" s="13"/>
      <c r="AC3439" s="13"/>
      <c r="AD3439" s="13"/>
      <c r="AE3439" s="13"/>
      <c r="AT3439" s="239" t="s">
        <v>397</v>
      </c>
      <c r="AU3439" s="239" t="s">
        <v>84</v>
      </c>
      <c r="AV3439" s="13" t="s">
        <v>82</v>
      </c>
      <c r="AW3439" s="13" t="s">
        <v>35</v>
      </c>
      <c r="AX3439" s="13" t="s">
        <v>74</v>
      </c>
      <c r="AY3439" s="239" t="s">
        <v>378</v>
      </c>
    </row>
    <row r="3440" s="14" customFormat="1">
      <c r="A3440" s="14"/>
      <c r="B3440" s="240"/>
      <c r="C3440" s="241"/>
      <c r="D3440" s="231" t="s">
        <v>397</v>
      </c>
      <c r="E3440" s="242" t="s">
        <v>28</v>
      </c>
      <c r="F3440" s="243" t="s">
        <v>390</v>
      </c>
      <c r="G3440" s="241"/>
      <c r="H3440" s="244">
        <v>4</v>
      </c>
      <c r="I3440" s="245"/>
      <c r="J3440" s="241"/>
      <c r="K3440" s="241"/>
      <c r="L3440" s="246"/>
      <c r="M3440" s="247"/>
      <c r="N3440" s="248"/>
      <c r="O3440" s="248"/>
      <c r="P3440" s="248"/>
      <c r="Q3440" s="248"/>
      <c r="R3440" s="248"/>
      <c r="S3440" s="248"/>
      <c r="T3440" s="249"/>
      <c r="U3440" s="14"/>
      <c r="V3440" s="14"/>
      <c r="W3440" s="14"/>
      <c r="X3440" s="14"/>
      <c r="Y3440" s="14"/>
      <c r="Z3440" s="14"/>
      <c r="AA3440" s="14"/>
      <c r="AB3440" s="14"/>
      <c r="AC3440" s="14"/>
      <c r="AD3440" s="14"/>
      <c r="AE3440" s="14"/>
      <c r="AT3440" s="250" t="s">
        <v>397</v>
      </c>
      <c r="AU3440" s="250" t="s">
        <v>84</v>
      </c>
      <c r="AV3440" s="14" t="s">
        <v>84</v>
      </c>
      <c r="AW3440" s="14" t="s">
        <v>35</v>
      </c>
      <c r="AX3440" s="14" t="s">
        <v>74</v>
      </c>
      <c r="AY3440" s="250" t="s">
        <v>378</v>
      </c>
    </row>
    <row r="3441" s="13" customFormat="1">
      <c r="A3441" s="13"/>
      <c r="B3441" s="229"/>
      <c r="C3441" s="230"/>
      <c r="D3441" s="231" t="s">
        <v>397</v>
      </c>
      <c r="E3441" s="232" t="s">
        <v>28</v>
      </c>
      <c r="F3441" s="233" t="s">
        <v>802</v>
      </c>
      <c r="G3441" s="230"/>
      <c r="H3441" s="232" t="s">
        <v>28</v>
      </c>
      <c r="I3441" s="234"/>
      <c r="J3441" s="230"/>
      <c r="K3441" s="230"/>
      <c r="L3441" s="235"/>
      <c r="M3441" s="236"/>
      <c r="N3441" s="237"/>
      <c r="O3441" s="237"/>
      <c r="P3441" s="237"/>
      <c r="Q3441" s="237"/>
      <c r="R3441" s="237"/>
      <c r="S3441" s="237"/>
      <c r="T3441" s="238"/>
      <c r="U3441" s="13"/>
      <c r="V3441" s="13"/>
      <c r="W3441" s="13"/>
      <c r="X3441" s="13"/>
      <c r="Y3441" s="13"/>
      <c r="Z3441" s="13"/>
      <c r="AA3441" s="13"/>
      <c r="AB3441" s="13"/>
      <c r="AC3441" s="13"/>
      <c r="AD3441" s="13"/>
      <c r="AE3441" s="13"/>
      <c r="AT3441" s="239" t="s">
        <v>397</v>
      </c>
      <c r="AU3441" s="239" t="s">
        <v>84</v>
      </c>
      <c r="AV3441" s="13" t="s">
        <v>82</v>
      </c>
      <c r="AW3441" s="13" t="s">
        <v>35</v>
      </c>
      <c r="AX3441" s="13" t="s">
        <v>74</v>
      </c>
      <c r="AY3441" s="239" t="s">
        <v>378</v>
      </c>
    </row>
    <row r="3442" s="14" customFormat="1">
      <c r="A3442" s="14"/>
      <c r="B3442" s="240"/>
      <c r="C3442" s="241"/>
      <c r="D3442" s="231" t="s">
        <v>397</v>
      </c>
      <c r="E3442" s="242" t="s">
        <v>28</v>
      </c>
      <c r="F3442" s="243" t="s">
        <v>390</v>
      </c>
      <c r="G3442" s="241"/>
      <c r="H3442" s="244">
        <v>4</v>
      </c>
      <c r="I3442" s="245"/>
      <c r="J3442" s="241"/>
      <c r="K3442" s="241"/>
      <c r="L3442" s="246"/>
      <c r="M3442" s="247"/>
      <c r="N3442" s="248"/>
      <c r="O3442" s="248"/>
      <c r="P3442" s="248"/>
      <c r="Q3442" s="248"/>
      <c r="R3442" s="248"/>
      <c r="S3442" s="248"/>
      <c r="T3442" s="249"/>
      <c r="U3442" s="14"/>
      <c r="V3442" s="14"/>
      <c r="W3442" s="14"/>
      <c r="X3442" s="14"/>
      <c r="Y3442" s="14"/>
      <c r="Z3442" s="14"/>
      <c r="AA3442" s="14"/>
      <c r="AB3442" s="14"/>
      <c r="AC3442" s="14"/>
      <c r="AD3442" s="14"/>
      <c r="AE3442" s="14"/>
      <c r="AT3442" s="250" t="s">
        <v>397</v>
      </c>
      <c r="AU3442" s="250" t="s">
        <v>84</v>
      </c>
      <c r="AV3442" s="14" t="s">
        <v>84</v>
      </c>
      <c r="AW3442" s="14" t="s">
        <v>35</v>
      </c>
      <c r="AX3442" s="14" t="s">
        <v>74</v>
      </c>
      <c r="AY3442" s="250" t="s">
        <v>378</v>
      </c>
    </row>
    <row r="3443" s="13" customFormat="1">
      <c r="A3443" s="13"/>
      <c r="B3443" s="229"/>
      <c r="C3443" s="230"/>
      <c r="D3443" s="231" t="s">
        <v>397</v>
      </c>
      <c r="E3443" s="232" t="s">
        <v>28</v>
      </c>
      <c r="F3443" s="233" t="s">
        <v>804</v>
      </c>
      <c r="G3443" s="230"/>
      <c r="H3443" s="232" t="s">
        <v>28</v>
      </c>
      <c r="I3443" s="234"/>
      <c r="J3443" s="230"/>
      <c r="K3443" s="230"/>
      <c r="L3443" s="235"/>
      <c r="M3443" s="236"/>
      <c r="N3443" s="237"/>
      <c r="O3443" s="237"/>
      <c r="P3443" s="237"/>
      <c r="Q3443" s="237"/>
      <c r="R3443" s="237"/>
      <c r="S3443" s="237"/>
      <c r="T3443" s="238"/>
      <c r="U3443" s="13"/>
      <c r="V3443" s="13"/>
      <c r="W3443" s="13"/>
      <c r="X3443" s="13"/>
      <c r="Y3443" s="13"/>
      <c r="Z3443" s="13"/>
      <c r="AA3443" s="13"/>
      <c r="AB3443" s="13"/>
      <c r="AC3443" s="13"/>
      <c r="AD3443" s="13"/>
      <c r="AE3443" s="13"/>
      <c r="AT3443" s="239" t="s">
        <v>397</v>
      </c>
      <c r="AU3443" s="239" t="s">
        <v>84</v>
      </c>
      <c r="AV3443" s="13" t="s">
        <v>82</v>
      </c>
      <c r="AW3443" s="13" t="s">
        <v>35</v>
      </c>
      <c r="AX3443" s="13" t="s">
        <v>74</v>
      </c>
      <c r="AY3443" s="239" t="s">
        <v>378</v>
      </c>
    </row>
    <row r="3444" s="14" customFormat="1">
      <c r="A3444" s="14"/>
      <c r="B3444" s="240"/>
      <c r="C3444" s="241"/>
      <c r="D3444" s="231" t="s">
        <v>397</v>
      </c>
      <c r="E3444" s="242" t="s">
        <v>28</v>
      </c>
      <c r="F3444" s="243" t="s">
        <v>3969</v>
      </c>
      <c r="G3444" s="241"/>
      <c r="H3444" s="244">
        <v>28</v>
      </c>
      <c r="I3444" s="245"/>
      <c r="J3444" s="241"/>
      <c r="K3444" s="241"/>
      <c r="L3444" s="246"/>
      <c r="M3444" s="247"/>
      <c r="N3444" s="248"/>
      <c r="O3444" s="248"/>
      <c r="P3444" s="248"/>
      <c r="Q3444" s="248"/>
      <c r="R3444" s="248"/>
      <c r="S3444" s="248"/>
      <c r="T3444" s="249"/>
      <c r="U3444" s="14"/>
      <c r="V3444" s="14"/>
      <c r="W3444" s="14"/>
      <c r="X3444" s="14"/>
      <c r="Y3444" s="14"/>
      <c r="Z3444" s="14"/>
      <c r="AA3444" s="14"/>
      <c r="AB3444" s="14"/>
      <c r="AC3444" s="14"/>
      <c r="AD3444" s="14"/>
      <c r="AE3444" s="14"/>
      <c r="AT3444" s="250" t="s">
        <v>397</v>
      </c>
      <c r="AU3444" s="250" t="s">
        <v>84</v>
      </c>
      <c r="AV3444" s="14" t="s">
        <v>84</v>
      </c>
      <c r="AW3444" s="14" t="s">
        <v>35</v>
      </c>
      <c r="AX3444" s="14" t="s">
        <v>74</v>
      </c>
      <c r="AY3444" s="250" t="s">
        <v>378</v>
      </c>
    </row>
    <row r="3445" s="13" customFormat="1">
      <c r="A3445" s="13"/>
      <c r="B3445" s="229"/>
      <c r="C3445" s="230"/>
      <c r="D3445" s="231" t="s">
        <v>397</v>
      </c>
      <c r="E3445" s="232" t="s">
        <v>28</v>
      </c>
      <c r="F3445" s="233" t="s">
        <v>807</v>
      </c>
      <c r="G3445" s="230"/>
      <c r="H3445" s="232" t="s">
        <v>28</v>
      </c>
      <c r="I3445" s="234"/>
      <c r="J3445" s="230"/>
      <c r="K3445" s="230"/>
      <c r="L3445" s="235"/>
      <c r="M3445" s="236"/>
      <c r="N3445" s="237"/>
      <c r="O3445" s="237"/>
      <c r="P3445" s="237"/>
      <c r="Q3445" s="237"/>
      <c r="R3445" s="237"/>
      <c r="S3445" s="237"/>
      <c r="T3445" s="238"/>
      <c r="U3445" s="13"/>
      <c r="V3445" s="13"/>
      <c r="W3445" s="13"/>
      <c r="X3445" s="13"/>
      <c r="Y3445" s="13"/>
      <c r="Z3445" s="13"/>
      <c r="AA3445" s="13"/>
      <c r="AB3445" s="13"/>
      <c r="AC3445" s="13"/>
      <c r="AD3445" s="13"/>
      <c r="AE3445" s="13"/>
      <c r="AT3445" s="239" t="s">
        <v>397</v>
      </c>
      <c r="AU3445" s="239" t="s">
        <v>84</v>
      </c>
      <c r="AV3445" s="13" t="s">
        <v>82</v>
      </c>
      <c r="AW3445" s="13" t="s">
        <v>35</v>
      </c>
      <c r="AX3445" s="13" t="s">
        <v>74</v>
      </c>
      <c r="AY3445" s="239" t="s">
        <v>378</v>
      </c>
    </row>
    <row r="3446" s="14" customFormat="1">
      <c r="A3446" s="14"/>
      <c r="B3446" s="240"/>
      <c r="C3446" s="241"/>
      <c r="D3446" s="231" t="s">
        <v>397</v>
      </c>
      <c r="E3446" s="242" t="s">
        <v>28</v>
      </c>
      <c r="F3446" s="243" t="s">
        <v>3970</v>
      </c>
      <c r="G3446" s="241"/>
      <c r="H3446" s="244">
        <v>13</v>
      </c>
      <c r="I3446" s="245"/>
      <c r="J3446" s="241"/>
      <c r="K3446" s="241"/>
      <c r="L3446" s="246"/>
      <c r="M3446" s="247"/>
      <c r="N3446" s="248"/>
      <c r="O3446" s="248"/>
      <c r="P3446" s="248"/>
      <c r="Q3446" s="248"/>
      <c r="R3446" s="248"/>
      <c r="S3446" s="248"/>
      <c r="T3446" s="249"/>
      <c r="U3446" s="14"/>
      <c r="V3446" s="14"/>
      <c r="W3446" s="14"/>
      <c r="X3446" s="14"/>
      <c r="Y3446" s="14"/>
      <c r="Z3446" s="14"/>
      <c r="AA3446" s="14"/>
      <c r="AB3446" s="14"/>
      <c r="AC3446" s="14"/>
      <c r="AD3446" s="14"/>
      <c r="AE3446" s="14"/>
      <c r="AT3446" s="250" t="s">
        <v>397</v>
      </c>
      <c r="AU3446" s="250" t="s">
        <v>84</v>
      </c>
      <c r="AV3446" s="14" t="s">
        <v>84</v>
      </c>
      <c r="AW3446" s="14" t="s">
        <v>35</v>
      </c>
      <c r="AX3446" s="14" t="s">
        <v>74</v>
      </c>
      <c r="AY3446" s="250" t="s">
        <v>378</v>
      </c>
    </row>
    <row r="3447" s="15" customFormat="1">
      <c r="A3447" s="15"/>
      <c r="B3447" s="251"/>
      <c r="C3447" s="252"/>
      <c r="D3447" s="231" t="s">
        <v>397</v>
      </c>
      <c r="E3447" s="253" t="s">
        <v>28</v>
      </c>
      <c r="F3447" s="254" t="s">
        <v>416</v>
      </c>
      <c r="G3447" s="252"/>
      <c r="H3447" s="255">
        <v>65</v>
      </c>
      <c r="I3447" s="256"/>
      <c r="J3447" s="252"/>
      <c r="K3447" s="252"/>
      <c r="L3447" s="257"/>
      <c r="M3447" s="258"/>
      <c r="N3447" s="259"/>
      <c r="O3447" s="259"/>
      <c r="P3447" s="259"/>
      <c r="Q3447" s="259"/>
      <c r="R3447" s="259"/>
      <c r="S3447" s="259"/>
      <c r="T3447" s="260"/>
      <c r="U3447" s="15"/>
      <c r="V3447" s="15"/>
      <c r="W3447" s="15"/>
      <c r="X3447" s="15"/>
      <c r="Y3447" s="15"/>
      <c r="Z3447" s="15"/>
      <c r="AA3447" s="15"/>
      <c r="AB3447" s="15"/>
      <c r="AC3447" s="15"/>
      <c r="AD3447" s="15"/>
      <c r="AE3447" s="15"/>
      <c r="AT3447" s="261" t="s">
        <v>397</v>
      </c>
      <c r="AU3447" s="261" t="s">
        <v>84</v>
      </c>
      <c r="AV3447" s="15" t="s">
        <v>390</v>
      </c>
      <c r="AW3447" s="15" t="s">
        <v>35</v>
      </c>
      <c r="AX3447" s="15" t="s">
        <v>82</v>
      </c>
      <c r="AY3447" s="261" t="s">
        <v>378</v>
      </c>
    </row>
    <row r="3448" s="2" customFormat="1" ht="24.15" customHeight="1">
      <c r="A3448" s="41"/>
      <c r="B3448" s="42"/>
      <c r="C3448" s="211" t="s">
        <v>3971</v>
      </c>
      <c r="D3448" s="211" t="s">
        <v>385</v>
      </c>
      <c r="E3448" s="212" t="s">
        <v>3972</v>
      </c>
      <c r="F3448" s="213" t="s">
        <v>3973</v>
      </c>
      <c r="G3448" s="214" t="s">
        <v>764</v>
      </c>
      <c r="H3448" s="215">
        <v>16</v>
      </c>
      <c r="I3448" s="216"/>
      <c r="J3448" s="217">
        <f>ROUND(I3448*H3448,2)</f>
        <v>0</v>
      </c>
      <c r="K3448" s="213" t="s">
        <v>389</v>
      </c>
      <c r="L3448" s="47"/>
      <c r="M3448" s="218" t="s">
        <v>28</v>
      </c>
      <c r="N3448" s="219" t="s">
        <v>45</v>
      </c>
      <c r="O3448" s="87"/>
      <c r="P3448" s="220">
        <f>O3448*H3448</f>
        <v>0</v>
      </c>
      <c r="Q3448" s="220">
        <v>0.00020000000000000001</v>
      </c>
      <c r="R3448" s="220">
        <f>Q3448*H3448</f>
        <v>0.0032000000000000002</v>
      </c>
      <c r="S3448" s="220">
        <v>0</v>
      </c>
      <c r="T3448" s="221">
        <f>S3448*H3448</f>
        <v>0</v>
      </c>
      <c r="U3448" s="41"/>
      <c r="V3448" s="41"/>
      <c r="W3448" s="41"/>
      <c r="X3448" s="41"/>
      <c r="Y3448" s="41"/>
      <c r="Z3448" s="41"/>
      <c r="AA3448" s="41"/>
      <c r="AB3448" s="41"/>
      <c r="AC3448" s="41"/>
      <c r="AD3448" s="41"/>
      <c r="AE3448" s="41"/>
      <c r="AR3448" s="222" t="s">
        <v>598</v>
      </c>
      <c r="AT3448" s="222" t="s">
        <v>385</v>
      </c>
      <c r="AU3448" s="222" t="s">
        <v>84</v>
      </c>
      <c r="AY3448" s="20" t="s">
        <v>378</v>
      </c>
      <c r="BE3448" s="223">
        <f>IF(N3448="základní",J3448,0)</f>
        <v>0</v>
      </c>
      <c r="BF3448" s="223">
        <f>IF(N3448="snížená",J3448,0)</f>
        <v>0</v>
      </c>
      <c r="BG3448" s="223">
        <f>IF(N3448="zákl. přenesená",J3448,0)</f>
        <v>0</v>
      </c>
      <c r="BH3448" s="223">
        <f>IF(N3448="sníž. přenesená",J3448,0)</f>
        <v>0</v>
      </c>
      <c r="BI3448" s="223">
        <f>IF(N3448="nulová",J3448,0)</f>
        <v>0</v>
      </c>
      <c r="BJ3448" s="20" t="s">
        <v>82</v>
      </c>
      <c r="BK3448" s="223">
        <f>ROUND(I3448*H3448,2)</f>
        <v>0</v>
      </c>
      <c r="BL3448" s="20" t="s">
        <v>598</v>
      </c>
      <c r="BM3448" s="222" t="s">
        <v>3974</v>
      </c>
    </row>
    <row r="3449" s="2" customFormat="1">
      <c r="A3449" s="41"/>
      <c r="B3449" s="42"/>
      <c r="C3449" s="43"/>
      <c r="D3449" s="224" t="s">
        <v>394</v>
      </c>
      <c r="E3449" s="43"/>
      <c r="F3449" s="225" t="s">
        <v>3975</v>
      </c>
      <c r="G3449" s="43"/>
      <c r="H3449" s="43"/>
      <c r="I3449" s="226"/>
      <c r="J3449" s="43"/>
      <c r="K3449" s="43"/>
      <c r="L3449" s="47"/>
      <c r="M3449" s="227"/>
      <c r="N3449" s="228"/>
      <c r="O3449" s="87"/>
      <c r="P3449" s="87"/>
      <c r="Q3449" s="87"/>
      <c r="R3449" s="87"/>
      <c r="S3449" s="87"/>
      <c r="T3449" s="88"/>
      <c r="U3449" s="41"/>
      <c r="V3449" s="41"/>
      <c r="W3449" s="41"/>
      <c r="X3449" s="41"/>
      <c r="Y3449" s="41"/>
      <c r="Z3449" s="41"/>
      <c r="AA3449" s="41"/>
      <c r="AB3449" s="41"/>
      <c r="AC3449" s="41"/>
      <c r="AD3449" s="41"/>
      <c r="AE3449" s="41"/>
      <c r="AT3449" s="20" t="s">
        <v>394</v>
      </c>
      <c r="AU3449" s="20" t="s">
        <v>84</v>
      </c>
    </row>
    <row r="3450" s="13" customFormat="1">
      <c r="A3450" s="13"/>
      <c r="B3450" s="229"/>
      <c r="C3450" s="230"/>
      <c r="D3450" s="231" t="s">
        <v>397</v>
      </c>
      <c r="E3450" s="232" t="s">
        <v>28</v>
      </c>
      <c r="F3450" s="233" t="s">
        <v>797</v>
      </c>
      <c r="G3450" s="230"/>
      <c r="H3450" s="232" t="s">
        <v>28</v>
      </c>
      <c r="I3450" s="234"/>
      <c r="J3450" s="230"/>
      <c r="K3450" s="230"/>
      <c r="L3450" s="235"/>
      <c r="M3450" s="236"/>
      <c r="N3450" s="237"/>
      <c r="O3450" s="237"/>
      <c r="P3450" s="237"/>
      <c r="Q3450" s="237"/>
      <c r="R3450" s="237"/>
      <c r="S3450" s="237"/>
      <c r="T3450" s="238"/>
      <c r="U3450" s="13"/>
      <c r="V3450" s="13"/>
      <c r="W3450" s="13"/>
      <c r="X3450" s="13"/>
      <c r="Y3450" s="13"/>
      <c r="Z3450" s="13"/>
      <c r="AA3450" s="13"/>
      <c r="AB3450" s="13"/>
      <c r="AC3450" s="13"/>
      <c r="AD3450" s="13"/>
      <c r="AE3450" s="13"/>
      <c r="AT3450" s="239" t="s">
        <v>397</v>
      </c>
      <c r="AU3450" s="239" t="s">
        <v>84</v>
      </c>
      <c r="AV3450" s="13" t="s">
        <v>82</v>
      </c>
      <c r="AW3450" s="13" t="s">
        <v>35</v>
      </c>
      <c r="AX3450" s="13" t="s">
        <v>74</v>
      </c>
      <c r="AY3450" s="239" t="s">
        <v>378</v>
      </c>
    </row>
    <row r="3451" s="14" customFormat="1">
      <c r="A3451" s="14"/>
      <c r="B3451" s="240"/>
      <c r="C3451" s="241"/>
      <c r="D3451" s="231" t="s">
        <v>397</v>
      </c>
      <c r="E3451" s="242" t="s">
        <v>28</v>
      </c>
      <c r="F3451" s="243" t="s">
        <v>82</v>
      </c>
      <c r="G3451" s="241"/>
      <c r="H3451" s="244">
        <v>1</v>
      </c>
      <c r="I3451" s="245"/>
      <c r="J3451" s="241"/>
      <c r="K3451" s="241"/>
      <c r="L3451" s="246"/>
      <c r="M3451" s="247"/>
      <c r="N3451" s="248"/>
      <c r="O3451" s="248"/>
      <c r="P3451" s="248"/>
      <c r="Q3451" s="248"/>
      <c r="R3451" s="248"/>
      <c r="S3451" s="248"/>
      <c r="T3451" s="249"/>
      <c r="U3451" s="14"/>
      <c r="V3451" s="14"/>
      <c r="W3451" s="14"/>
      <c r="X3451" s="14"/>
      <c r="Y3451" s="14"/>
      <c r="Z3451" s="14"/>
      <c r="AA3451" s="14"/>
      <c r="AB3451" s="14"/>
      <c r="AC3451" s="14"/>
      <c r="AD3451" s="14"/>
      <c r="AE3451" s="14"/>
      <c r="AT3451" s="250" t="s">
        <v>397</v>
      </c>
      <c r="AU3451" s="250" t="s">
        <v>84</v>
      </c>
      <c r="AV3451" s="14" t="s">
        <v>84</v>
      </c>
      <c r="AW3451" s="14" t="s">
        <v>35</v>
      </c>
      <c r="AX3451" s="14" t="s">
        <v>74</v>
      </c>
      <c r="AY3451" s="250" t="s">
        <v>378</v>
      </c>
    </row>
    <row r="3452" s="13" customFormat="1">
      <c r="A3452" s="13"/>
      <c r="B3452" s="229"/>
      <c r="C3452" s="230"/>
      <c r="D3452" s="231" t="s">
        <v>397</v>
      </c>
      <c r="E3452" s="232" t="s">
        <v>28</v>
      </c>
      <c r="F3452" s="233" t="s">
        <v>800</v>
      </c>
      <c r="G3452" s="230"/>
      <c r="H3452" s="232" t="s">
        <v>28</v>
      </c>
      <c r="I3452" s="234"/>
      <c r="J3452" s="230"/>
      <c r="K3452" s="230"/>
      <c r="L3452" s="235"/>
      <c r="M3452" s="236"/>
      <c r="N3452" s="237"/>
      <c r="O3452" s="237"/>
      <c r="P3452" s="237"/>
      <c r="Q3452" s="237"/>
      <c r="R3452" s="237"/>
      <c r="S3452" s="237"/>
      <c r="T3452" s="238"/>
      <c r="U3452" s="13"/>
      <c r="V3452" s="13"/>
      <c r="W3452" s="13"/>
      <c r="X3452" s="13"/>
      <c r="Y3452" s="13"/>
      <c r="Z3452" s="13"/>
      <c r="AA3452" s="13"/>
      <c r="AB3452" s="13"/>
      <c r="AC3452" s="13"/>
      <c r="AD3452" s="13"/>
      <c r="AE3452" s="13"/>
      <c r="AT3452" s="239" t="s">
        <v>397</v>
      </c>
      <c r="AU3452" s="239" t="s">
        <v>84</v>
      </c>
      <c r="AV3452" s="13" t="s">
        <v>82</v>
      </c>
      <c r="AW3452" s="13" t="s">
        <v>35</v>
      </c>
      <c r="AX3452" s="13" t="s">
        <v>74</v>
      </c>
      <c r="AY3452" s="239" t="s">
        <v>378</v>
      </c>
    </row>
    <row r="3453" s="14" customFormat="1">
      <c r="A3453" s="14"/>
      <c r="B3453" s="240"/>
      <c r="C3453" s="241"/>
      <c r="D3453" s="231" t="s">
        <v>397</v>
      </c>
      <c r="E3453" s="242" t="s">
        <v>28</v>
      </c>
      <c r="F3453" s="243" t="s">
        <v>82</v>
      </c>
      <c r="G3453" s="241"/>
      <c r="H3453" s="244">
        <v>1</v>
      </c>
      <c r="I3453" s="245"/>
      <c r="J3453" s="241"/>
      <c r="K3453" s="241"/>
      <c r="L3453" s="246"/>
      <c r="M3453" s="247"/>
      <c r="N3453" s="248"/>
      <c r="O3453" s="248"/>
      <c r="P3453" s="248"/>
      <c r="Q3453" s="248"/>
      <c r="R3453" s="248"/>
      <c r="S3453" s="248"/>
      <c r="T3453" s="249"/>
      <c r="U3453" s="14"/>
      <c r="V3453" s="14"/>
      <c r="W3453" s="14"/>
      <c r="X3453" s="14"/>
      <c r="Y3453" s="14"/>
      <c r="Z3453" s="14"/>
      <c r="AA3453" s="14"/>
      <c r="AB3453" s="14"/>
      <c r="AC3453" s="14"/>
      <c r="AD3453" s="14"/>
      <c r="AE3453" s="14"/>
      <c r="AT3453" s="250" t="s">
        <v>397</v>
      </c>
      <c r="AU3453" s="250" t="s">
        <v>84</v>
      </c>
      <c r="AV3453" s="14" t="s">
        <v>84</v>
      </c>
      <c r="AW3453" s="14" t="s">
        <v>35</v>
      </c>
      <c r="AX3453" s="14" t="s">
        <v>74</v>
      </c>
      <c r="AY3453" s="250" t="s">
        <v>378</v>
      </c>
    </row>
    <row r="3454" s="13" customFormat="1">
      <c r="A3454" s="13"/>
      <c r="B3454" s="229"/>
      <c r="C3454" s="230"/>
      <c r="D3454" s="231" t="s">
        <v>397</v>
      </c>
      <c r="E3454" s="232" t="s">
        <v>28</v>
      </c>
      <c r="F3454" s="233" t="s">
        <v>802</v>
      </c>
      <c r="G3454" s="230"/>
      <c r="H3454" s="232" t="s">
        <v>28</v>
      </c>
      <c r="I3454" s="234"/>
      <c r="J3454" s="230"/>
      <c r="K3454" s="230"/>
      <c r="L3454" s="235"/>
      <c r="M3454" s="236"/>
      <c r="N3454" s="237"/>
      <c r="O3454" s="237"/>
      <c r="P3454" s="237"/>
      <c r="Q3454" s="237"/>
      <c r="R3454" s="237"/>
      <c r="S3454" s="237"/>
      <c r="T3454" s="238"/>
      <c r="U3454" s="13"/>
      <c r="V3454" s="13"/>
      <c r="W3454" s="13"/>
      <c r="X3454" s="13"/>
      <c r="Y3454" s="13"/>
      <c r="Z3454" s="13"/>
      <c r="AA3454" s="13"/>
      <c r="AB3454" s="13"/>
      <c r="AC3454" s="13"/>
      <c r="AD3454" s="13"/>
      <c r="AE3454" s="13"/>
      <c r="AT3454" s="239" t="s">
        <v>397</v>
      </c>
      <c r="AU3454" s="239" t="s">
        <v>84</v>
      </c>
      <c r="AV3454" s="13" t="s">
        <v>82</v>
      </c>
      <c r="AW3454" s="13" t="s">
        <v>35</v>
      </c>
      <c r="AX3454" s="13" t="s">
        <v>74</v>
      </c>
      <c r="AY3454" s="239" t="s">
        <v>378</v>
      </c>
    </row>
    <row r="3455" s="14" customFormat="1">
      <c r="A3455" s="14"/>
      <c r="B3455" s="240"/>
      <c r="C3455" s="241"/>
      <c r="D3455" s="231" t="s">
        <v>397</v>
      </c>
      <c r="E3455" s="242" t="s">
        <v>28</v>
      </c>
      <c r="F3455" s="243" t="s">
        <v>82</v>
      </c>
      <c r="G3455" s="241"/>
      <c r="H3455" s="244">
        <v>1</v>
      </c>
      <c r="I3455" s="245"/>
      <c r="J3455" s="241"/>
      <c r="K3455" s="241"/>
      <c r="L3455" s="246"/>
      <c r="M3455" s="247"/>
      <c r="N3455" s="248"/>
      <c r="O3455" s="248"/>
      <c r="P3455" s="248"/>
      <c r="Q3455" s="248"/>
      <c r="R3455" s="248"/>
      <c r="S3455" s="248"/>
      <c r="T3455" s="249"/>
      <c r="U3455" s="14"/>
      <c r="V3455" s="14"/>
      <c r="W3455" s="14"/>
      <c r="X3455" s="14"/>
      <c r="Y3455" s="14"/>
      <c r="Z3455" s="14"/>
      <c r="AA3455" s="14"/>
      <c r="AB3455" s="14"/>
      <c r="AC3455" s="14"/>
      <c r="AD3455" s="14"/>
      <c r="AE3455" s="14"/>
      <c r="AT3455" s="250" t="s">
        <v>397</v>
      </c>
      <c r="AU3455" s="250" t="s">
        <v>84</v>
      </c>
      <c r="AV3455" s="14" t="s">
        <v>84</v>
      </c>
      <c r="AW3455" s="14" t="s">
        <v>35</v>
      </c>
      <c r="AX3455" s="14" t="s">
        <v>74</v>
      </c>
      <c r="AY3455" s="250" t="s">
        <v>378</v>
      </c>
    </row>
    <row r="3456" s="13" customFormat="1">
      <c r="A3456" s="13"/>
      <c r="B3456" s="229"/>
      <c r="C3456" s="230"/>
      <c r="D3456" s="231" t="s">
        <v>397</v>
      </c>
      <c r="E3456" s="232" t="s">
        <v>28</v>
      </c>
      <c r="F3456" s="233" t="s">
        <v>804</v>
      </c>
      <c r="G3456" s="230"/>
      <c r="H3456" s="232" t="s">
        <v>28</v>
      </c>
      <c r="I3456" s="234"/>
      <c r="J3456" s="230"/>
      <c r="K3456" s="230"/>
      <c r="L3456" s="235"/>
      <c r="M3456" s="236"/>
      <c r="N3456" s="237"/>
      <c r="O3456" s="237"/>
      <c r="P3456" s="237"/>
      <c r="Q3456" s="237"/>
      <c r="R3456" s="237"/>
      <c r="S3456" s="237"/>
      <c r="T3456" s="238"/>
      <c r="U3456" s="13"/>
      <c r="V3456" s="13"/>
      <c r="W3456" s="13"/>
      <c r="X3456" s="13"/>
      <c r="Y3456" s="13"/>
      <c r="Z3456" s="13"/>
      <c r="AA3456" s="13"/>
      <c r="AB3456" s="13"/>
      <c r="AC3456" s="13"/>
      <c r="AD3456" s="13"/>
      <c r="AE3456" s="13"/>
      <c r="AT3456" s="239" t="s">
        <v>397</v>
      </c>
      <c r="AU3456" s="239" t="s">
        <v>84</v>
      </c>
      <c r="AV3456" s="13" t="s">
        <v>82</v>
      </c>
      <c r="AW3456" s="13" t="s">
        <v>35</v>
      </c>
      <c r="AX3456" s="13" t="s">
        <v>74</v>
      </c>
      <c r="AY3456" s="239" t="s">
        <v>378</v>
      </c>
    </row>
    <row r="3457" s="14" customFormat="1">
      <c r="A3457" s="14"/>
      <c r="B3457" s="240"/>
      <c r="C3457" s="241"/>
      <c r="D3457" s="231" t="s">
        <v>397</v>
      </c>
      <c r="E3457" s="242" t="s">
        <v>28</v>
      </c>
      <c r="F3457" s="243" t="s">
        <v>3976</v>
      </c>
      <c r="G3457" s="241"/>
      <c r="H3457" s="244">
        <v>10</v>
      </c>
      <c r="I3457" s="245"/>
      <c r="J3457" s="241"/>
      <c r="K3457" s="241"/>
      <c r="L3457" s="246"/>
      <c r="M3457" s="247"/>
      <c r="N3457" s="248"/>
      <c r="O3457" s="248"/>
      <c r="P3457" s="248"/>
      <c r="Q3457" s="248"/>
      <c r="R3457" s="248"/>
      <c r="S3457" s="248"/>
      <c r="T3457" s="249"/>
      <c r="U3457" s="14"/>
      <c r="V3457" s="14"/>
      <c r="W3457" s="14"/>
      <c r="X3457" s="14"/>
      <c r="Y3457" s="14"/>
      <c r="Z3457" s="14"/>
      <c r="AA3457" s="14"/>
      <c r="AB3457" s="14"/>
      <c r="AC3457" s="14"/>
      <c r="AD3457" s="14"/>
      <c r="AE3457" s="14"/>
      <c r="AT3457" s="250" t="s">
        <v>397</v>
      </c>
      <c r="AU3457" s="250" t="s">
        <v>84</v>
      </c>
      <c r="AV3457" s="14" t="s">
        <v>84</v>
      </c>
      <c r="AW3457" s="14" t="s">
        <v>35</v>
      </c>
      <c r="AX3457" s="14" t="s">
        <v>74</v>
      </c>
      <c r="AY3457" s="250" t="s">
        <v>378</v>
      </c>
    </row>
    <row r="3458" s="13" customFormat="1">
      <c r="A3458" s="13"/>
      <c r="B3458" s="229"/>
      <c r="C3458" s="230"/>
      <c r="D3458" s="231" t="s">
        <v>397</v>
      </c>
      <c r="E3458" s="232" t="s">
        <v>28</v>
      </c>
      <c r="F3458" s="233" t="s">
        <v>807</v>
      </c>
      <c r="G3458" s="230"/>
      <c r="H3458" s="232" t="s">
        <v>28</v>
      </c>
      <c r="I3458" s="234"/>
      <c r="J3458" s="230"/>
      <c r="K3458" s="230"/>
      <c r="L3458" s="235"/>
      <c r="M3458" s="236"/>
      <c r="N3458" s="237"/>
      <c r="O3458" s="237"/>
      <c r="P3458" s="237"/>
      <c r="Q3458" s="237"/>
      <c r="R3458" s="237"/>
      <c r="S3458" s="237"/>
      <c r="T3458" s="238"/>
      <c r="U3458" s="13"/>
      <c r="V3458" s="13"/>
      <c r="W3458" s="13"/>
      <c r="X3458" s="13"/>
      <c r="Y3458" s="13"/>
      <c r="Z3458" s="13"/>
      <c r="AA3458" s="13"/>
      <c r="AB3458" s="13"/>
      <c r="AC3458" s="13"/>
      <c r="AD3458" s="13"/>
      <c r="AE3458" s="13"/>
      <c r="AT3458" s="239" t="s">
        <v>397</v>
      </c>
      <c r="AU3458" s="239" t="s">
        <v>84</v>
      </c>
      <c r="AV3458" s="13" t="s">
        <v>82</v>
      </c>
      <c r="AW3458" s="13" t="s">
        <v>35</v>
      </c>
      <c r="AX3458" s="13" t="s">
        <v>74</v>
      </c>
      <c r="AY3458" s="239" t="s">
        <v>378</v>
      </c>
    </row>
    <row r="3459" s="14" customFormat="1">
      <c r="A3459" s="14"/>
      <c r="B3459" s="240"/>
      <c r="C3459" s="241"/>
      <c r="D3459" s="231" t="s">
        <v>397</v>
      </c>
      <c r="E3459" s="242" t="s">
        <v>28</v>
      </c>
      <c r="F3459" s="243" t="s">
        <v>432</v>
      </c>
      <c r="G3459" s="241"/>
      <c r="H3459" s="244">
        <v>3</v>
      </c>
      <c r="I3459" s="245"/>
      <c r="J3459" s="241"/>
      <c r="K3459" s="241"/>
      <c r="L3459" s="246"/>
      <c r="M3459" s="247"/>
      <c r="N3459" s="248"/>
      <c r="O3459" s="248"/>
      <c r="P3459" s="248"/>
      <c r="Q3459" s="248"/>
      <c r="R3459" s="248"/>
      <c r="S3459" s="248"/>
      <c r="T3459" s="249"/>
      <c r="U3459" s="14"/>
      <c r="V3459" s="14"/>
      <c r="W3459" s="14"/>
      <c r="X3459" s="14"/>
      <c r="Y3459" s="14"/>
      <c r="Z3459" s="14"/>
      <c r="AA3459" s="14"/>
      <c r="AB3459" s="14"/>
      <c r="AC3459" s="14"/>
      <c r="AD3459" s="14"/>
      <c r="AE3459" s="14"/>
      <c r="AT3459" s="250" t="s">
        <v>397</v>
      </c>
      <c r="AU3459" s="250" t="s">
        <v>84</v>
      </c>
      <c r="AV3459" s="14" t="s">
        <v>84</v>
      </c>
      <c r="AW3459" s="14" t="s">
        <v>35</v>
      </c>
      <c r="AX3459" s="14" t="s">
        <v>74</v>
      </c>
      <c r="AY3459" s="250" t="s">
        <v>378</v>
      </c>
    </row>
    <row r="3460" s="15" customFormat="1">
      <c r="A3460" s="15"/>
      <c r="B3460" s="251"/>
      <c r="C3460" s="252"/>
      <c r="D3460" s="231" t="s">
        <v>397</v>
      </c>
      <c r="E3460" s="253" t="s">
        <v>28</v>
      </c>
      <c r="F3460" s="254" t="s">
        <v>416</v>
      </c>
      <c r="G3460" s="252"/>
      <c r="H3460" s="255">
        <v>16</v>
      </c>
      <c r="I3460" s="256"/>
      <c r="J3460" s="252"/>
      <c r="K3460" s="252"/>
      <c r="L3460" s="257"/>
      <c r="M3460" s="258"/>
      <c r="N3460" s="259"/>
      <c r="O3460" s="259"/>
      <c r="P3460" s="259"/>
      <c r="Q3460" s="259"/>
      <c r="R3460" s="259"/>
      <c r="S3460" s="259"/>
      <c r="T3460" s="260"/>
      <c r="U3460" s="15"/>
      <c r="V3460" s="15"/>
      <c r="W3460" s="15"/>
      <c r="X3460" s="15"/>
      <c r="Y3460" s="15"/>
      <c r="Z3460" s="15"/>
      <c r="AA3460" s="15"/>
      <c r="AB3460" s="15"/>
      <c r="AC3460" s="15"/>
      <c r="AD3460" s="15"/>
      <c r="AE3460" s="15"/>
      <c r="AT3460" s="261" t="s">
        <v>397</v>
      </c>
      <c r="AU3460" s="261" t="s">
        <v>84</v>
      </c>
      <c r="AV3460" s="15" t="s">
        <v>390</v>
      </c>
      <c r="AW3460" s="15" t="s">
        <v>35</v>
      </c>
      <c r="AX3460" s="15" t="s">
        <v>82</v>
      </c>
      <c r="AY3460" s="261" t="s">
        <v>378</v>
      </c>
    </row>
    <row r="3461" s="2" customFormat="1" ht="24.15" customHeight="1">
      <c r="A3461" s="41"/>
      <c r="B3461" s="42"/>
      <c r="C3461" s="211" t="s">
        <v>3977</v>
      </c>
      <c r="D3461" s="211" t="s">
        <v>385</v>
      </c>
      <c r="E3461" s="212" t="s">
        <v>3978</v>
      </c>
      <c r="F3461" s="213" t="s">
        <v>3979</v>
      </c>
      <c r="G3461" s="214" t="s">
        <v>972</v>
      </c>
      <c r="H3461" s="215">
        <v>218.11000000000001</v>
      </c>
      <c r="I3461" s="216"/>
      <c r="J3461" s="217">
        <f>ROUND(I3461*H3461,2)</f>
        <v>0</v>
      </c>
      <c r="K3461" s="213" t="s">
        <v>389</v>
      </c>
      <c r="L3461" s="47"/>
      <c r="M3461" s="218" t="s">
        <v>28</v>
      </c>
      <c r="N3461" s="219" t="s">
        <v>45</v>
      </c>
      <c r="O3461" s="87"/>
      <c r="P3461" s="220">
        <f>O3461*H3461</f>
        <v>0</v>
      </c>
      <c r="Q3461" s="220">
        <v>0.00142</v>
      </c>
      <c r="R3461" s="220">
        <f>Q3461*H3461</f>
        <v>0.30971620000000005</v>
      </c>
      <c r="S3461" s="220">
        <v>0</v>
      </c>
      <c r="T3461" s="221">
        <f>S3461*H3461</f>
        <v>0</v>
      </c>
      <c r="U3461" s="41"/>
      <c r="V3461" s="41"/>
      <c r="W3461" s="41"/>
      <c r="X3461" s="41"/>
      <c r="Y3461" s="41"/>
      <c r="Z3461" s="41"/>
      <c r="AA3461" s="41"/>
      <c r="AB3461" s="41"/>
      <c r="AC3461" s="41"/>
      <c r="AD3461" s="41"/>
      <c r="AE3461" s="41"/>
      <c r="AR3461" s="222" t="s">
        <v>598</v>
      </c>
      <c r="AT3461" s="222" t="s">
        <v>385</v>
      </c>
      <c r="AU3461" s="222" t="s">
        <v>84</v>
      </c>
      <c r="AY3461" s="20" t="s">
        <v>378</v>
      </c>
      <c r="BE3461" s="223">
        <f>IF(N3461="základní",J3461,0)</f>
        <v>0</v>
      </c>
      <c r="BF3461" s="223">
        <f>IF(N3461="snížená",J3461,0)</f>
        <v>0</v>
      </c>
      <c r="BG3461" s="223">
        <f>IF(N3461="zákl. přenesená",J3461,0)</f>
        <v>0</v>
      </c>
      <c r="BH3461" s="223">
        <f>IF(N3461="sníž. přenesená",J3461,0)</f>
        <v>0</v>
      </c>
      <c r="BI3461" s="223">
        <f>IF(N3461="nulová",J3461,0)</f>
        <v>0</v>
      </c>
      <c r="BJ3461" s="20" t="s">
        <v>82</v>
      </c>
      <c r="BK3461" s="223">
        <f>ROUND(I3461*H3461,2)</f>
        <v>0</v>
      </c>
      <c r="BL3461" s="20" t="s">
        <v>598</v>
      </c>
      <c r="BM3461" s="222" t="s">
        <v>3980</v>
      </c>
    </row>
    <row r="3462" s="2" customFormat="1">
      <c r="A3462" s="41"/>
      <c r="B3462" s="42"/>
      <c r="C3462" s="43"/>
      <c r="D3462" s="224" t="s">
        <v>394</v>
      </c>
      <c r="E3462" s="43"/>
      <c r="F3462" s="225" t="s">
        <v>3981</v>
      </c>
      <c r="G3462" s="43"/>
      <c r="H3462" s="43"/>
      <c r="I3462" s="226"/>
      <c r="J3462" s="43"/>
      <c r="K3462" s="43"/>
      <c r="L3462" s="47"/>
      <c r="M3462" s="227"/>
      <c r="N3462" s="228"/>
      <c r="O3462" s="87"/>
      <c r="P3462" s="87"/>
      <c r="Q3462" s="87"/>
      <c r="R3462" s="87"/>
      <c r="S3462" s="87"/>
      <c r="T3462" s="88"/>
      <c r="U3462" s="41"/>
      <c r="V3462" s="41"/>
      <c r="W3462" s="41"/>
      <c r="X3462" s="41"/>
      <c r="Y3462" s="41"/>
      <c r="Z3462" s="41"/>
      <c r="AA3462" s="41"/>
      <c r="AB3462" s="41"/>
      <c r="AC3462" s="41"/>
      <c r="AD3462" s="41"/>
      <c r="AE3462" s="41"/>
      <c r="AT3462" s="20" t="s">
        <v>394</v>
      </c>
      <c r="AU3462" s="20" t="s">
        <v>84</v>
      </c>
    </row>
    <row r="3463" s="14" customFormat="1">
      <c r="A3463" s="14"/>
      <c r="B3463" s="240"/>
      <c r="C3463" s="241"/>
      <c r="D3463" s="231" t="s">
        <v>397</v>
      </c>
      <c r="E3463" s="242" t="s">
        <v>28</v>
      </c>
      <c r="F3463" s="243" t="s">
        <v>211</v>
      </c>
      <c r="G3463" s="241"/>
      <c r="H3463" s="244">
        <v>218.11000000000001</v>
      </c>
      <c r="I3463" s="245"/>
      <c r="J3463" s="241"/>
      <c r="K3463" s="241"/>
      <c r="L3463" s="246"/>
      <c r="M3463" s="247"/>
      <c r="N3463" s="248"/>
      <c r="O3463" s="248"/>
      <c r="P3463" s="248"/>
      <c r="Q3463" s="248"/>
      <c r="R3463" s="248"/>
      <c r="S3463" s="248"/>
      <c r="T3463" s="249"/>
      <c r="U3463" s="14"/>
      <c r="V3463" s="14"/>
      <c r="W3463" s="14"/>
      <c r="X3463" s="14"/>
      <c r="Y3463" s="14"/>
      <c r="Z3463" s="14"/>
      <c r="AA3463" s="14"/>
      <c r="AB3463" s="14"/>
      <c r="AC3463" s="14"/>
      <c r="AD3463" s="14"/>
      <c r="AE3463" s="14"/>
      <c r="AT3463" s="250" t="s">
        <v>397</v>
      </c>
      <c r="AU3463" s="250" t="s">
        <v>84</v>
      </c>
      <c r="AV3463" s="14" t="s">
        <v>84</v>
      </c>
      <c r="AW3463" s="14" t="s">
        <v>35</v>
      </c>
      <c r="AX3463" s="14" t="s">
        <v>82</v>
      </c>
      <c r="AY3463" s="250" t="s">
        <v>378</v>
      </c>
    </row>
    <row r="3464" s="2" customFormat="1" ht="37.8" customHeight="1">
      <c r="A3464" s="41"/>
      <c r="B3464" s="42"/>
      <c r="C3464" s="211" t="s">
        <v>3982</v>
      </c>
      <c r="D3464" s="211" t="s">
        <v>385</v>
      </c>
      <c r="E3464" s="212" t="s">
        <v>3983</v>
      </c>
      <c r="F3464" s="213" t="s">
        <v>3984</v>
      </c>
      <c r="G3464" s="214" t="s">
        <v>572</v>
      </c>
      <c r="H3464" s="215">
        <v>297.95299999999997</v>
      </c>
      <c r="I3464" s="216"/>
      <c r="J3464" s="217">
        <f>ROUND(I3464*H3464,2)</f>
        <v>0</v>
      </c>
      <c r="K3464" s="213" t="s">
        <v>389</v>
      </c>
      <c r="L3464" s="47"/>
      <c r="M3464" s="218" t="s">
        <v>28</v>
      </c>
      <c r="N3464" s="219" t="s">
        <v>45</v>
      </c>
      <c r="O3464" s="87"/>
      <c r="P3464" s="220">
        <f>O3464*H3464</f>
        <v>0</v>
      </c>
      <c r="Q3464" s="220">
        <v>0.0090900000000000009</v>
      </c>
      <c r="R3464" s="220">
        <f>Q3464*H3464</f>
        <v>2.7083927700000001</v>
      </c>
      <c r="S3464" s="220">
        <v>0</v>
      </c>
      <c r="T3464" s="221">
        <f>S3464*H3464</f>
        <v>0</v>
      </c>
      <c r="U3464" s="41"/>
      <c r="V3464" s="41"/>
      <c r="W3464" s="41"/>
      <c r="X3464" s="41"/>
      <c r="Y3464" s="41"/>
      <c r="Z3464" s="41"/>
      <c r="AA3464" s="41"/>
      <c r="AB3464" s="41"/>
      <c r="AC3464" s="41"/>
      <c r="AD3464" s="41"/>
      <c r="AE3464" s="41"/>
      <c r="AR3464" s="222" t="s">
        <v>598</v>
      </c>
      <c r="AT3464" s="222" t="s">
        <v>385</v>
      </c>
      <c r="AU3464" s="222" t="s">
        <v>84</v>
      </c>
      <c r="AY3464" s="20" t="s">
        <v>378</v>
      </c>
      <c r="BE3464" s="223">
        <f>IF(N3464="základní",J3464,0)</f>
        <v>0</v>
      </c>
      <c r="BF3464" s="223">
        <f>IF(N3464="snížená",J3464,0)</f>
        <v>0</v>
      </c>
      <c r="BG3464" s="223">
        <f>IF(N3464="zákl. přenesená",J3464,0)</f>
        <v>0</v>
      </c>
      <c r="BH3464" s="223">
        <f>IF(N3464="sníž. přenesená",J3464,0)</f>
        <v>0</v>
      </c>
      <c r="BI3464" s="223">
        <f>IF(N3464="nulová",J3464,0)</f>
        <v>0</v>
      </c>
      <c r="BJ3464" s="20" t="s">
        <v>82</v>
      </c>
      <c r="BK3464" s="223">
        <f>ROUND(I3464*H3464,2)</f>
        <v>0</v>
      </c>
      <c r="BL3464" s="20" t="s">
        <v>598</v>
      </c>
      <c r="BM3464" s="222" t="s">
        <v>3985</v>
      </c>
    </row>
    <row r="3465" s="2" customFormat="1">
      <c r="A3465" s="41"/>
      <c r="B3465" s="42"/>
      <c r="C3465" s="43"/>
      <c r="D3465" s="224" t="s">
        <v>394</v>
      </c>
      <c r="E3465" s="43"/>
      <c r="F3465" s="225" t="s">
        <v>3986</v>
      </c>
      <c r="G3465" s="43"/>
      <c r="H3465" s="43"/>
      <c r="I3465" s="226"/>
      <c r="J3465" s="43"/>
      <c r="K3465" s="43"/>
      <c r="L3465" s="47"/>
      <c r="M3465" s="227"/>
      <c r="N3465" s="228"/>
      <c r="O3465" s="87"/>
      <c r="P3465" s="87"/>
      <c r="Q3465" s="87"/>
      <c r="R3465" s="87"/>
      <c r="S3465" s="87"/>
      <c r="T3465" s="88"/>
      <c r="U3465" s="41"/>
      <c r="V3465" s="41"/>
      <c r="W3465" s="41"/>
      <c r="X3465" s="41"/>
      <c r="Y3465" s="41"/>
      <c r="Z3465" s="41"/>
      <c r="AA3465" s="41"/>
      <c r="AB3465" s="41"/>
      <c r="AC3465" s="41"/>
      <c r="AD3465" s="41"/>
      <c r="AE3465" s="41"/>
      <c r="AT3465" s="20" t="s">
        <v>394</v>
      </c>
      <c r="AU3465" s="20" t="s">
        <v>84</v>
      </c>
    </row>
    <row r="3466" s="14" customFormat="1">
      <c r="A3466" s="14"/>
      <c r="B3466" s="240"/>
      <c r="C3466" s="241"/>
      <c r="D3466" s="231" t="s">
        <v>397</v>
      </c>
      <c r="E3466" s="242" t="s">
        <v>28</v>
      </c>
      <c r="F3466" s="243" t="s">
        <v>257</v>
      </c>
      <c r="G3466" s="241"/>
      <c r="H3466" s="244">
        <v>297.95299999999997</v>
      </c>
      <c r="I3466" s="245"/>
      <c r="J3466" s="241"/>
      <c r="K3466" s="241"/>
      <c r="L3466" s="246"/>
      <c r="M3466" s="247"/>
      <c r="N3466" s="248"/>
      <c r="O3466" s="248"/>
      <c r="P3466" s="248"/>
      <c r="Q3466" s="248"/>
      <c r="R3466" s="248"/>
      <c r="S3466" s="248"/>
      <c r="T3466" s="249"/>
      <c r="U3466" s="14"/>
      <c r="V3466" s="14"/>
      <c r="W3466" s="14"/>
      <c r="X3466" s="14"/>
      <c r="Y3466" s="14"/>
      <c r="Z3466" s="14"/>
      <c r="AA3466" s="14"/>
      <c r="AB3466" s="14"/>
      <c r="AC3466" s="14"/>
      <c r="AD3466" s="14"/>
      <c r="AE3466" s="14"/>
      <c r="AT3466" s="250" t="s">
        <v>397</v>
      </c>
      <c r="AU3466" s="250" t="s">
        <v>84</v>
      </c>
      <c r="AV3466" s="14" t="s">
        <v>84</v>
      </c>
      <c r="AW3466" s="14" t="s">
        <v>35</v>
      </c>
      <c r="AX3466" s="14" t="s">
        <v>82</v>
      </c>
      <c r="AY3466" s="250" t="s">
        <v>378</v>
      </c>
    </row>
    <row r="3467" s="2" customFormat="1" ht="24.15" customHeight="1">
      <c r="A3467" s="41"/>
      <c r="B3467" s="42"/>
      <c r="C3467" s="273" t="s">
        <v>3987</v>
      </c>
      <c r="D3467" s="273" t="s">
        <v>875</v>
      </c>
      <c r="E3467" s="274" t="s">
        <v>3988</v>
      </c>
      <c r="F3467" s="275" t="s">
        <v>3989</v>
      </c>
      <c r="G3467" s="276" t="s">
        <v>572</v>
      </c>
      <c r="H3467" s="277">
        <v>342.64600000000002</v>
      </c>
      <c r="I3467" s="278"/>
      <c r="J3467" s="279">
        <f>ROUND(I3467*H3467,2)</f>
        <v>0</v>
      </c>
      <c r="K3467" s="275" t="s">
        <v>389</v>
      </c>
      <c r="L3467" s="280"/>
      <c r="M3467" s="281" t="s">
        <v>28</v>
      </c>
      <c r="N3467" s="282" t="s">
        <v>45</v>
      </c>
      <c r="O3467" s="87"/>
      <c r="P3467" s="220">
        <f>O3467*H3467</f>
        <v>0</v>
      </c>
      <c r="Q3467" s="220">
        <v>0.019</v>
      </c>
      <c r="R3467" s="220">
        <f>Q3467*H3467</f>
        <v>6.5102739999999999</v>
      </c>
      <c r="S3467" s="220">
        <v>0</v>
      </c>
      <c r="T3467" s="221">
        <f>S3467*H3467</f>
        <v>0</v>
      </c>
      <c r="U3467" s="41"/>
      <c r="V3467" s="41"/>
      <c r="W3467" s="41"/>
      <c r="X3467" s="41"/>
      <c r="Y3467" s="41"/>
      <c r="Z3467" s="41"/>
      <c r="AA3467" s="41"/>
      <c r="AB3467" s="41"/>
      <c r="AC3467" s="41"/>
      <c r="AD3467" s="41"/>
      <c r="AE3467" s="41"/>
      <c r="AR3467" s="222" t="s">
        <v>706</v>
      </c>
      <c r="AT3467" s="222" t="s">
        <v>875</v>
      </c>
      <c r="AU3467" s="222" t="s">
        <v>84</v>
      </c>
      <c r="AY3467" s="20" t="s">
        <v>378</v>
      </c>
      <c r="BE3467" s="223">
        <f>IF(N3467="základní",J3467,0)</f>
        <v>0</v>
      </c>
      <c r="BF3467" s="223">
        <f>IF(N3467="snížená",J3467,0)</f>
        <v>0</v>
      </c>
      <c r="BG3467" s="223">
        <f>IF(N3467="zákl. přenesená",J3467,0)</f>
        <v>0</v>
      </c>
      <c r="BH3467" s="223">
        <f>IF(N3467="sníž. přenesená",J3467,0)</f>
        <v>0</v>
      </c>
      <c r="BI3467" s="223">
        <f>IF(N3467="nulová",J3467,0)</f>
        <v>0</v>
      </c>
      <c r="BJ3467" s="20" t="s">
        <v>82</v>
      </c>
      <c r="BK3467" s="223">
        <f>ROUND(I3467*H3467,2)</f>
        <v>0</v>
      </c>
      <c r="BL3467" s="20" t="s">
        <v>598</v>
      </c>
      <c r="BM3467" s="222" t="s">
        <v>3990</v>
      </c>
    </row>
    <row r="3468" s="14" customFormat="1">
      <c r="A3468" s="14"/>
      <c r="B3468" s="240"/>
      <c r="C3468" s="241"/>
      <c r="D3468" s="231" t="s">
        <v>397</v>
      </c>
      <c r="E3468" s="242" t="s">
        <v>28</v>
      </c>
      <c r="F3468" s="243" t="s">
        <v>3991</v>
      </c>
      <c r="G3468" s="241"/>
      <c r="H3468" s="244">
        <v>342.64600000000002</v>
      </c>
      <c r="I3468" s="245"/>
      <c r="J3468" s="241"/>
      <c r="K3468" s="241"/>
      <c r="L3468" s="246"/>
      <c r="M3468" s="247"/>
      <c r="N3468" s="248"/>
      <c r="O3468" s="248"/>
      <c r="P3468" s="248"/>
      <c r="Q3468" s="248"/>
      <c r="R3468" s="248"/>
      <c r="S3468" s="248"/>
      <c r="T3468" s="249"/>
      <c r="U3468" s="14"/>
      <c r="V3468" s="14"/>
      <c r="W3468" s="14"/>
      <c r="X3468" s="14"/>
      <c r="Y3468" s="14"/>
      <c r="Z3468" s="14"/>
      <c r="AA3468" s="14"/>
      <c r="AB3468" s="14"/>
      <c r="AC3468" s="14"/>
      <c r="AD3468" s="14"/>
      <c r="AE3468" s="14"/>
      <c r="AT3468" s="250" t="s">
        <v>397</v>
      </c>
      <c r="AU3468" s="250" t="s">
        <v>84</v>
      </c>
      <c r="AV3468" s="14" t="s">
        <v>84</v>
      </c>
      <c r="AW3468" s="14" t="s">
        <v>35</v>
      </c>
      <c r="AX3468" s="14" t="s">
        <v>82</v>
      </c>
      <c r="AY3468" s="250" t="s">
        <v>378</v>
      </c>
    </row>
    <row r="3469" s="2" customFormat="1" ht="37.8" customHeight="1">
      <c r="A3469" s="41"/>
      <c r="B3469" s="42"/>
      <c r="C3469" s="211" t="s">
        <v>3992</v>
      </c>
      <c r="D3469" s="211" t="s">
        <v>385</v>
      </c>
      <c r="E3469" s="212" t="s">
        <v>3993</v>
      </c>
      <c r="F3469" s="213" t="s">
        <v>3994</v>
      </c>
      <c r="G3469" s="214" t="s">
        <v>572</v>
      </c>
      <c r="H3469" s="215">
        <v>297.95299999999997</v>
      </c>
      <c r="I3469" s="216"/>
      <c r="J3469" s="217">
        <f>ROUND(I3469*H3469,2)</f>
        <v>0</v>
      </c>
      <c r="K3469" s="213" t="s">
        <v>389</v>
      </c>
      <c r="L3469" s="47"/>
      <c r="M3469" s="218" t="s">
        <v>28</v>
      </c>
      <c r="N3469" s="219" t="s">
        <v>45</v>
      </c>
      <c r="O3469" s="87"/>
      <c r="P3469" s="220">
        <f>O3469*H3469</f>
        <v>0</v>
      </c>
      <c r="Q3469" s="220">
        <v>0</v>
      </c>
      <c r="R3469" s="220">
        <f>Q3469*H3469</f>
        <v>0</v>
      </c>
      <c r="S3469" s="220">
        <v>0</v>
      </c>
      <c r="T3469" s="221">
        <f>S3469*H3469</f>
        <v>0</v>
      </c>
      <c r="U3469" s="41"/>
      <c r="V3469" s="41"/>
      <c r="W3469" s="41"/>
      <c r="X3469" s="41"/>
      <c r="Y3469" s="41"/>
      <c r="Z3469" s="41"/>
      <c r="AA3469" s="41"/>
      <c r="AB3469" s="41"/>
      <c r="AC3469" s="41"/>
      <c r="AD3469" s="41"/>
      <c r="AE3469" s="41"/>
      <c r="AR3469" s="222" t="s">
        <v>598</v>
      </c>
      <c r="AT3469" s="222" t="s">
        <v>385</v>
      </c>
      <c r="AU3469" s="222" t="s">
        <v>84</v>
      </c>
      <c r="AY3469" s="20" t="s">
        <v>378</v>
      </c>
      <c r="BE3469" s="223">
        <f>IF(N3469="základní",J3469,0)</f>
        <v>0</v>
      </c>
      <c r="BF3469" s="223">
        <f>IF(N3469="snížená",J3469,0)</f>
        <v>0</v>
      </c>
      <c r="BG3469" s="223">
        <f>IF(N3469="zákl. přenesená",J3469,0)</f>
        <v>0</v>
      </c>
      <c r="BH3469" s="223">
        <f>IF(N3469="sníž. přenesená",J3469,0)</f>
        <v>0</v>
      </c>
      <c r="BI3469" s="223">
        <f>IF(N3469="nulová",J3469,0)</f>
        <v>0</v>
      </c>
      <c r="BJ3469" s="20" t="s">
        <v>82</v>
      </c>
      <c r="BK3469" s="223">
        <f>ROUND(I3469*H3469,2)</f>
        <v>0</v>
      </c>
      <c r="BL3469" s="20" t="s">
        <v>598</v>
      </c>
      <c r="BM3469" s="222" t="s">
        <v>3995</v>
      </c>
    </row>
    <row r="3470" s="2" customFormat="1">
      <c r="A3470" s="41"/>
      <c r="B3470" s="42"/>
      <c r="C3470" s="43"/>
      <c r="D3470" s="224" t="s">
        <v>394</v>
      </c>
      <c r="E3470" s="43"/>
      <c r="F3470" s="225" t="s">
        <v>3996</v>
      </c>
      <c r="G3470" s="43"/>
      <c r="H3470" s="43"/>
      <c r="I3470" s="226"/>
      <c r="J3470" s="43"/>
      <c r="K3470" s="43"/>
      <c r="L3470" s="47"/>
      <c r="M3470" s="227"/>
      <c r="N3470" s="228"/>
      <c r="O3470" s="87"/>
      <c r="P3470" s="87"/>
      <c r="Q3470" s="87"/>
      <c r="R3470" s="87"/>
      <c r="S3470" s="87"/>
      <c r="T3470" s="88"/>
      <c r="U3470" s="41"/>
      <c r="V3470" s="41"/>
      <c r="W3470" s="41"/>
      <c r="X3470" s="41"/>
      <c r="Y3470" s="41"/>
      <c r="Z3470" s="41"/>
      <c r="AA3470" s="41"/>
      <c r="AB3470" s="41"/>
      <c r="AC3470" s="41"/>
      <c r="AD3470" s="41"/>
      <c r="AE3470" s="41"/>
      <c r="AT3470" s="20" t="s">
        <v>394</v>
      </c>
      <c r="AU3470" s="20" t="s">
        <v>84</v>
      </c>
    </row>
    <row r="3471" s="14" customFormat="1">
      <c r="A3471" s="14"/>
      <c r="B3471" s="240"/>
      <c r="C3471" s="241"/>
      <c r="D3471" s="231" t="s">
        <v>397</v>
      </c>
      <c r="E3471" s="242" t="s">
        <v>28</v>
      </c>
      <c r="F3471" s="243" t="s">
        <v>257</v>
      </c>
      <c r="G3471" s="241"/>
      <c r="H3471" s="244">
        <v>297.95299999999997</v>
      </c>
      <c r="I3471" s="245"/>
      <c r="J3471" s="241"/>
      <c r="K3471" s="241"/>
      <c r="L3471" s="246"/>
      <c r="M3471" s="247"/>
      <c r="N3471" s="248"/>
      <c r="O3471" s="248"/>
      <c r="P3471" s="248"/>
      <c r="Q3471" s="248"/>
      <c r="R3471" s="248"/>
      <c r="S3471" s="248"/>
      <c r="T3471" s="249"/>
      <c r="U3471" s="14"/>
      <c r="V3471" s="14"/>
      <c r="W3471" s="14"/>
      <c r="X3471" s="14"/>
      <c r="Y3471" s="14"/>
      <c r="Z3471" s="14"/>
      <c r="AA3471" s="14"/>
      <c r="AB3471" s="14"/>
      <c r="AC3471" s="14"/>
      <c r="AD3471" s="14"/>
      <c r="AE3471" s="14"/>
      <c r="AT3471" s="250" t="s">
        <v>397</v>
      </c>
      <c r="AU3471" s="250" t="s">
        <v>84</v>
      </c>
      <c r="AV3471" s="14" t="s">
        <v>84</v>
      </c>
      <c r="AW3471" s="14" t="s">
        <v>35</v>
      </c>
      <c r="AX3471" s="14" t="s">
        <v>82</v>
      </c>
      <c r="AY3471" s="250" t="s">
        <v>378</v>
      </c>
    </row>
    <row r="3472" s="2" customFormat="1" ht="33" customHeight="1">
      <c r="A3472" s="41"/>
      <c r="B3472" s="42"/>
      <c r="C3472" s="211" t="s">
        <v>3997</v>
      </c>
      <c r="D3472" s="211" t="s">
        <v>385</v>
      </c>
      <c r="E3472" s="212" t="s">
        <v>3998</v>
      </c>
      <c r="F3472" s="213" t="s">
        <v>3999</v>
      </c>
      <c r="G3472" s="214" t="s">
        <v>972</v>
      </c>
      <c r="H3472" s="215">
        <v>274.85000000000002</v>
      </c>
      <c r="I3472" s="216"/>
      <c r="J3472" s="217">
        <f>ROUND(I3472*H3472,2)</f>
        <v>0</v>
      </c>
      <c r="K3472" s="213" t="s">
        <v>389</v>
      </c>
      <c r="L3472" s="47"/>
      <c r="M3472" s="218" t="s">
        <v>28</v>
      </c>
      <c r="N3472" s="219" t="s">
        <v>45</v>
      </c>
      <c r="O3472" s="87"/>
      <c r="P3472" s="220">
        <f>O3472*H3472</f>
        <v>0</v>
      </c>
      <c r="Q3472" s="220">
        <v>0.00020000000000000001</v>
      </c>
      <c r="R3472" s="220">
        <f>Q3472*H3472</f>
        <v>0.054970000000000005</v>
      </c>
      <c r="S3472" s="220">
        <v>0</v>
      </c>
      <c r="T3472" s="221">
        <f>S3472*H3472</f>
        <v>0</v>
      </c>
      <c r="U3472" s="41"/>
      <c r="V3472" s="41"/>
      <c r="W3472" s="41"/>
      <c r="X3472" s="41"/>
      <c r="Y3472" s="41"/>
      <c r="Z3472" s="41"/>
      <c r="AA3472" s="41"/>
      <c r="AB3472" s="41"/>
      <c r="AC3472" s="41"/>
      <c r="AD3472" s="41"/>
      <c r="AE3472" s="41"/>
      <c r="AR3472" s="222" t="s">
        <v>598</v>
      </c>
      <c r="AT3472" s="222" t="s">
        <v>385</v>
      </c>
      <c r="AU3472" s="222" t="s">
        <v>84</v>
      </c>
      <c r="AY3472" s="20" t="s">
        <v>378</v>
      </c>
      <c r="BE3472" s="223">
        <f>IF(N3472="základní",J3472,0)</f>
        <v>0</v>
      </c>
      <c r="BF3472" s="223">
        <f>IF(N3472="snížená",J3472,0)</f>
        <v>0</v>
      </c>
      <c r="BG3472" s="223">
        <f>IF(N3472="zákl. přenesená",J3472,0)</f>
        <v>0</v>
      </c>
      <c r="BH3472" s="223">
        <f>IF(N3472="sníž. přenesená",J3472,0)</f>
        <v>0</v>
      </c>
      <c r="BI3472" s="223">
        <f>IF(N3472="nulová",J3472,0)</f>
        <v>0</v>
      </c>
      <c r="BJ3472" s="20" t="s">
        <v>82</v>
      </c>
      <c r="BK3472" s="223">
        <f>ROUND(I3472*H3472,2)</f>
        <v>0</v>
      </c>
      <c r="BL3472" s="20" t="s">
        <v>598</v>
      </c>
      <c r="BM3472" s="222" t="s">
        <v>4000</v>
      </c>
    </row>
    <row r="3473" s="2" customFormat="1">
      <c r="A3473" s="41"/>
      <c r="B3473" s="42"/>
      <c r="C3473" s="43"/>
      <c r="D3473" s="224" t="s">
        <v>394</v>
      </c>
      <c r="E3473" s="43"/>
      <c r="F3473" s="225" t="s">
        <v>4001</v>
      </c>
      <c r="G3473" s="43"/>
      <c r="H3473" s="43"/>
      <c r="I3473" s="226"/>
      <c r="J3473" s="43"/>
      <c r="K3473" s="43"/>
      <c r="L3473" s="47"/>
      <c r="M3473" s="227"/>
      <c r="N3473" s="228"/>
      <c r="O3473" s="87"/>
      <c r="P3473" s="87"/>
      <c r="Q3473" s="87"/>
      <c r="R3473" s="87"/>
      <c r="S3473" s="87"/>
      <c r="T3473" s="88"/>
      <c r="U3473" s="41"/>
      <c r="V3473" s="41"/>
      <c r="W3473" s="41"/>
      <c r="X3473" s="41"/>
      <c r="Y3473" s="41"/>
      <c r="Z3473" s="41"/>
      <c r="AA3473" s="41"/>
      <c r="AB3473" s="41"/>
      <c r="AC3473" s="41"/>
      <c r="AD3473" s="41"/>
      <c r="AE3473" s="41"/>
      <c r="AT3473" s="20" t="s">
        <v>394</v>
      </c>
      <c r="AU3473" s="20" t="s">
        <v>84</v>
      </c>
    </row>
    <row r="3474" s="13" customFormat="1">
      <c r="A3474" s="13"/>
      <c r="B3474" s="229"/>
      <c r="C3474" s="230"/>
      <c r="D3474" s="231" t="s">
        <v>397</v>
      </c>
      <c r="E3474" s="232" t="s">
        <v>28</v>
      </c>
      <c r="F3474" s="233" t="s">
        <v>797</v>
      </c>
      <c r="G3474" s="230"/>
      <c r="H3474" s="232" t="s">
        <v>28</v>
      </c>
      <c r="I3474" s="234"/>
      <c r="J3474" s="230"/>
      <c r="K3474" s="230"/>
      <c r="L3474" s="235"/>
      <c r="M3474" s="236"/>
      <c r="N3474" s="237"/>
      <c r="O3474" s="237"/>
      <c r="P3474" s="237"/>
      <c r="Q3474" s="237"/>
      <c r="R3474" s="237"/>
      <c r="S3474" s="237"/>
      <c r="T3474" s="238"/>
      <c r="U3474" s="13"/>
      <c r="V3474" s="13"/>
      <c r="W3474" s="13"/>
      <c r="X3474" s="13"/>
      <c r="Y3474" s="13"/>
      <c r="Z3474" s="13"/>
      <c r="AA3474" s="13"/>
      <c r="AB3474" s="13"/>
      <c r="AC3474" s="13"/>
      <c r="AD3474" s="13"/>
      <c r="AE3474" s="13"/>
      <c r="AT3474" s="239" t="s">
        <v>397</v>
      </c>
      <c r="AU3474" s="239" t="s">
        <v>84</v>
      </c>
      <c r="AV3474" s="13" t="s">
        <v>82</v>
      </c>
      <c r="AW3474" s="13" t="s">
        <v>35</v>
      </c>
      <c r="AX3474" s="13" t="s">
        <v>74</v>
      </c>
      <c r="AY3474" s="239" t="s">
        <v>378</v>
      </c>
    </row>
    <row r="3475" s="14" customFormat="1">
      <c r="A3475" s="14"/>
      <c r="B3475" s="240"/>
      <c r="C3475" s="241"/>
      <c r="D3475" s="231" t="s">
        <v>397</v>
      </c>
      <c r="E3475" s="242" t="s">
        <v>28</v>
      </c>
      <c r="F3475" s="243" t="s">
        <v>4002</v>
      </c>
      <c r="G3475" s="241"/>
      <c r="H3475" s="244">
        <v>55.200000000000003</v>
      </c>
      <c r="I3475" s="245"/>
      <c r="J3475" s="241"/>
      <c r="K3475" s="241"/>
      <c r="L3475" s="246"/>
      <c r="M3475" s="247"/>
      <c r="N3475" s="248"/>
      <c r="O3475" s="248"/>
      <c r="P3475" s="248"/>
      <c r="Q3475" s="248"/>
      <c r="R3475" s="248"/>
      <c r="S3475" s="248"/>
      <c r="T3475" s="249"/>
      <c r="U3475" s="14"/>
      <c r="V3475" s="14"/>
      <c r="W3475" s="14"/>
      <c r="X3475" s="14"/>
      <c r="Y3475" s="14"/>
      <c r="Z3475" s="14"/>
      <c r="AA3475" s="14"/>
      <c r="AB3475" s="14"/>
      <c r="AC3475" s="14"/>
      <c r="AD3475" s="14"/>
      <c r="AE3475" s="14"/>
      <c r="AT3475" s="250" t="s">
        <v>397</v>
      </c>
      <c r="AU3475" s="250" t="s">
        <v>84</v>
      </c>
      <c r="AV3475" s="14" t="s">
        <v>84</v>
      </c>
      <c r="AW3475" s="14" t="s">
        <v>35</v>
      </c>
      <c r="AX3475" s="14" t="s">
        <v>74</v>
      </c>
      <c r="AY3475" s="250" t="s">
        <v>378</v>
      </c>
    </row>
    <row r="3476" s="13" customFormat="1">
      <c r="A3476" s="13"/>
      <c r="B3476" s="229"/>
      <c r="C3476" s="230"/>
      <c r="D3476" s="231" t="s">
        <v>397</v>
      </c>
      <c r="E3476" s="232" t="s">
        <v>28</v>
      </c>
      <c r="F3476" s="233" t="s">
        <v>800</v>
      </c>
      <c r="G3476" s="230"/>
      <c r="H3476" s="232" t="s">
        <v>28</v>
      </c>
      <c r="I3476" s="234"/>
      <c r="J3476" s="230"/>
      <c r="K3476" s="230"/>
      <c r="L3476" s="235"/>
      <c r="M3476" s="236"/>
      <c r="N3476" s="237"/>
      <c r="O3476" s="237"/>
      <c r="P3476" s="237"/>
      <c r="Q3476" s="237"/>
      <c r="R3476" s="237"/>
      <c r="S3476" s="237"/>
      <c r="T3476" s="238"/>
      <c r="U3476" s="13"/>
      <c r="V3476" s="13"/>
      <c r="W3476" s="13"/>
      <c r="X3476" s="13"/>
      <c r="Y3476" s="13"/>
      <c r="Z3476" s="13"/>
      <c r="AA3476" s="13"/>
      <c r="AB3476" s="13"/>
      <c r="AC3476" s="13"/>
      <c r="AD3476" s="13"/>
      <c r="AE3476" s="13"/>
      <c r="AT3476" s="239" t="s">
        <v>397</v>
      </c>
      <c r="AU3476" s="239" t="s">
        <v>84</v>
      </c>
      <c r="AV3476" s="13" t="s">
        <v>82</v>
      </c>
      <c r="AW3476" s="13" t="s">
        <v>35</v>
      </c>
      <c r="AX3476" s="13" t="s">
        <v>74</v>
      </c>
      <c r="AY3476" s="239" t="s">
        <v>378</v>
      </c>
    </row>
    <row r="3477" s="14" customFormat="1">
      <c r="A3477" s="14"/>
      <c r="B3477" s="240"/>
      <c r="C3477" s="241"/>
      <c r="D3477" s="231" t="s">
        <v>397</v>
      </c>
      <c r="E3477" s="242" t="s">
        <v>28</v>
      </c>
      <c r="F3477" s="243" t="s">
        <v>4003</v>
      </c>
      <c r="G3477" s="241"/>
      <c r="H3477" s="244">
        <v>13.199999999999999</v>
      </c>
      <c r="I3477" s="245"/>
      <c r="J3477" s="241"/>
      <c r="K3477" s="241"/>
      <c r="L3477" s="246"/>
      <c r="M3477" s="247"/>
      <c r="N3477" s="248"/>
      <c r="O3477" s="248"/>
      <c r="P3477" s="248"/>
      <c r="Q3477" s="248"/>
      <c r="R3477" s="248"/>
      <c r="S3477" s="248"/>
      <c r="T3477" s="249"/>
      <c r="U3477" s="14"/>
      <c r="V3477" s="14"/>
      <c r="W3477" s="14"/>
      <c r="X3477" s="14"/>
      <c r="Y3477" s="14"/>
      <c r="Z3477" s="14"/>
      <c r="AA3477" s="14"/>
      <c r="AB3477" s="14"/>
      <c r="AC3477" s="14"/>
      <c r="AD3477" s="14"/>
      <c r="AE3477" s="14"/>
      <c r="AT3477" s="250" t="s">
        <v>397</v>
      </c>
      <c r="AU3477" s="250" t="s">
        <v>84</v>
      </c>
      <c r="AV3477" s="14" t="s">
        <v>84</v>
      </c>
      <c r="AW3477" s="14" t="s">
        <v>35</v>
      </c>
      <c r="AX3477" s="14" t="s">
        <v>74</v>
      </c>
      <c r="AY3477" s="250" t="s">
        <v>378</v>
      </c>
    </row>
    <row r="3478" s="13" customFormat="1">
      <c r="A3478" s="13"/>
      <c r="B3478" s="229"/>
      <c r="C3478" s="230"/>
      <c r="D3478" s="231" t="s">
        <v>397</v>
      </c>
      <c r="E3478" s="232" t="s">
        <v>28</v>
      </c>
      <c r="F3478" s="233" t="s">
        <v>802</v>
      </c>
      <c r="G3478" s="230"/>
      <c r="H3478" s="232" t="s">
        <v>28</v>
      </c>
      <c r="I3478" s="234"/>
      <c r="J3478" s="230"/>
      <c r="K3478" s="230"/>
      <c r="L3478" s="235"/>
      <c r="M3478" s="236"/>
      <c r="N3478" s="237"/>
      <c r="O3478" s="237"/>
      <c r="P3478" s="237"/>
      <c r="Q3478" s="237"/>
      <c r="R3478" s="237"/>
      <c r="S3478" s="237"/>
      <c r="T3478" s="238"/>
      <c r="U3478" s="13"/>
      <c r="V3478" s="13"/>
      <c r="W3478" s="13"/>
      <c r="X3478" s="13"/>
      <c r="Y3478" s="13"/>
      <c r="Z3478" s="13"/>
      <c r="AA3478" s="13"/>
      <c r="AB3478" s="13"/>
      <c r="AC3478" s="13"/>
      <c r="AD3478" s="13"/>
      <c r="AE3478" s="13"/>
      <c r="AT3478" s="239" t="s">
        <v>397</v>
      </c>
      <c r="AU3478" s="239" t="s">
        <v>84</v>
      </c>
      <c r="AV3478" s="13" t="s">
        <v>82</v>
      </c>
      <c r="AW3478" s="13" t="s">
        <v>35</v>
      </c>
      <c r="AX3478" s="13" t="s">
        <v>74</v>
      </c>
      <c r="AY3478" s="239" t="s">
        <v>378</v>
      </c>
    </row>
    <row r="3479" s="14" customFormat="1">
      <c r="A3479" s="14"/>
      <c r="B3479" s="240"/>
      <c r="C3479" s="241"/>
      <c r="D3479" s="231" t="s">
        <v>397</v>
      </c>
      <c r="E3479" s="242" t="s">
        <v>28</v>
      </c>
      <c r="F3479" s="243" t="s">
        <v>4003</v>
      </c>
      <c r="G3479" s="241"/>
      <c r="H3479" s="244">
        <v>13.199999999999999</v>
      </c>
      <c r="I3479" s="245"/>
      <c r="J3479" s="241"/>
      <c r="K3479" s="241"/>
      <c r="L3479" s="246"/>
      <c r="M3479" s="247"/>
      <c r="N3479" s="248"/>
      <c r="O3479" s="248"/>
      <c r="P3479" s="248"/>
      <c r="Q3479" s="248"/>
      <c r="R3479" s="248"/>
      <c r="S3479" s="248"/>
      <c r="T3479" s="249"/>
      <c r="U3479" s="14"/>
      <c r="V3479" s="14"/>
      <c r="W3479" s="14"/>
      <c r="X3479" s="14"/>
      <c r="Y3479" s="14"/>
      <c r="Z3479" s="14"/>
      <c r="AA3479" s="14"/>
      <c r="AB3479" s="14"/>
      <c r="AC3479" s="14"/>
      <c r="AD3479" s="14"/>
      <c r="AE3479" s="14"/>
      <c r="AT3479" s="250" t="s">
        <v>397</v>
      </c>
      <c r="AU3479" s="250" t="s">
        <v>84</v>
      </c>
      <c r="AV3479" s="14" t="s">
        <v>84</v>
      </c>
      <c r="AW3479" s="14" t="s">
        <v>35</v>
      </c>
      <c r="AX3479" s="14" t="s">
        <v>74</v>
      </c>
      <c r="AY3479" s="250" t="s">
        <v>378</v>
      </c>
    </row>
    <row r="3480" s="13" customFormat="1">
      <c r="A3480" s="13"/>
      <c r="B3480" s="229"/>
      <c r="C3480" s="230"/>
      <c r="D3480" s="231" t="s">
        <v>397</v>
      </c>
      <c r="E3480" s="232" t="s">
        <v>28</v>
      </c>
      <c r="F3480" s="233" t="s">
        <v>804</v>
      </c>
      <c r="G3480" s="230"/>
      <c r="H3480" s="232" t="s">
        <v>28</v>
      </c>
      <c r="I3480" s="234"/>
      <c r="J3480" s="230"/>
      <c r="K3480" s="230"/>
      <c r="L3480" s="235"/>
      <c r="M3480" s="236"/>
      <c r="N3480" s="237"/>
      <c r="O3480" s="237"/>
      <c r="P3480" s="237"/>
      <c r="Q3480" s="237"/>
      <c r="R3480" s="237"/>
      <c r="S3480" s="237"/>
      <c r="T3480" s="238"/>
      <c r="U3480" s="13"/>
      <c r="V3480" s="13"/>
      <c r="W3480" s="13"/>
      <c r="X3480" s="13"/>
      <c r="Y3480" s="13"/>
      <c r="Z3480" s="13"/>
      <c r="AA3480" s="13"/>
      <c r="AB3480" s="13"/>
      <c r="AC3480" s="13"/>
      <c r="AD3480" s="13"/>
      <c r="AE3480" s="13"/>
      <c r="AT3480" s="239" t="s">
        <v>397</v>
      </c>
      <c r="AU3480" s="239" t="s">
        <v>84</v>
      </c>
      <c r="AV3480" s="13" t="s">
        <v>82</v>
      </c>
      <c r="AW3480" s="13" t="s">
        <v>35</v>
      </c>
      <c r="AX3480" s="13" t="s">
        <v>74</v>
      </c>
      <c r="AY3480" s="239" t="s">
        <v>378</v>
      </c>
    </row>
    <row r="3481" s="14" customFormat="1">
      <c r="A3481" s="14"/>
      <c r="B3481" s="240"/>
      <c r="C3481" s="241"/>
      <c r="D3481" s="231" t="s">
        <v>397</v>
      </c>
      <c r="E3481" s="242" t="s">
        <v>28</v>
      </c>
      <c r="F3481" s="243" t="s">
        <v>4004</v>
      </c>
      <c r="G3481" s="241"/>
      <c r="H3481" s="244">
        <v>120</v>
      </c>
      <c r="I3481" s="245"/>
      <c r="J3481" s="241"/>
      <c r="K3481" s="241"/>
      <c r="L3481" s="246"/>
      <c r="M3481" s="247"/>
      <c r="N3481" s="248"/>
      <c r="O3481" s="248"/>
      <c r="P3481" s="248"/>
      <c r="Q3481" s="248"/>
      <c r="R3481" s="248"/>
      <c r="S3481" s="248"/>
      <c r="T3481" s="249"/>
      <c r="U3481" s="14"/>
      <c r="V3481" s="14"/>
      <c r="W3481" s="14"/>
      <c r="X3481" s="14"/>
      <c r="Y3481" s="14"/>
      <c r="Z3481" s="14"/>
      <c r="AA3481" s="14"/>
      <c r="AB3481" s="14"/>
      <c r="AC3481" s="14"/>
      <c r="AD3481" s="14"/>
      <c r="AE3481" s="14"/>
      <c r="AT3481" s="250" t="s">
        <v>397</v>
      </c>
      <c r="AU3481" s="250" t="s">
        <v>84</v>
      </c>
      <c r="AV3481" s="14" t="s">
        <v>84</v>
      </c>
      <c r="AW3481" s="14" t="s">
        <v>35</v>
      </c>
      <c r="AX3481" s="14" t="s">
        <v>74</v>
      </c>
      <c r="AY3481" s="250" t="s">
        <v>378</v>
      </c>
    </row>
    <row r="3482" s="14" customFormat="1">
      <c r="A3482" s="14"/>
      <c r="B3482" s="240"/>
      <c r="C3482" s="241"/>
      <c r="D3482" s="231" t="s">
        <v>397</v>
      </c>
      <c r="E3482" s="242" t="s">
        <v>28</v>
      </c>
      <c r="F3482" s="243" t="s">
        <v>4005</v>
      </c>
      <c r="G3482" s="241"/>
      <c r="H3482" s="244">
        <v>12.949999999999999</v>
      </c>
      <c r="I3482" s="245"/>
      <c r="J3482" s="241"/>
      <c r="K3482" s="241"/>
      <c r="L3482" s="246"/>
      <c r="M3482" s="247"/>
      <c r="N3482" s="248"/>
      <c r="O3482" s="248"/>
      <c r="P3482" s="248"/>
      <c r="Q3482" s="248"/>
      <c r="R3482" s="248"/>
      <c r="S3482" s="248"/>
      <c r="T3482" s="249"/>
      <c r="U3482" s="14"/>
      <c r="V3482" s="14"/>
      <c r="W3482" s="14"/>
      <c r="X3482" s="14"/>
      <c r="Y3482" s="14"/>
      <c r="Z3482" s="14"/>
      <c r="AA3482" s="14"/>
      <c r="AB3482" s="14"/>
      <c r="AC3482" s="14"/>
      <c r="AD3482" s="14"/>
      <c r="AE3482" s="14"/>
      <c r="AT3482" s="250" t="s">
        <v>397</v>
      </c>
      <c r="AU3482" s="250" t="s">
        <v>84</v>
      </c>
      <c r="AV3482" s="14" t="s">
        <v>84</v>
      </c>
      <c r="AW3482" s="14" t="s">
        <v>35</v>
      </c>
      <c r="AX3482" s="14" t="s">
        <v>74</v>
      </c>
      <c r="AY3482" s="250" t="s">
        <v>378</v>
      </c>
    </row>
    <row r="3483" s="13" customFormat="1">
      <c r="A3483" s="13"/>
      <c r="B3483" s="229"/>
      <c r="C3483" s="230"/>
      <c r="D3483" s="231" t="s">
        <v>397</v>
      </c>
      <c r="E3483" s="232" t="s">
        <v>28</v>
      </c>
      <c r="F3483" s="233" t="s">
        <v>807</v>
      </c>
      <c r="G3483" s="230"/>
      <c r="H3483" s="232" t="s">
        <v>28</v>
      </c>
      <c r="I3483" s="234"/>
      <c r="J3483" s="230"/>
      <c r="K3483" s="230"/>
      <c r="L3483" s="235"/>
      <c r="M3483" s="236"/>
      <c r="N3483" s="237"/>
      <c r="O3483" s="237"/>
      <c r="P3483" s="237"/>
      <c r="Q3483" s="237"/>
      <c r="R3483" s="237"/>
      <c r="S3483" s="237"/>
      <c r="T3483" s="238"/>
      <c r="U3483" s="13"/>
      <c r="V3483" s="13"/>
      <c r="W3483" s="13"/>
      <c r="X3483" s="13"/>
      <c r="Y3483" s="13"/>
      <c r="Z3483" s="13"/>
      <c r="AA3483" s="13"/>
      <c r="AB3483" s="13"/>
      <c r="AC3483" s="13"/>
      <c r="AD3483" s="13"/>
      <c r="AE3483" s="13"/>
      <c r="AT3483" s="239" t="s">
        <v>397</v>
      </c>
      <c r="AU3483" s="239" t="s">
        <v>84</v>
      </c>
      <c r="AV3483" s="13" t="s">
        <v>82</v>
      </c>
      <c r="AW3483" s="13" t="s">
        <v>35</v>
      </c>
      <c r="AX3483" s="13" t="s">
        <v>74</v>
      </c>
      <c r="AY3483" s="239" t="s">
        <v>378</v>
      </c>
    </row>
    <row r="3484" s="14" customFormat="1">
      <c r="A3484" s="14"/>
      <c r="B3484" s="240"/>
      <c r="C3484" s="241"/>
      <c r="D3484" s="231" t="s">
        <v>397</v>
      </c>
      <c r="E3484" s="242" t="s">
        <v>28</v>
      </c>
      <c r="F3484" s="243" t="s">
        <v>4006</v>
      </c>
      <c r="G3484" s="241"/>
      <c r="H3484" s="244">
        <v>44</v>
      </c>
      <c r="I3484" s="245"/>
      <c r="J3484" s="241"/>
      <c r="K3484" s="241"/>
      <c r="L3484" s="246"/>
      <c r="M3484" s="247"/>
      <c r="N3484" s="248"/>
      <c r="O3484" s="248"/>
      <c r="P3484" s="248"/>
      <c r="Q3484" s="248"/>
      <c r="R3484" s="248"/>
      <c r="S3484" s="248"/>
      <c r="T3484" s="249"/>
      <c r="U3484" s="14"/>
      <c r="V3484" s="14"/>
      <c r="W3484" s="14"/>
      <c r="X3484" s="14"/>
      <c r="Y3484" s="14"/>
      <c r="Z3484" s="14"/>
      <c r="AA3484" s="14"/>
      <c r="AB3484" s="14"/>
      <c r="AC3484" s="14"/>
      <c r="AD3484" s="14"/>
      <c r="AE3484" s="14"/>
      <c r="AT3484" s="250" t="s">
        <v>397</v>
      </c>
      <c r="AU3484" s="250" t="s">
        <v>84</v>
      </c>
      <c r="AV3484" s="14" t="s">
        <v>84</v>
      </c>
      <c r="AW3484" s="14" t="s">
        <v>35</v>
      </c>
      <c r="AX3484" s="14" t="s">
        <v>74</v>
      </c>
      <c r="AY3484" s="250" t="s">
        <v>378</v>
      </c>
    </row>
    <row r="3485" s="14" customFormat="1">
      <c r="A3485" s="14"/>
      <c r="B3485" s="240"/>
      <c r="C3485" s="241"/>
      <c r="D3485" s="231" t="s">
        <v>397</v>
      </c>
      <c r="E3485" s="242" t="s">
        <v>28</v>
      </c>
      <c r="F3485" s="243" t="s">
        <v>4007</v>
      </c>
      <c r="G3485" s="241"/>
      <c r="H3485" s="244">
        <v>16.300000000000001</v>
      </c>
      <c r="I3485" s="245"/>
      <c r="J3485" s="241"/>
      <c r="K3485" s="241"/>
      <c r="L3485" s="246"/>
      <c r="M3485" s="247"/>
      <c r="N3485" s="248"/>
      <c r="O3485" s="248"/>
      <c r="P3485" s="248"/>
      <c r="Q3485" s="248"/>
      <c r="R3485" s="248"/>
      <c r="S3485" s="248"/>
      <c r="T3485" s="249"/>
      <c r="U3485" s="14"/>
      <c r="V3485" s="14"/>
      <c r="W3485" s="14"/>
      <c r="X3485" s="14"/>
      <c r="Y3485" s="14"/>
      <c r="Z3485" s="14"/>
      <c r="AA3485" s="14"/>
      <c r="AB3485" s="14"/>
      <c r="AC3485" s="14"/>
      <c r="AD3485" s="14"/>
      <c r="AE3485" s="14"/>
      <c r="AT3485" s="250" t="s">
        <v>397</v>
      </c>
      <c r="AU3485" s="250" t="s">
        <v>84</v>
      </c>
      <c r="AV3485" s="14" t="s">
        <v>84</v>
      </c>
      <c r="AW3485" s="14" t="s">
        <v>35</v>
      </c>
      <c r="AX3485" s="14" t="s">
        <v>74</v>
      </c>
      <c r="AY3485" s="250" t="s">
        <v>378</v>
      </c>
    </row>
    <row r="3486" s="15" customFormat="1">
      <c r="A3486" s="15"/>
      <c r="B3486" s="251"/>
      <c r="C3486" s="252"/>
      <c r="D3486" s="231" t="s">
        <v>397</v>
      </c>
      <c r="E3486" s="253" t="s">
        <v>213</v>
      </c>
      <c r="F3486" s="254" t="s">
        <v>416</v>
      </c>
      <c r="G3486" s="252"/>
      <c r="H3486" s="255">
        <v>274.85000000000002</v>
      </c>
      <c r="I3486" s="256"/>
      <c r="J3486" s="252"/>
      <c r="K3486" s="252"/>
      <c r="L3486" s="257"/>
      <c r="M3486" s="258"/>
      <c r="N3486" s="259"/>
      <c r="O3486" s="259"/>
      <c r="P3486" s="259"/>
      <c r="Q3486" s="259"/>
      <c r="R3486" s="259"/>
      <c r="S3486" s="259"/>
      <c r="T3486" s="260"/>
      <c r="U3486" s="15"/>
      <c r="V3486" s="15"/>
      <c r="W3486" s="15"/>
      <c r="X3486" s="15"/>
      <c r="Y3486" s="15"/>
      <c r="Z3486" s="15"/>
      <c r="AA3486" s="15"/>
      <c r="AB3486" s="15"/>
      <c r="AC3486" s="15"/>
      <c r="AD3486" s="15"/>
      <c r="AE3486" s="15"/>
      <c r="AT3486" s="261" t="s">
        <v>397</v>
      </c>
      <c r="AU3486" s="261" t="s">
        <v>84</v>
      </c>
      <c r="AV3486" s="15" t="s">
        <v>390</v>
      </c>
      <c r="AW3486" s="15" t="s">
        <v>35</v>
      </c>
      <c r="AX3486" s="15" t="s">
        <v>82</v>
      </c>
      <c r="AY3486" s="261" t="s">
        <v>378</v>
      </c>
    </row>
    <row r="3487" s="2" customFormat="1" ht="16.5" customHeight="1">
      <c r="A3487" s="41"/>
      <c r="B3487" s="42"/>
      <c r="C3487" s="273" t="s">
        <v>4008</v>
      </c>
      <c r="D3487" s="273" t="s">
        <v>875</v>
      </c>
      <c r="E3487" s="274" t="s">
        <v>4009</v>
      </c>
      <c r="F3487" s="275" t="s">
        <v>4010</v>
      </c>
      <c r="G3487" s="276" t="s">
        <v>972</v>
      </c>
      <c r="H3487" s="277">
        <v>288.59300000000002</v>
      </c>
      <c r="I3487" s="278"/>
      <c r="J3487" s="279">
        <f>ROUND(I3487*H3487,2)</f>
        <v>0</v>
      </c>
      <c r="K3487" s="275" t="s">
        <v>389</v>
      </c>
      <c r="L3487" s="280"/>
      <c r="M3487" s="281" t="s">
        <v>28</v>
      </c>
      <c r="N3487" s="282" t="s">
        <v>45</v>
      </c>
      <c r="O3487" s="87"/>
      <c r="P3487" s="220">
        <f>O3487*H3487</f>
        <v>0</v>
      </c>
      <c r="Q3487" s="220">
        <v>0.00029999999999999997</v>
      </c>
      <c r="R3487" s="220">
        <f>Q3487*H3487</f>
        <v>0.086577899999999999</v>
      </c>
      <c r="S3487" s="220">
        <v>0</v>
      </c>
      <c r="T3487" s="221">
        <f>S3487*H3487</f>
        <v>0</v>
      </c>
      <c r="U3487" s="41"/>
      <c r="V3487" s="41"/>
      <c r="W3487" s="41"/>
      <c r="X3487" s="41"/>
      <c r="Y3487" s="41"/>
      <c r="Z3487" s="41"/>
      <c r="AA3487" s="41"/>
      <c r="AB3487" s="41"/>
      <c r="AC3487" s="41"/>
      <c r="AD3487" s="41"/>
      <c r="AE3487" s="41"/>
      <c r="AR3487" s="222" t="s">
        <v>706</v>
      </c>
      <c r="AT3487" s="222" t="s">
        <v>875</v>
      </c>
      <c r="AU3487" s="222" t="s">
        <v>84</v>
      </c>
      <c r="AY3487" s="20" t="s">
        <v>378</v>
      </c>
      <c r="BE3487" s="223">
        <f>IF(N3487="základní",J3487,0)</f>
        <v>0</v>
      </c>
      <c r="BF3487" s="223">
        <f>IF(N3487="snížená",J3487,0)</f>
        <v>0</v>
      </c>
      <c r="BG3487" s="223">
        <f>IF(N3487="zákl. přenesená",J3487,0)</f>
        <v>0</v>
      </c>
      <c r="BH3487" s="223">
        <f>IF(N3487="sníž. přenesená",J3487,0)</f>
        <v>0</v>
      </c>
      <c r="BI3487" s="223">
        <f>IF(N3487="nulová",J3487,0)</f>
        <v>0</v>
      </c>
      <c r="BJ3487" s="20" t="s">
        <v>82</v>
      </c>
      <c r="BK3487" s="223">
        <f>ROUND(I3487*H3487,2)</f>
        <v>0</v>
      </c>
      <c r="BL3487" s="20" t="s">
        <v>598</v>
      </c>
      <c r="BM3487" s="222" t="s">
        <v>4011</v>
      </c>
    </row>
    <row r="3488" s="14" customFormat="1">
      <c r="A3488" s="14"/>
      <c r="B3488" s="240"/>
      <c r="C3488" s="241"/>
      <c r="D3488" s="231" t="s">
        <v>397</v>
      </c>
      <c r="E3488" s="242" t="s">
        <v>28</v>
      </c>
      <c r="F3488" s="243" t="s">
        <v>4012</v>
      </c>
      <c r="G3488" s="241"/>
      <c r="H3488" s="244">
        <v>288.59300000000002</v>
      </c>
      <c r="I3488" s="245"/>
      <c r="J3488" s="241"/>
      <c r="K3488" s="241"/>
      <c r="L3488" s="246"/>
      <c r="M3488" s="247"/>
      <c r="N3488" s="248"/>
      <c r="O3488" s="248"/>
      <c r="P3488" s="248"/>
      <c r="Q3488" s="248"/>
      <c r="R3488" s="248"/>
      <c r="S3488" s="248"/>
      <c r="T3488" s="249"/>
      <c r="U3488" s="14"/>
      <c r="V3488" s="14"/>
      <c r="W3488" s="14"/>
      <c r="X3488" s="14"/>
      <c r="Y3488" s="14"/>
      <c r="Z3488" s="14"/>
      <c r="AA3488" s="14"/>
      <c r="AB3488" s="14"/>
      <c r="AC3488" s="14"/>
      <c r="AD3488" s="14"/>
      <c r="AE3488" s="14"/>
      <c r="AT3488" s="250" t="s">
        <v>397</v>
      </c>
      <c r="AU3488" s="250" t="s">
        <v>84</v>
      </c>
      <c r="AV3488" s="14" t="s">
        <v>84</v>
      </c>
      <c r="AW3488" s="14" t="s">
        <v>35</v>
      </c>
      <c r="AX3488" s="14" t="s">
        <v>82</v>
      </c>
      <c r="AY3488" s="250" t="s">
        <v>378</v>
      </c>
    </row>
    <row r="3489" s="2" customFormat="1" ht="33" customHeight="1">
      <c r="A3489" s="41"/>
      <c r="B3489" s="42"/>
      <c r="C3489" s="211" t="s">
        <v>4013</v>
      </c>
      <c r="D3489" s="211" t="s">
        <v>385</v>
      </c>
      <c r="E3489" s="212" t="s">
        <v>4014</v>
      </c>
      <c r="F3489" s="213" t="s">
        <v>4015</v>
      </c>
      <c r="G3489" s="214" t="s">
        <v>972</v>
      </c>
      <c r="H3489" s="215">
        <v>3.2000000000000002</v>
      </c>
      <c r="I3489" s="216"/>
      <c r="J3489" s="217">
        <f>ROUND(I3489*H3489,2)</f>
        <v>0</v>
      </c>
      <c r="K3489" s="213" t="s">
        <v>389</v>
      </c>
      <c r="L3489" s="47"/>
      <c r="M3489" s="218" t="s">
        <v>28</v>
      </c>
      <c r="N3489" s="219" t="s">
        <v>45</v>
      </c>
      <c r="O3489" s="87"/>
      <c r="P3489" s="220">
        <f>O3489*H3489</f>
        <v>0</v>
      </c>
      <c r="Q3489" s="220">
        <v>0.00020000000000000001</v>
      </c>
      <c r="R3489" s="220">
        <f>Q3489*H3489</f>
        <v>0.00064000000000000005</v>
      </c>
      <c r="S3489" s="220">
        <v>0</v>
      </c>
      <c r="T3489" s="221">
        <f>S3489*H3489</f>
        <v>0</v>
      </c>
      <c r="U3489" s="41"/>
      <c r="V3489" s="41"/>
      <c r="W3489" s="41"/>
      <c r="X3489" s="41"/>
      <c r="Y3489" s="41"/>
      <c r="Z3489" s="41"/>
      <c r="AA3489" s="41"/>
      <c r="AB3489" s="41"/>
      <c r="AC3489" s="41"/>
      <c r="AD3489" s="41"/>
      <c r="AE3489" s="41"/>
      <c r="AR3489" s="222" t="s">
        <v>598</v>
      </c>
      <c r="AT3489" s="222" t="s">
        <v>385</v>
      </c>
      <c r="AU3489" s="222" t="s">
        <v>84</v>
      </c>
      <c r="AY3489" s="20" t="s">
        <v>378</v>
      </c>
      <c r="BE3489" s="223">
        <f>IF(N3489="základní",J3489,0)</f>
        <v>0</v>
      </c>
      <c r="BF3489" s="223">
        <f>IF(N3489="snížená",J3489,0)</f>
        <v>0</v>
      </c>
      <c r="BG3489" s="223">
        <f>IF(N3489="zákl. přenesená",J3489,0)</f>
        <v>0</v>
      </c>
      <c r="BH3489" s="223">
        <f>IF(N3489="sníž. přenesená",J3489,0)</f>
        <v>0</v>
      </c>
      <c r="BI3489" s="223">
        <f>IF(N3489="nulová",J3489,0)</f>
        <v>0</v>
      </c>
      <c r="BJ3489" s="20" t="s">
        <v>82</v>
      </c>
      <c r="BK3489" s="223">
        <f>ROUND(I3489*H3489,2)</f>
        <v>0</v>
      </c>
      <c r="BL3489" s="20" t="s">
        <v>598</v>
      </c>
      <c r="BM3489" s="222" t="s">
        <v>4016</v>
      </c>
    </row>
    <row r="3490" s="2" customFormat="1">
      <c r="A3490" s="41"/>
      <c r="B3490" s="42"/>
      <c r="C3490" s="43"/>
      <c r="D3490" s="224" t="s">
        <v>394</v>
      </c>
      <c r="E3490" s="43"/>
      <c r="F3490" s="225" t="s">
        <v>4017</v>
      </c>
      <c r="G3490" s="43"/>
      <c r="H3490" s="43"/>
      <c r="I3490" s="226"/>
      <c r="J3490" s="43"/>
      <c r="K3490" s="43"/>
      <c r="L3490" s="47"/>
      <c r="M3490" s="227"/>
      <c r="N3490" s="228"/>
      <c r="O3490" s="87"/>
      <c r="P3490" s="87"/>
      <c r="Q3490" s="87"/>
      <c r="R3490" s="87"/>
      <c r="S3490" s="87"/>
      <c r="T3490" s="88"/>
      <c r="U3490" s="41"/>
      <c r="V3490" s="41"/>
      <c r="W3490" s="41"/>
      <c r="X3490" s="41"/>
      <c r="Y3490" s="41"/>
      <c r="Z3490" s="41"/>
      <c r="AA3490" s="41"/>
      <c r="AB3490" s="41"/>
      <c r="AC3490" s="41"/>
      <c r="AD3490" s="41"/>
      <c r="AE3490" s="41"/>
      <c r="AT3490" s="20" t="s">
        <v>394</v>
      </c>
      <c r="AU3490" s="20" t="s">
        <v>84</v>
      </c>
    </row>
    <row r="3491" s="13" customFormat="1">
      <c r="A3491" s="13"/>
      <c r="B3491" s="229"/>
      <c r="C3491" s="230"/>
      <c r="D3491" s="231" t="s">
        <v>397</v>
      </c>
      <c r="E3491" s="232" t="s">
        <v>28</v>
      </c>
      <c r="F3491" s="233" t="s">
        <v>797</v>
      </c>
      <c r="G3491" s="230"/>
      <c r="H3491" s="232" t="s">
        <v>28</v>
      </c>
      <c r="I3491" s="234"/>
      <c r="J3491" s="230"/>
      <c r="K3491" s="230"/>
      <c r="L3491" s="235"/>
      <c r="M3491" s="236"/>
      <c r="N3491" s="237"/>
      <c r="O3491" s="237"/>
      <c r="P3491" s="237"/>
      <c r="Q3491" s="237"/>
      <c r="R3491" s="237"/>
      <c r="S3491" s="237"/>
      <c r="T3491" s="238"/>
      <c r="U3491" s="13"/>
      <c r="V3491" s="13"/>
      <c r="W3491" s="13"/>
      <c r="X3491" s="13"/>
      <c r="Y3491" s="13"/>
      <c r="Z3491" s="13"/>
      <c r="AA3491" s="13"/>
      <c r="AB3491" s="13"/>
      <c r="AC3491" s="13"/>
      <c r="AD3491" s="13"/>
      <c r="AE3491" s="13"/>
      <c r="AT3491" s="239" t="s">
        <v>397</v>
      </c>
      <c r="AU3491" s="239" t="s">
        <v>84</v>
      </c>
      <c r="AV3491" s="13" t="s">
        <v>82</v>
      </c>
      <c r="AW3491" s="13" t="s">
        <v>35</v>
      </c>
      <c r="AX3491" s="13" t="s">
        <v>74</v>
      </c>
      <c r="AY3491" s="239" t="s">
        <v>378</v>
      </c>
    </row>
    <row r="3492" s="14" customFormat="1">
      <c r="A3492" s="14"/>
      <c r="B3492" s="240"/>
      <c r="C3492" s="241"/>
      <c r="D3492" s="231" t="s">
        <v>397</v>
      </c>
      <c r="E3492" s="242" t="s">
        <v>28</v>
      </c>
      <c r="F3492" s="243" t="s">
        <v>4018</v>
      </c>
      <c r="G3492" s="241"/>
      <c r="H3492" s="244">
        <v>3.2000000000000002</v>
      </c>
      <c r="I3492" s="245"/>
      <c r="J3492" s="241"/>
      <c r="K3492" s="241"/>
      <c r="L3492" s="246"/>
      <c r="M3492" s="247"/>
      <c r="N3492" s="248"/>
      <c r="O3492" s="248"/>
      <c r="P3492" s="248"/>
      <c r="Q3492" s="248"/>
      <c r="R3492" s="248"/>
      <c r="S3492" s="248"/>
      <c r="T3492" s="249"/>
      <c r="U3492" s="14"/>
      <c r="V3492" s="14"/>
      <c r="W3492" s="14"/>
      <c r="X3492" s="14"/>
      <c r="Y3492" s="14"/>
      <c r="Z3492" s="14"/>
      <c r="AA3492" s="14"/>
      <c r="AB3492" s="14"/>
      <c r="AC3492" s="14"/>
      <c r="AD3492" s="14"/>
      <c r="AE3492" s="14"/>
      <c r="AT3492" s="250" t="s">
        <v>397</v>
      </c>
      <c r="AU3492" s="250" t="s">
        <v>84</v>
      </c>
      <c r="AV3492" s="14" t="s">
        <v>84</v>
      </c>
      <c r="AW3492" s="14" t="s">
        <v>35</v>
      </c>
      <c r="AX3492" s="14" t="s">
        <v>82</v>
      </c>
      <c r="AY3492" s="250" t="s">
        <v>378</v>
      </c>
    </row>
    <row r="3493" s="2" customFormat="1" ht="16.5" customHeight="1">
      <c r="A3493" s="41"/>
      <c r="B3493" s="42"/>
      <c r="C3493" s="273" t="s">
        <v>4019</v>
      </c>
      <c r="D3493" s="273" t="s">
        <v>875</v>
      </c>
      <c r="E3493" s="274" t="s">
        <v>4009</v>
      </c>
      <c r="F3493" s="275" t="s">
        <v>4010</v>
      </c>
      <c r="G3493" s="276" t="s">
        <v>972</v>
      </c>
      <c r="H3493" s="277">
        <v>3.3599999999999999</v>
      </c>
      <c r="I3493" s="278"/>
      <c r="J3493" s="279">
        <f>ROUND(I3493*H3493,2)</f>
        <v>0</v>
      </c>
      <c r="K3493" s="275" t="s">
        <v>389</v>
      </c>
      <c r="L3493" s="280"/>
      <c r="M3493" s="281" t="s">
        <v>28</v>
      </c>
      <c r="N3493" s="282" t="s">
        <v>45</v>
      </c>
      <c r="O3493" s="87"/>
      <c r="P3493" s="220">
        <f>O3493*H3493</f>
        <v>0</v>
      </c>
      <c r="Q3493" s="220">
        <v>0.00029999999999999997</v>
      </c>
      <c r="R3493" s="220">
        <f>Q3493*H3493</f>
        <v>0.0010079999999999998</v>
      </c>
      <c r="S3493" s="220">
        <v>0</v>
      </c>
      <c r="T3493" s="221">
        <f>S3493*H3493</f>
        <v>0</v>
      </c>
      <c r="U3493" s="41"/>
      <c r="V3493" s="41"/>
      <c r="W3493" s="41"/>
      <c r="X3493" s="41"/>
      <c r="Y3493" s="41"/>
      <c r="Z3493" s="41"/>
      <c r="AA3493" s="41"/>
      <c r="AB3493" s="41"/>
      <c r="AC3493" s="41"/>
      <c r="AD3493" s="41"/>
      <c r="AE3493" s="41"/>
      <c r="AR3493" s="222" t="s">
        <v>706</v>
      </c>
      <c r="AT3493" s="222" t="s">
        <v>875</v>
      </c>
      <c r="AU3493" s="222" t="s">
        <v>84</v>
      </c>
      <c r="AY3493" s="20" t="s">
        <v>378</v>
      </c>
      <c r="BE3493" s="223">
        <f>IF(N3493="základní",J3493,0)</f>
        <v>0</v>
      </c>
      <c r="BF3493" s="223">
        <f>IF(N3493="snížená",J3493,0)</f>
        <v>0</v>
      </c>
      <c r="BG3493" s="223">
        <f>IF(N3493="zákl. přenesená",J3493,0)</f>
        <v>0</v>
      </c>
      <c r="BH3493" s="223">
        <f>IF(N3493="sníž. přenesená",J3493,0)</f>
        <v>0</v>
      </c>
      <c r="BI3493" s="223">
        <f>IF(N3493="nulová",J3493,0)</f>
        <v>0</v>
      </c>
      <c r="BJ3493" s="20" t="s">
        <v>82</v>
      </c>
      <c r="BK3493" s="223">
        <f>ROUND(I3493*H3493,2)</f>
        <v>0</v>
      </c>
      <c r="BL3493" s="20" t="s">
        <v>598</v>
      </c>
      <c r="BM3493" s="222" t="s">
        <v>4020</v>
      </c>
    </row>
    <row r="3494" s="13" customFormat="1">
      <c r="A3494" s="13"/>
      <c r="B3494" s="229"/>
      <c r="C3494" s="230"/>
      <c r="D3494" s="231" t="s">
        <v>397</v>
      </c>
      <c r="E3494" s="232" t="s">
        <v>28</v>
      </c>
      <c r="F3494" s="233" t="s">
        <v>797</v>
      </c>
      <c r="G3494" s="230"/>
      <c r="H3494" s="232" t="s">
        <v>28</v>
      </c>
      <c r="I3494" s="234"/>
      <c r="J3494" s="230"/>
      <c r="K3494" s="230"/>
      <c r="L3494" s="235"/>
      <c r="M3494" s="236"/>
      <c r="N3494" s="237"/>
      <c r="O3494" s="237"/>
      <c r="P3494" s="237"/>
      <c r="Q3494" s="237"/>
      <c r="R3494" s="237"/>
      <c r="S3494" s="237"/>
      <c r="T3494" s="238"/>
      <c r="U3494" s="13"/>
      <c r="V3494" s="13"/>
      <c r="W3494" s="13"/>
      <c r="X3494" s="13"/>
      <c r="Y3494" s="13"/>
      <c r="Z3494" s="13"/>
      <c r="AA3494" s="13"/>
      <c r="AB3494" s="13"/>
      <c r="AC3494" s="13"/>
      <c r="AD3494" s="13"/>
      <c r="AE3494" s="13"/>
      <c r="AT3494" s="239" t="s">
        <v>397</v>
      </c>
      <c r="AU3494" s="239" t="s">
        <v>84</v>
      </c>
      <c r="AV3494" s="13" t="s">
        <v>82</v>
      </c>
      <c r="AW3494" s="13" t="s">
        <v>35</v>
      </c>
      <c r="AX3494" s="13" t="s">
        <v>74</v>
      </c>
      <c r="AY3494" s="239" t="s">
        <v>378</v>
      </c>
    </row>
    <row r="3495" s="14" customFormat="1">
      <c r="A3495" s="14"/>
      <c r="B3495" s="240"/>
      <c r="C3495" s="241"/>
      <c r="D3495" s="231" t="s">
        <v>397</v>
      </c>
      <c r="E3495" s="242" t="s">
        <v>28</v>
      </c>
      <c r="F3495" s="243" t="s">
        <v>4021</v>
      </c>
      <c r="G3495" s="241"/>
      <c r="H3495" s="244">
        <v>3.3599999999999999</v>
      </c>
      <c r="I3495" s="245"/>
      <c r="J3495" s="241"/>
      <c r="K3495" s="241"/>
      <c r="L3495" s="246"/>
      <c r="M3495" s="247"/>
      <c r="N3495" s="248"/>
      <c r="O3495" s="248"/>
      <c r="P3495" s="248"/>
      <c r="Q3495" s="248"/>
      <c r="R3495" s="248"/>
      <c r="S3495" s="248"/>
      <c r="T3495" s="249"/>
      <c r="U3495" s="14"/>
      <c r="V3495" s="14"/>
      <c r="W3495" s="14"/>
      <c r="X3495" s="14"/>
      <c r="Y3495" s="14"/>
      <c r="Z3495" s="14"/>
      <c r="AA3495" s="14"/>
      <c r="AB3495" s="14"/>
      <c r="AC3495" s="14"/>
      <c r="AD3495" s="14"/>
      <c r="AE3495" s="14"/>
      <c r="AT3495" s="250" t="s">
        <v>397</v>
      </c>
      <c r="AU3495" s="250" t="s">
        <v>84</v>
      </c>
      <c r="AV3495" s="14" t="s">
        <v>84</v>
      </c>
      <c r="AW3495" s="14" t="s">
        <v>35</v>
      </c>
      <c r="AX3495" s="14" t="s">
        <v>82</v>
      </c>
      <c r="AY3495" s="250" t="s">
        <v>378</v>
      </c>
    </row>
    <row r="3496" s="2" customFormat="1" ht="33" customHeight="1">
      <c r="A3496" s="41"/>
      <c r="B3496" s="42"/>
      <c r="C3496" s="211" t="s">
        <v>4022</v>
      </c>
      <c r="D3496" s="211" t="s">
        <v>385</v>
      </c>
      <c r="E3496" s="212" t="s">
        <v>4023</v>
      </c>
      <c r="F3496" s="213" t="s">
        <v>4024</v>
      </c>
      <c r="G3496" s="214" t="s">
        <v>972</v>
      </c>
      <c r="H3496" s="215">
        <v>218.11000000000001</v>
      </c>
      <c r="I3496" s="216"/>
      <c r="J3496" s="217">
        <f>ROUND(I3496*H3496,2)</f>
        <v>0</v>
      </c>
      <c r="K3496" s="213" t="s">
        <v>389</v>
      </c>
      <c r="L3496" s="47"/>
      <c r="M3496" s="218" t="s">
        <v>28</v>
      </c>
      <c r="N3496" s="219" t="s">
        <v>45</v>
      </c>
      <c r="O3496" s="87"/>
      <c r="P3496" s="220">
        <f>O3496*H3496</f>
        <v>0</v>
      </c>
      <c r="Q3496" s="220">
        <v>0.00018000000000000001</v>
      </c>
      <c r="R3496" s="220">
        <f>Q3496*H3496</f>
        <v>0.039259800000000004</v>
      </c>
      <c r="S3496" s="220">
        <v>0</v>
      </c>
      <c r="T3496" s="221">
        <f>S3496*H3496</f>
        <v>0</v>
      </c>
      <c r="U3496" s="41"/>
      <c r="V3496" s="41"/>
      <c r="W3496" s="41"/>
      <c r="X3496" s="41"/>
      <c r="Y3496" s="41"/>
      <c r="Z3496" s="41"/>
      <c r="AA3496" s="41"/>
      <c r="AB3496" s="41"/>
      <c r="AC3496" s="41"/>
      <c r="AD3496" s="41"/>
      <c r="AE3496" s="41"/>
      <c r="AR3496" s="222" t="s">
        <v>598</v>
      </c>
      <c r="AT3496" s="222" t="s">
        <v>385</v>
      </c>
      <c r="AU3496" s="222" t="s">
        <v>84</v>
      </c>
      <c r="AY3496" s="20" t="s">
        <v>378</v>
      </c>
      <c r="BE3496" s="223">
        <f>IF(N3496="základní",J3496,0)</f>
        <v>0</v>
      </c>
      <c r="BF3496" s="223">
        <f>IF(N3496="snížená",J3496,0)</f>
        <v>0</v>
      </c>
      <c r="BG3496" s="223">
        <f>IF(N3496="zákl. přenesená",J3496,0)</f>
        <v>0</v>
      </c>
      <c r="BH3496" s="223">
        <f>IF(N3496="sníž. přenesená",J3496,0)</f>
        <v>0</v>
      </c>
      <c r="BI3496" s="223">
        <f>IF(N3496="nulová",J3496,0)</f>
        <v>0</v>
      </c>
      <c r="BJ3496" s="20" t="s">
        <v>82</v>
      </c>
      <c r="BK3496" s="223">
        <f>ROUND(I3496*H3496,2)</f>
        <v>0</v>
      </c>
      <c r="BL3496" s="20" t="s">
        <v>598</v>
      </c>
      <c r="BM3496" s="222" t="s">
        <v>4025</v>
      </c>
    </row>
    <row r="3497" s="2" customFormat="1">
      <c r="A3497" s="41"/>
      <c r="B3497" s="42"/>
      <c r="C3497" s="43"/>
      <c r="D3497" s="224" t="s">
        <v>394</v>
      </c>
      <c r="E3497" s="43"/>
      <c r="F3497" s="225" t="s">
        <v>4026</v>
      </c>
      <c r="G3497" s="43"/>
      <c r="H3497" s="43"/>
      <c r="I3497" s="226"/>
      <c r="J3497" s="43"/>
      <c r="K3497" s="43"/>
      <c r="L3497" s="47"/>
      <c r="M3497" s="227"/>
      <c r="N3497" s="228"/>
      <c r="O3497" s="87"/>
      <c r="P3497" s="87"/>
      <c r="Q3497" s="87"/>
      <c r="R3497" s="87"/>
      <c r="S3497" s="87"/>
      <c r="T3497" s="88"/>
      <c r="U3497" s="41"/>
      <c r="V3497" s="41"/>
      <c r="W3497" s="41"/>
      <c r="X3497" s="41"/>
      <c r="Y3497" s="41"/>
      <c r="Z3497" s="41"/>
      <c r="AA3497" s="41"/>
      <c r="AB3497" s="41"/>
      <c r="AC3497" s="41"/>
      <c r="AD3497" s="41"/>
      <c r="AE3497" s="41"/>
      <c r="AT3497" s="20" t="s">
        <v>394</v>
      </c>
      <c r="AU3497" s="20" t="s">
        <v>84</v>
      </c>
    </row>
    <row r="3498" s="13" customFormat="1">
      <c r="A3498" s="13"/>
      <c r="B3498" s="229"/>
      <c r="C3498" s="230"/>
      <c r="D3498" s="231" t="s">
        <v>397</v>
      </c>
      <c r="E3498" s="232" t="s">
        <v>28</v>
      </c>
      <c r="F3498" s="233" t="s">
        <v>797</v>
      </c>
      <c r="G3498" s="230"/>
      <c r="H3498" s="232" t="s">
        <v>28</v>
      </c>
      <c r="I3498" s="234"/>
      <c r="J3498" s="230"/>
      <c r="K3498" s="230"/>
      <c r="L3498" s="235"/>
      <c r="M3498" s="236"/>
      <c r="N3498" s="237"/>
      <c r="O3498" s="237"/>
      <c r="P3498" s="237"/>
      <c r="Q3498" s="237"/>
      <c r="R3498" s="237"/>
      <c r="S3498" s="237"/>
      <c r="T3498" s="238"/>
      <c r="U3498" s="13"/>
      <c r="V3498" s="13"/>
      <c r="W3498" s="13"/>
      <c r="X3498" s="13"/>
      <c r="Y3498" s="13"/>
      <c r="Z3498" s="13"/>
      <c r="AA3498" s="13"/>
      <c r="AB3498" s="13"/>
      <c r="AC3498" s="13"/>
      <c r="AD3498" s="13"/>
      <c r="AE3498" s="13"/>
      <c r="AT3498" s="239" t="s">
        <v>397</v>
      </c>
      <c r="AU3498" s="239" t="s">
        <v>84</v>
      </c>
      <c r="AV3498" s="13" t="s">
        <v>82</v>
      </c>
      <c r="AW3498" s="13" t="s">
        <v>35</v>
      </c>
      <c r="AX3498" s="13" t="s">
        <v>74</v>
      </c>
      <c r="AY3498" s="239" t="s">
        <v>378</v>
      </c>
    </row>
    <row r="3499" s="14" customFormat="1">
      <c r="A3499" s="14"/>
      <c r="B3499" s="240"/>
      <c r="C3499" s="241"/>
      <c r="D3499" s="231" t="s">
        <v>397</v>
      </c>
      <c r="E3499" s="242" t="s">
        <v>28</v>
      </c>
      <c r="F3499" s="243" t="s">
        <v>4027</v>
      </c>
      <c r="G3499" s="241"/>
      <c r="H3499" s="244">
        <v>5.2999999999999998</v>
      </c>
      <c r="I3499" s="245"/>
      <c r="J3499" s="241"/>
      <c r="K3499" s="241"/>
      <c r="L3499" s="246"/>
      <c r="M3499" s="247"/>
      <c r="N3499" s="248"/>
      <c r="O3499" s="248"/>
      <c r="P3499" s="248"/>
      <c r="Q3499" s="248"/>
      <c r="R3499" s="248"/>
      <c r="S3499" s="248"/>
      <c r="T3499" s="249"/>
      <c r="U3499" s="14"/>
      <c r="V3499" s="14"/>
      <c r="W3499" s="14"/>
      <c r="X3499" s="14"/>
      <c r="Y3499" s="14"/>
      <c r="Z3499" s="14"/>
      <c r="AA3499" s="14"/>
      <c r="AB3499" s="14"/>
      <c r="AC3499" s="14"/>
      <c r="AD3499" s="14"/>
      <c r="AE3499" s="14"/>
      <c r="AT3499" s="250" t="s">
        <v>397</v>
      </c>
      <c r="AU3499" s="250" t="s">
        <v>84</v>
      </c>
      <c r="AV3499" s="14" t="s">
        <v>84</v>
      </c>
      <c r="AW3499" s="14" t="s">
        <v>35</v>
      </c>
      <c r="AX3499" s="14" t="s">
        <v>74</v>
      </c>
      <c r="AY3499" s="250" t="s">
        <v>378</v>
      </c>
    </row>
    <row r="3500" s="14" customFormat="1">
      <c r="A3500" s="14"/>
      <c r="B3500" s="240"/>
      <c r="C3500" s="241"/>
      <c r="D3500" s="231" t="s">
        <v>397</v>
      </c>
      <c r="E3500" s="242" t="s">
        <v>28</v>
      </c>
      <c r="F3500" s="243" t="s">
        <v>4028</v>
      </c>
      <c r="G3500" s="241"/>
      <c r="H3500" s="244">
        <v>18.719999999999999</v>
      </c>
      <c r="I3500" s="245"/>
      <c r="J3500" s="241"/>
      <c r="K3500" s="241"/>
      <c r="L3500" s="246"/>
      <c r="M3500" s="247"/>
      <c r="N3500" s="248"/>
      <c r="O3500" s="248"/>
      <c r="P3500" s="248"/>
      <c r="Q3500" s="248"/>
      <c r="R3500" s="248"/>
      <c r="S3500" s="248"/>
      <c r="T3500" s="249"/>
      <c r="U3500" s="14"/>
      <c r="V3500" s="14"/>
      <c r="W3500" s="14"/>
      <c r="X3500" s="14"/>
      <c r="Y3500" s="14"/>
      <c r="Z3500" s="14"/>
      <c r="AA3500" s="14"/>
      <c r="AB3500" s="14"/>
      <c r="AC3500" s="14"/>
      <c r="AD3500" s="14"/>
      <c r="AE3500" s="14"/>
      <c r="AT3500" s="250" t="s">
        <v>397</v>
      </c>
      <c r="AU3500" s="250" t="s">
        <v>84</v>
      </c>
      <c r="AV3500" s="14" t="s">
        <v>84</v>
      </c>
      <c r="AW3500" s="14" t="s">
        <v>35</v>
      </c>
      <c r="AX3500" s="14" t="s">
        <v>74</v>
      </c>
      <c r="AY3500" s="250" t="s">
        <v>378</v>
      </c>
    </row>
    <row r="3501" s="13" customFormat="1">
      <c r="A3501" s="13"/>
      <c r="B3501" s="229"/>
      <c r="C3501" s="230"/>
      <c r="D3501" s="231" t="s">
        <v>397</v>
      </c>
      <c r="E3501" s="232" t="s">
        <v>28</v>
      </c>
      <c r="F3501" s="233" t="s">
        <v>800</v>
      </c>
      <c r="G3501" s="230"/>
      <c r="H3501" s="232" t="s">
        <v>28</v>
      </c>
      <c r="I3501" s="234"/>
      <c r="J3501" s="230"/>
      <c r="K3501" s="230"/>
      <c r="L3501" s="235"/>
      <c r="M3501" s="236"/>
      <c r="N3501" s="237"/>
      <c r="O3501" s="237"/>
      <c r="P3501" s="237"/>
      <c r="Q3501" s="237"/>
      <c r="R3501" s="237"/>
      <c r="S3501" s="237"/>
      <c r="T3501" s="238"/>
      <c r="U3501" s="13"/>
      <c r="V3501" s="13"/>
      <c r="W3501" s="13"/>
      <c r="X3501" s="13"/>
      <c r="Y3501" s="13"/>
      <c r="Z3501" s="13"/>
      <c r="AA3501" s="13"/>
      <c r="AB3501" s="13"/>
      <c r="AC3501" s="13"/>
      <c r="AD3501" s="13"/>
      <c r="AE3501" s="13"/>
      <c r="AT3501" s="239" t="s">
        <v>397</v>
      </c>
      <c r="AU3501" s="239" t="s">
        <v>84</v>
      </c>
      <c r="AV3501" s="13" t="s">
        <v>82</v>
      </c>
      <c r="AW3501" s="13" t="s">
        <v>35</v>
      </c>
      <c r="AX3501" s="13" t="s">
        <v>74</v>
      </c>
      <c r="AY3501" s="239" t="s">
        <v>378</v>
      </c>
    </row>
    <row r="3502" s="14" customFormat="1">
      <c r="A3502" s="14"/>
      <c r="B3502" s="240"/>
      <c r="C3502" s="241"/>
      <c r="D3502" s="231" t="s">
        <v>397</v>
      </c>
      <c r="E3502" s="242" t="s">
        <v>28</v>
      </c>
      <c r="F3502" s="243" t="s">
        <v>4029</v>
      </c>
      <c r="G3502" s="241"/>
      <c r="H3502" s="244">
        <v>7.2999999999999998</v>
      </c>
      <c r="I3502" s="245"/>
      <c r="J3502" s="241"/>
      <c r="K3502" s="241"/>
      <c r="L3502" s="246"/>
      <c r="M3502" s="247"/>
      <c r="N3502" s="248"/>
      <c r="O3502" s="248"/>
      <c r="P3502" s="248"/>
      <c r="Q3502" s="248"/>
      <c r="R3502" s="248"/>
      <c r="S3502" s="248"/>
      <c r="T3502" s="249"/>
      <c r="U3502" s="14"/>
      <c r="V3502" s="14"/>
      <c r="W3502" s="14"/>
      <c r="X3502" s="14"/>
      <c r="Y3502" s="14"/>
      <c r="Z3502" s="14"/>
      <c r="AA3502" s="14"/>
      <c r="AB3502" s="14"/>
      <c r="AC3502" s="14"/>
      <c r="AD3502" s="14"/>
      <c r="AE3502" s="14"/>
      <c r="AT3502" s="250" t="s">
        <v>397</v>
      </c>
      <c r="AU3502" s="250" t="s">
        <v>84</v>
      </c>
      <c r="AV3502" s="14" t="s">
        <v>84</v>
      </c>
      <c r="AW3502" s="14" t="s">
        <v>35</v>
      </c>
      <c r="AX3502" s="14" t="s">
        <v>74</v>
      </c>
      <c r="AY3502" s="250" t="s">
        <v>378</v>
      </c>
    </row>
    <row r="3503" s="13" customFormat="1">
      <c r="A3503" s="13"/>
      <c r="B3503" s="229"/>
      <c r="C3503" s="230"/>
      <c r="D3503" s="231" t="s">
        <v>397</v>
      </c>
      <c r="E3503" s="232" t="s">
        <v>28</v>
      </c>
      <c r="F3503" s="233" t="s">
        <v>802</v>
      </c>
      <c r="G3503" s="230"/>
      <c r="H3503" s="232" t="s">
        <v>28</v>
      </c>
      <c r="I3503" s="234"/>
      <c r="J3503" s="230"/>
      <c r="K3503" s="230"/>
      <c r="L3503" s="235"/>
      <c r="M3503" s="236"/>
      <c r="N3503" s="237"/>
      <c r="O3503" s="237"/>
      <c r="P3503" s="237"/>
      <c r="Q3503" s="237"/>
      <c r="R3503" s="237"/>
      <c r="S3503" s="237"/>
      <c r="T3503" s="238"/>
      <c r="U3503" s="13"/>
      <c r="V3503" s="13"/>
      <c r="W3503" s="13"/>
      <c r="X3503" s="13"/>
      <c r="Y3503" s="13"/>
      <c r="Z3503" s="13"/>
      <c r="AA3503" s="13"/>
      <c r="AB3503" s="13"/>
      <c r="AC3503" s="13"/>
      <c r="AD3503" s="13"/>
      <c r="AE3503" s="13"/>
      <c r="AT3503" s="239" t="s">
        <v>397</v>
      </c>
      <c r="AU3503" s="239" t="s">
        <v>84</v>
      </c>
      <c r="AV3503" s="13" t="s">
        <v>82</v>
      </c>
      <c r="AW3503" s="13" t="s">
        <v>35</v>
      </c>
      <c r="AX3503" s="13" t="s">
        <v>74</v>
      </c>
      <c r="AY3503" s="239" t="s">
        <v>378</v>
      </c>
    </row>
    <row r="3504" s="14" customFormat="1">
      <c r="A3504" s="14"/>
      <c r="B3504" s="240"/>
      <c r="C3504" s="241"/>
      <c r="D3504" s="231" t="s">
        <v>397</v>
      </c>
      <c r="E3504" s="242" t="s">
        <v>28</v>
      </c>
      <c r="F3504" s="243" t="s">
        <v>4029</v>
      </c>
      <c r="G3504" s="241"/>
      <c r="H3504" s="244">
        <v>7.2999999999999998</v>
      </c>
      <c r="I3504" s="245"/>
      <c r="J3504" s="241"/>
      <c r="K3504" s="241"/>
      <c r="L3504" s="246"/>
      <c r="M3504" s="247"/>
      <c r="N3504" s="248"/>
      <c r="O3504" s="248"/>
      <c r="P3504" s="248"/>
      <c r="Q3504" s="248"/>
      <c r="R3504" s="248"/>
      <c r="S3504" s="248"/>
      <c r="T3504" s="249"/>
      <c r="U3504" s="14"/>
      <c r="V3504" s="14"/>
      <c r="W3504" s="14"/>
      <c r="X3504" s="14"/>
      <c r="Y3504" s="14"/>
      <c r="Z3504" s="14"/>
      <c r="AA3504" s="14"/>
      <c r="AB3504" s="14"/>
      <c r="AC3504" s="14"/>
      <c r="AD3504" s="14"/>
      <c r="AE3504" s="14"/>
      <c r="AT3504" s="250" t="s">
        <v>397</v>
      </c>
      <c r="AU3504" s="250" t="s">
        <v>84</v>
      </c>
      <c r="AV3504" s="14" t="s">
        <v>84</v>
      </c>
      <c r="AW3504" s="14" t="s">
        <v>35</v>
      </c>
      <c r="AX3504" s="14" t="s">
        <v>74</v>
      </c>
      <c r="AY3504" s="250" t="s">
        <v>378</v>
      </c>
    </row>
    <row r="3505" s="13" customFormat="1">
      <c r="A3505" s="13"/>
      <c r="B3505" s="229"/>
      <c r="C3505" s="230"/>
      <c r="D3505" s="231" t="s">
        <v>397</v>
      </c>
      <c r="E3505" s="232" t="s">
        <v>28</v>
      </c>
      <c r="F3505" s="233" t="s">
        <v>804</v>
      </c>
      <c r="G3505" s="230"/>
      <c r="H3505" s="232" t="s">
        <v>28</v>
      </c>
      <c r="I3505" s="234"/>
      <c r="J3505" s="230"/>
      <c r="K3505" s="230"/>
      <c r="L3505" s="235"/>
      <c r="M3505" s="236"/>
      <c r="N3505" s="237"/>
      <c r="O3505" s="237"/>
      <c r="P3505" s="237"/>
      <c r="Q3505" s="237"/>
      <c r="R3505" s="237"/>
      <c r="S3505" s="237"/>
      <c r="T3505" s="238"/>
      <c r="U3505" s="13"/>
      <c r="V3505" s="13"/>
      <c r="W3505" s="13"/>
      <c r="X3505" s="13"/>
      <c r="Y3505" s="13"/>
      <c r="Z3505" s="13"/>
      <c r="AA3505" s="13"/>
      <c r="AB3505" s="13"/>
      <c r="AC3505" s="13"/>
      <c r="AD3505" s="13"/>
      <c r="AE3505" s="13"/>
      <c r="AT3505" s="239" t="s">
        <v>397</v>
      </c>
      <c r="AU3505" s="239" t="s">
        <v>84</v>
      </c>
      <c r="AV3505" s="13" t="s">
        <v>82</v>
      </c>
      <c r="AW3505" s="13" t="s">
        <v>35</v>
      </c>
      <c r="AX3505" s="13" t="s">
        <v>74</v>
      </c>
      <c r="AY3505" s="239" t="s">
        <v>378</v>
      </c>
    </row>
    <row r="3506" s="14" customFormat="1">
      <c r="A3506" s="14"/>
      <c r="B3506" s="240"/>
      <c r="C3506" s="241"/>
      <c r="D3506" s="231" t="s">
        <v>397</v>
      </c>
      <c r="E3506" s="242" t="s">
        <v>28</v>
      </c>
      <c r="F3506" s="243" t="s">
        <v>4030</v>
      </c>
      <c r="G3506" s="241"/>
      <c r="H3506" s="244">
        <v>50.560000000000002</v>
      </c>
      <c r="I3506" s="245"/>
      <c r="J3506" s="241"/>
      <c r="K3506" s="241"/>
      <c r="L3506" s="246"/>
      <c r="M3506" s="247"/>
      <c r="N3506" s="248"/>
      <c r="O3506" s="248"/>
      <c r="P3506" s="248"/>
      <c r="Q3506" s="248"/>
      <c r="R3506" s="248"/>
      <c r="S3506" s="248"/>
      <c r="T3506" s="249"/>
      <c r="U3506" s="14"/>
      <c r="V3506" s="14"/>
      <c r="W3506" s="14"/>
      <c r="X3506" s="14"/>
      <c r="Y3506" s="14"/>
      <c r="Z3506" s="14"/>
      <c r="AA3506" s="14"/>
      <c r="AB3506" s="14"/>
      <c r="AC3506" s="14"/>
      <c r="AD3506" s="14"/>
      <c r="AE3506" s="14"/>
      <c r="AT3506" s="250" t="s">
        <v>397</v>
      </c>
      <c r="AU3506" s="250" t="s">
        <v>84</v>
      </c>
      <c r="AV3506" s="14" t="s">
        <v>84</v>
      </c>
      <c r="AW3506" s="14" t="s">
        <v>35</v>
      </c>
      <c r="AX3506" s="14" t="s">
        <v>74</v>
      </c>
      <c r="AY3506" s="250" t="s">
        <v>378</v>
      </c>
    </row>
    <row r="3507" s="14" customFormat="1">
      <c r="A3507" s="14"/>
      <c r="B3507" s="240"/>
      <c r="C3507" s="241"/>
      <c r="D3507" s="231" t="s">
        <v>397</v>
      </c>
      <c r="E3507" s="242" t="s">
        <v>28</v>
      </c>
      <c r="F3507" s="243" t="s">
        <v>4031</v>
      </c>
      <c r="G3507" s="241"/>
      <c r="H3507" s="244">
        <v>23.25</v>
      </c>
      <c r="I3507" s="245"/>
      <c r="J3507" s="241"/>
      <c r="K3507" s="241"/>
      <c r="L3507" s="246"/>
      <c r="M3507" s="247"/>
      <c r="N3507" s="248"/>
      <c r="O3507" s="248"/>
      <c r="P3507" s="248"/>
      <c r="Q3507" s="248"/>
      <c r="R3507" s="248"/>
      <c r="S3507" s="248"/>
      <c r="T3507" s="249"/>
      <c r="U3507" s="14"/>
      <c r="V3507" s="14"/>
      <c r="W3507" s="14"/>
      <c r="X3507" s="14"/>
      <c r="Y3507" s="14"/>
      <c r="Z3507" s="14"/>
      <c r="AA3507" s="14"/>
      <c r="AB3507" s="14"/>
      <c r="AC3507" s="14"/>
      <c r="AD3507" s="14"/>
      <c r="AE3507" s="14"/>
      <c r="AT3507" s="250" t="s">
        <v>397</v>
      </c>
      <c r="AU3507" s="250" t="s">
        <v>84</v>
      </c>
      <c r="AV3507" s="14" t="s">
        <v>84</v>
      </c>
      <c r="AW3507" s="14" t="s">
        <v>35</v>
      </c>
      <c r="AX3507" s="14" t="s">
        <v>74</v>
      </c>
      <c r="AY3507" s="250" t="s">
        <v>378</v>
      </c>
    </row>
    <row r="3508" s="14" customFormat="1">
      <c r="A3508" s="14"/>
      <c r="B3508" s="240"/>
      <c r="C3508" s="241"/>
      <c r="D3508" s="231" t="s">
        <v>397</v>
      </c>
      <c r="E3508" s="242" t="s">
        <v>28</v>
      </c>
      <c r="F3508" s="243" t="s">
        <v>4032</v>
      </c>
      <c r="G3508" s="241"/>
      <c r="H3508" s="244">
        <v>13.800000000000001</v>
      </c>
      <c r="I3508" s="245"/>
      <c r="J3508" s="241"/>
      <c r="K3508" s="241"/>
      <c r="L3508" s="246"/>
      <c r="M3508" s="247"/>
      <c r="N3508" s="248"/>
      <c r="O3508" s="248"/>
      <c r="P3508" s="248"/>
      <c r="Q3508" s="248"/>
      <c r="R3508" s="248"/>
      <c r="S3508" s="248"/>
      <c r="T3508" s="249"/>
      <c r="U3508" s="14"/>
      <c r="V3508" s="14"/>
      <c r="W3508" s="14"/>
      <c r="X3508" s="14"/>
      <c r="Y3508" s="14"/>
      <c r="Z3508" s="14"/>
      <c r="AA3508" s="14"/>
      <c r="AB3508" s="14"/>
      <c r="AC3508" s="14"/>
      <c r="AD3508" s="14"/>
      <c r="AE3508" s="14"/>
      <c r="AT3508" s="250" t="s">
        <v>397</v>
      </c>
      <c r="AU3508" s="250" t="s">
        <v>84</v>
      </c>
      <c r="AV3508" s="14" t="s">
        <v>84</v>
      </c>
      <c r="AW3508" s="14" t="s">
        <v>35</v>
      </c>
      <c r="AX3508" s="14" t="s">
        <v>74</v>
      </c>
      <c r="AY3508" s="250" t="s">
        <v>378</v>
      </c>
    </row>
    <row r="3509" s="13" customFormat="1">
      <c r="A3509" s="13"/>
      <c r="B3509" s="229"/>
      <c r="C3509" s="230"/>
      <c r="D3509" s="231" t="s">
        <v>397</v>
      </c>
      <c r="E3509" s="232" t="s">
        <v>28</v>
      </c>
      <c r="F3509" s="233" t="s">
        <v>807</v>
      </c>
      <c r="G3509" s="230"/>
      <c r="H3509" s="232" t="s">
        <v>28</v>
      </c>
      <c r="I3509" s="234"/>
      <c r="J3509" s="230"/>
      <c r="K3509" s="230"/>
      <c r="L3509" s="235"/>
      <c r="M3509" s="236"/>
      <c r="N3509" s="237"/>
      <c r="O3509" s="237"/>
      <c r="P3509" s="237"/>
      <c r="Q3509" s="237"/>
      <c r="R3509" s="237"/>
      <c r="S3509" s="237"/>
      <c r="T3509" s="238"/>
      <c r="U3509" s="13"/>
      <c r="V3509" s="13"/>
      <c r="W3509" s="13"/>
      <c r="X3509" s="13"/>
      <c r="Y3509" s="13"/>
      <c r="Z3509" s="13"/>
      <c r="AA3509" s="13"/>
      <c r="AB3509" s="13"/>
      <c r="AC3509" s="13"/>
      <c r="AD3509" s="13"/>
      <c r="AE3509" s="13"/>
      <c r="AT3509" s="239" t="s">
        <v>397</v>
      </c>
      <c r="AU3509" s="239" t="s">
        <v>84</v>
      </c>
      <c r="AV3509" s="13" t="s">
        <v>82</v>
      </c>
      <c r="AW3509" s="13" t="s">
        <v>35</v>
      </c>
      <c r="AX3509" s="13" t="s">
        <v>74</v>
      </c>
      <c r="AY3509" s="239" t="s">
        <v>378</v>
      </c>
    </row>
    <row r="3510" s="14" customFormat="1">
      <c r="A3510" s="14"/>
      <c r="B3510" s="240"/>
      <c r="C3510" s="241"/>
      <c r="D3510" s="231" t="s">
        <v>397</v>
      </c>
      <c r="E3510" s="242" t="s">
        <v>28</v>
      </c>
      <c r="F3510" s="243" t="s">
        <v>1546</v>
      </c>
      <c r="G3510" s="241"/>
      <c r="H3510" s="244">
        <v>83.280000000000001</v>
      </c>
      <c r="I3510" s="245"/>
      <c r="J3510" s="241"/>
      <c r="K3510" s="241"/>
      <c r="L3510" s="246"/>
      <c r="M3510" s="247"/>
      <c r="N3510" s="248"/>
      <c r="O3510" s="248"/>
      <c r="P3510" s="248"/>
      <c r="Q3510" s="248"/>
      <c r="R3510" s="248"/>
      <c r="S3510" s="248"/>
      <c r="T3510" s="249"/>
      <c r="U3510" s="14"/>
      <c r="V3510" s="14"/>
      <c r="W3510" s="14"/>
      <c r="X3510" s="14"/>
      <c r="Y3510" s="14"/>
      <c r="Z3510" s="14"/>
      <c r="AA3510" s="14"/>
      <c r="AB3510" s="14"/>
      <c r="AC3510" s="14"/>
      <c r="AD3510" s="14"/>
      <c r="AE3510" s="14"/>
      <c r="AT3510" s="250" t="s">
        <v>397</v>
      </c>
      <c r="AU3510" s="250" t="s">
        <v>84</v>
      </c>
      <c r="AV3510" s="14" t="s">
        <v>84</v>
      </c>
      <c r="AW3510" s="14" t="s">
        <v>35</v>
      </c>
      <c r="AX3510" s="14" t="s">
        <v>74</v>
      </c>
      <c r="AY3510" s="250" t="s">
        <v>378</v>
      </c>
    </row>
    <row r="3511" s="14" customFormat="1">
      <c r="A3511" s="14"/>
      <c r="B3511" s="240"/>
      <c r="C3511" s="241"/>
      <c r="D3511" s="231" t="s">
        <v>397</v>
      </c>
      <c r="E3511" s="242" t="s">
        <v>28</v>
      </c>
      <c r="F3511" s="243" t="s">
        <v>4033</v>
      </c>
      <c r="G3511" s="241"/>
      <c r="H3511" s="244">
        <v>8.5999999999999996</v>
      </c>
      <c r="I3511" s="245"/>
      <c r="J3511" s="241"/>
      <c r="K3511" s="241"/>
      <c r="L3511" s="246"/>
      <c r="M3511" s="247"/>
      <c r="N3511" s="248"/>
      <c r="O3511" s="248"/>
      <c r="P3511" s="248"/>
      <c r="Q3511" s="248"/>
      <c r="R3511" s="248"/>
      <c r="S3511" s="248"/>
      <c r="T3511" s="249"/>
      <c r="U3511" s="14"/>
      <c r="V3511" s="14"/>
      <c r="W3511" s="14"/>
      <c r="X3511" s="14"/>
      <c r="Y3511" s="14"/>
      <c r="Z3511" s="14"/>
      <c r="AA3511" s="14"/>
      <c r="AB3511" s="14"/>
      <c r="AC3511" s="14"/>
      <c r="AD3511" s="14"/>
      <c r="AE3511" s="14"/>
      <c r="AT3511" s="250" t="s">
        <v>397</v>
      </c>
      <c r="AU3511" s="250" t="s">
        <v>84</v>
      </c>
      <c r="AV3511" s="14" t="s">
        <v>84</v>
      </c>
      <c r="AW3511" s="14" t="s">
        <v>35</v>
      </c>
      <c r="AX3511" s="14" t="s">
        <v>74</v>
      </c>
      <c r="AY3511" s="250" t="s">
        <v>378</v>
      </c>
    </row>
    <row r="3512" s="15" customFormat="1">
      <c r="A3512" s="15"/>
      <c r="B3512" s="251"/>
      <c r="C3512" s="252"/>
      <c r="D3512" s="231" t="s">
        <v>397</v>
      </c>
      <c r="E3512" s="253" t="s">
        <v>211</v>
      </c>
      <c r="F3512" s="254" t="s">
        <v>416</v>
      </c>
      <c r="G3512" s="252"/>
      <c r="H3512" s="255">
        <v>218.11000000000001</v>
      </c>
      <c r="I3512" s="256"/>
      <c r="J3512" s="252"/>
      <c r="K3512" s="252"/>
      <c r="L3512" s="257"/>
      <c r="M3512" s="258"/>
      <c r="N3512" s="259"/>
      <c r="O3512" s="259"/>
      <c r="P3512" s="259"/>
      <c r="Q3512" s="259"/>
      <c r="R3512" s="259"/>
      <c r="S3512" s="259"/>
      <c r="T3512" s="260"/>
      <c r="U3512" s="15"/>
      <c r="V3512" s="15"/>
      <c r="W3512" s="15"/>
      <c r="X3512" s="15"/>
      <c r="Y3512" s="15"/>
      <c r="Z3512" s="15"/>
      <c r="AA3512" s="15"/>
      <c r="AB3512" s="15"/>
      <c r="AC3512" s="15"/>
      <c r="AD3512" s="15"/>
      <c r="AE3512" s="15"/>
      <c r="AT3512" s="261" t="s">
        <v>397</v>
      </c>
      <c r="AU3512" s="261" t="s">
        <v>84</v>
      </c>
      <c r="AV3512" s="15" t="s">
        <v>390</v>
      </c>
      <c r="AW3512" s="15" t="s">
        <v>35</v>
      </c>
      <c r="AX3512" s="15" t="s">
        <v>82</v>
      </c>
      <c r="AY3512" s="261" t="s">
        <v>378</v>
      </c>
    </row>
    <row r="3513" s="2" customFormat="1" ht="16.5" customHeight="1">
      <c r="A3513" s="41"/>
      <c r="B3513" s="42"/>
      <c r="C3513" s="273" t="s">
        <v>4034</v>
      </c>
      <c r="D3513" s="273" t="s">
        <v>875</v>
      </c>
      <c r="E3513" s="274" t="s">
        <v>4009</v>
      </c>
      <c r="F3513" s="275" t="s">
        <v>4010</v>
      </c>
      <c r="G3513" s="276" t="s">
        <v>972</v>
      </c>
      <c r="H3513" s="277">
        <v>229.01599999999999</v>
      </c>
      <c r="I3513" s="278"/>
      <c r="J3513" s="279">
        <f>ROUND(I3513*H3513,2)</f>
        <v>0</v>
      </c>
      <c r="K3513" s="275" t="s">
        <v>389</v>
      </c>
      <c r="L3513" s="280"/>
      <c r="M3513" s="281" t="s">
        <v>28</v>
      </c>
      <c r="N3513" s="282" t="s">
        <v>45</v>
      </c>
      <c r="O3513" s="87"/>
      <c r="P3513" s="220">
        <f>O3513*H3513</f>
        <v>0</v>
      </c>
      <c r="Q3513" s="220">
        <v>0.00029999999999999997</v>
      </c>
      <c r="R3513" s="220">
        <f>Q3513*H3513</f>
        <v>0.068704799999999996</v>
      </c>
      <c r="S3513" s="220">
        <v>0</v>
      </c>
      <c r="T3513" s="221">
        <f>S3513*H3513</f>
        <v>0</v>
      </c>
      <c r="U3513" s="41"/>
      <c r="V3513" s="41"/>
      <c r="W3513" s="41"/>
      <c r="X3513" s="41"/>
      <c r="Y3513" s="41"/>
      <c r="Z3513" s="41"/>
      <c r="AA3513" s="41"/>
      <c r="AB3513" s="41"/>
      <c r="AC3513" s="41"/>
      <c r="AD3513" s="41"/>
      <c r="AE3513" s="41"/>
      <c r="AR3513" s="222" t="s">
        <v>706</v>
      </c>
      <c r="AT3513" s="222" t="s">
        <v>875</v>
      </c>
      <c r="AU3513" s="222" t="s">
        <v>84</v>
      </c>
      <c r="AY3513" s="20" t="s">
        <v>378</v>
      </c>
      <c r="BE3513" s="223">
        <f>IF(N3513="základní",J3513,0)</f>
        <v>0</v>
      </c>
      <c r="BF3513" s="223">
        <f>IF(N3513="snížená",J3513,0)</f>
        <v>0</v>
      </c>
      <c r="BG3513" s="223">
        <f>IF(N3513="zákl. přenesená",J3513,0)</f>
        <v>0</v>
      </c>
      <c r="BH3513" s="223">
        <f>IF(N3513="sníž. přenesená",J3513,0)</f>
        <v>0</v>
      </c>
      <c r="BI3513" s="223">
        <f>IF(N3513="nulová",J3513,0)</f>
        <v>0</v>
      </c>
      <c r="BJ3513" s="20" t="s">
        <v>82</v>
      </c>
      <c r="BK3513" s="223">
        <f>ROUND(I3513*H3513,2)</f>
        <v>0</v>
      </c>
      <c r="BL3513" s="20" t="s">
        <v>598</v>
      </c>
      <c r="BM3513" s="222" t="s">
        <v>4035</v>
      </c>
    </row>
    <row r="3514" s="14" customFormat="1">
      <c r="A3514" s="14"/>
      <c r="B3514" s="240"/>
      <c r="C3514" s="241"/>
      <c r="D3514" s="231" t="s">
        <v>397</v>
      </c>
      <c r="E3514" s="242" t="s">
        <v>28</v>
      </c>
      <c r="F3514" s="243" t="s">
        <v>4036</v>
      </c>
      <c r="G3514" s="241"/>
      <c r="H3514" s="244">
        <v>229.01599999999999</v>
      </c>
      <c r="I3514" s="245"/>
      <c r="J3514" s="241"/>
      <c r="K3514" s="241"/>
      <c r="L3514" s="246"/>
      <c r="M3514" s="247"/>
      <c r="N3514" s="248"/>
      <c r="O3514" s="248"/>
      <c r="P3514" s="248"/>
      <c r="Q3514" s="248"/>
      <c r="R3514" s="248"/>
      <c r="S3514" s="248"/>
      <c r="T3514" s="249"/>
      <c r="U3514" s="14"/>
      <c r="V3514" s="14"/>
      <c r="W3514" s="14"/>
      <c r="X3514" s="14"/>
      <c r="Y3514" s="14"/>
      <c r="Z3514" s="14"/>
      <c r="AA3514" s="14"/>
      <c r="AB3514" s="14"/>
      <c r="AC3514" s="14"/>
      <c r="AD3514" s="14"/>
      <c r="AE3514" s="14"/>
      <c r="AT3514" s="250" t="s">
        <v>397</v>
      </c>
      <c r="AU3514" s="250" t="s">
        <v>84</v>
      </c>
      <c r="AV3514" s="14" t="s">
        <v>84</v>
      </c>
      <c r="AW3514" s="14" t="s">
        <v>35</v>
      </c>
      <c r="AX3514" s="14" t="s">
        <v>82</v>
      </c>
      <c r="AY3514" s="250" t="s">
        <v>378</v>
      </c>
    </row>
    <row r="3515" s="2" customFormat="1" ht="55.5" customHeight="1">
      <c r="A3515" s="41"/>
      <c r="B3515" s="42"/>
      <c r="C3515" s="211" t="s">
        <v>4037</v>
      </c>
      <c r="D3515" s="211" t="s">
        <v>385</v>
      </c>
      <c r="E3515" s="212" t="s">
        <v>4038</v>
      </c>
      <c r="F3515" s="213" t="s">
        <v>4039</v>
      </c>
      <c r="G3515" s="214" t="s">
        <v>634</v>
      </c>
      <c r="H3515" s="215">
        <v>9.8800000000000008</v>
      </c>
      <c r="I3515" s="216"/>
      <c r="J3515" s="217">
        <f>ROUND(I3515*H3515,2)</f>
        <v>0</v>
      </c>
      <c r="K3515" s="213" t="s">
        <v>389</v>
      </c>
      <c r="L3515" s="47"/>
      <c r="M3515" s="218" t="s">
        <v>28</v>
      </c>
      <c r="N3515" s="219" t="s">
        <v>45</v>
      </c>
      <c r="O3515" s="87"/>
      <c r="P3515" s="220">
        <f>O3515*H3515</f>
        <v>0</v>
      </c>
      <c r="Q3515" s="220">
        <v>0</v>
      </c>
      <c r="R3515" s="220">
        <f>Q3515*H3515</f>
        <v>0</v>
      </c>
      <c r="S3515" s="220">
        <v>0</v>
      </c>
      <c r="T3515" s="221">
        <f>S3515*H3515</f>
        <v>0</v>
      </c>
      <c r="U3515" s="41"/>
      <c r="V3515" s="41"/>
      <c r="W3515" s="41"/>
      <c r="X3515" s="41"/>
      <c r="Y3515" s="41"/>
      <c r="Z3515" s="41"/>
      <c r="AA3515" s="41"/>
      <c r="AB3515" s="41"/>
      <c r="AC3515" s="41"/>
      <c r="AD3515" s="41"/>
      <c r="AE3515" s="41"/>
      <c r="AR3515" s="222" t="s">
        <v>598</v>
      </c>
      <c r="AT3515" s="222" t="s">
        <v>385</v>
      </c>
      <c r="AU3515" s="222" t="s">
        <v>84</v>
      </c>
      <c r="AY3515" s="20" t="s">
        <v>378</v>
      </c>
      <c r="BE3515" s="223">
        <f>IF(N3515="základní",J3515,0)</f>
        <v>0</v>
      </c>
      <c r="BF3515" s="223">
        <f>IF(N3515="snížená",J3515,0)</f>
        <v>0</v>
      </c>
      <c r="BG3515" s="223">
        <f>IF(N3515="zákl. přenesená",J3515,0)</f>
        <v>0</v>
      </c>
      <c r="BH3515" s="223">
        <f>IF(N3515="sníž. přenesená",J3515,0)</f>
        <v>0</v>
      </c>
      <c r="BI3515" s="223">
        <f>IF(N3515="nulová",J3515,0)</f>
        <v>0</v>
      </c>
      <c r="BJ3515" s="20" t="s">
        <v>82</v>
      </c>
      <c r="BK3515" s="223">
        <f>ROUND(I3515*H3515,2)</f>
        <v>0</v>
      </c>
      <c r="BL3515" s="20" t="s">
        <v>598</v>
      </c>
      <c r="BM3515" s="222" t="s">
        <v>4040</v>
      </c>
    </row>
    <row r="3516" s="2" customFormat="1">
      <c r="A3516" s="41"/>
      <c r="B3516" s="42"/>
      <c r="C3516" s="43"/>
      <c r="D3516" s="224" t="s">
        <v>394</v>
      </c>
      <c r="E3516" s="43"/>
      <c r="F3516" s="225" t="s">
        <v>4041</v>
      </c>
      <c r="G3516" s="43"/>
      <c r="H3516" s="43"/>
      <c r="I3516" s="226"/>
      <c r="J3516" s="43"/>
      <c r="K3516" s="43"/>
      <c r="L3516" s="47"/>
      <c r="M3516" s="227"/>
      <c r="N3516" s="228"/>
      <c r="O3516" s="87"/>
      <c r="P3516" s="87"/>
      <c r="Q3516" s="87"/>
      <c r="R3516" s="87"/>
      <c r="S3516" s="87"/>
      <c r="T3516" s="88"/>
      <c r="U3516" s="41"/>
      <c r="V3516" s="41"/>
      <c r="W3516" s="41"/>
      <c r="X3516" s="41"/>
      <c r="Y3516" s="41"/>
      <c r="Z3516" s="41"/>
      <c r="AA3516" s="41"/>
      <c r="AB3516" s="41"/>
      <c r="AC3516" s="41"/>
      <c r="AD3516" s="41"/>
      <c r="AE3516" s="41"/>
      <c r="AT3516" s="20" t="s">
        <v>394</v>
      </c>
      <c r="AU3516" s="20" t="s">
        <v>84</v>
      </c>
    </row>
    <row r="3517" s="12" customFormat="1" ht="22.8" customHeight="1">
      <c r="A3517" s="12"/>
      <c r="B3517" s="195"/>
      <c r="C3517" s="196"/>
      <c r="D3517" s="197" t="s">
        <v>73</v>
      </c>
      <c r="E3517" s="209" t="s">
        <v>4042</v>
      </c>
      <c r="F3517" s="209" t="s">
        <v>4043</v>
      </c>
      <c r="G3517" s="196"/>
      <c r="H3517" s="196"/>
      <c r="I3517" s="199"/>
      <c r="J3517" s="210">
        <f>BK3517</f>
        <v>0</v>
      </c>
      <c r="K3517" s="196"/>
      <c r="L3517" s="201"/>
      <c r="M3517" s="202"/>
      <c r="N3517" s="203"/>
      <c r="O3517" s="203"/>
      <c r="P3517" s="204">
        <f>SUM(P3518:P3530)</f>
        <v>0</v>
      </c>
      <c r="Q3517" s="203"/>
      <c r="R3517" s="204">
        <f>SUM(R3518:R3530)</f>
        <v>9.6359999999999992</v>
      </c>
      <c r="S3517" s="203"/>
      <c r="T3517" s="205">
        <f>SUM(T3518:T3530)</f>
        <v>9.1096000000000004</v>
      </c>
      <c r="U3517" s="12"/>
      <c r="V3517" s="12"/>
      <c r="W3517" s="12"/>
      <c r="X3517" s="12"/>
      <c r="Y3517" s="12"/>
      <c r="Z3517" s="12"/>
      <c r="AA3517" s="12"/>
      <c r="AB3517" s="12"/>
      <c r="AC3517" s="12"/>
      <c r="AD3517" s="12"/>
      <c r="AE3517" s="12"/>
      <c r="AR3517" s="206" t="s">
        <v>84</v>
      </c>
      <c r="AT3517" s="207" t="s">
        <v>73</v>
      </c>
      <c r="AU3517" s="207" t="s">
        <v>82</v>
      </c>
      <c r="AY3517" s="206" t="s">
        <v>378</v>
      </c>
      <c r="BK3517" s="208">
        <f>SUM(BK3518:BK3530)</f>
        <v>0</v>
      </c>
    </row>
    <row r="3518" s="2" customFormat="1" ht="24.15" customHeight="1">
      <c r="A3518" s="41"/>
      <c r="B3518" s="42"/>
      <c r="C3518" s="211" t="s">
        <v>4044</v>
      </c>
      <c r="D3518" s="211" t="s">
        <v>385</v>
      </c>
      <c r="E3518" s="212" t="s">
        <v>4045</v>
      </c>
      <c r="F3518" s="213" t="s">
        <v>4046</v>
      </c>
      <c r="G3518" s="214" t="s">
        <v>572</v>
      </c>
      <c r="H3518" s="215">
        <v>77.200000000000003</v>
      </c>
      <c r="I3518" s="216"/>
      <c r="J3518" s="217">
        <f>ROUND(I3518*H3518,2)</f>
        <v>0</v>
      </c>
      <c r="K3518" s="213" t="s">
        <v>389</v>
      </c>
      <c r="L3518" s="47"/>
      <c r="M3518" s="218" t="s">
        <v>28</v>
      </c>
      <c r="N3518" s="219" t="s">
        <v>45</v>
      </c>
      <c r="O3518" s="87"/>
      <c r="P3518" s="220">
        <f>O3518*H3518</f>
        <v>0</v>
      </c>
      <c r="Q3518" s="220">
        <v>0</v>
      </c>
      <c r="R3518" s="220">
        <f>Q3518*H3518</f>
        <v>0</v>
      </c>
      <c r="S3518" s="220">
        <v>0.11799999999999999</v>
      </c>
      <c r="T3518" s="221">
        <f>S3518*H3518</f>
        <v>9.1096000000000004</v>
      </c>
      <c r="U3518" s="41"/>
      <c r="V3518" s="41"/>
      <c r="W3518" s="41"/>
      <c r="X3518" s="41"/>
      <c r="Y3518" s="41"/>
      <c r="Z3518" s="41"/>
      <c r="AA3518" s="41"/>
      <c r="AB3518" s="41"/>
      <c r="AC3518" s="41"/>
      <c r="AD3518" s="41"/>
      <c r="AE3518" s="41"/>
      <c r="AR3518" s="222" t="s">
        <v>598</v>
      </c>
      <c r="AT3518" s="222" t="s">
        <v>385</v>
      </c>
      <c r="AU3518" s="222" t="s">
        <v>84</v>
      </c>
      <c r="AY3518" s="20" t="s">
        <v>378</v>
      </c>
      <c r="BE3518" s="223">
        <f>IF(N3518="základní",J3518,0)</f>
        <v>0</v>
      </c>
      <c r="BF3518" s="223">
        <f>IF(N3518="snížená",J3518,0)</f>
        <v>0</v>
      </c>
      <c r="BG3518" s="223">
        <f>IF(N3518="zákl. přenesená",J3518,0)</f>
        <v>0</v>
      </c>
      <c r="BH3518" s="223">
        <f>IF(N3518="sníž. přenesená",J3518,0)</f>
        <v>0</v>
      </c>
      <c r="BI3518" s="223">
        <f>IF(N3518="nulová",J3518,0)</f>
        <v>0</v>
      </c>
      <c r="BJ3518" s="20" t="s">
        <v>82</v>
      </c>
      <c r="BK3518" s="223">
        <f>ROUND(I3518*H3518,2)</f>
        <v>0</v>
      </c>
      <c r="BL3518" s="20" t="s">
        <v>598</v>
      </c>
      <c r="BM3518" s="222" t="s">
        <v>4047</v>
      </c>
    </row>
    <row r="3519" s="2" customFormat="1">
      <c r="A3519" s="41"/>
      <c r="B3519" s="42"/>
      <c r="C3519" s="43"/>
      <c r="D3519" s="224" t="s">
        <v>394</v>
      </c>
      <c r="E3519" s="43"/>
      <c r="F3519" s="225" t="s">
        <v>4048</v>
      </c>
      <c r="G3519" s="43"/>
      <c r="H3519" s="43"/>
      <c r="I3519" s="226"/>
      <c r="J3519" s="43"/>
      <c r="K3519" s="43"/>
      <c r="L3519" s="47"/>
      <c r="M3519" s="227"/>
      <c r="N3519" s="228"/>
      <c r="O3519" s="87"/>
      <c r="P3519" s="87"/>
      <c r="Q3519" s="87"/>
      <c r="R3519" s="87"/>
      <c r="S3519" s="87"/>
      <c r="T3519" s="88"/>
      <c r="U3519" s="41"/>
      <c r="V3519" s="41"/>
      <c r="W3519" s="41"/>
      <c r="X3519" s="41"/>
      <c r="Y3519" s="41"/>
      <c r="Z3519" s="41"/>
      <c r="AA3519" s="41"/>
      <c r="AB3519" s="41"/>
      <c r="AC3519" s="41"/>
      <c r="AD3519" s="41"/>
      <c r="AE3519" s="41"/>
      <c r="AT3519" s="20" t="s">
        <v>394</v>
      </c>
      <c r="AU3519" s="20" t="s">
        <v>84</v>
      </c>
    </row>
    <row r="3520" s="13" customFormat="1">
      <c r="A3520" s="13"/>
      <c r="B3520" s="229"/>
      <c r="C3520" s="230"/>
      <c r="D3520" s="231" t="s">
        <v>397</v>
      </c>
      <c r="E3520" s="232" t="s">
        <v>28</v>
      </c>
      <c r="F3520" s="233" t="s">
        <v>797</v>
      </c>
      <c r="G3520" s="230"/>
      <c r="H3520" s="232" t="s">
        <v>28</v>
      </c>
      <c r="I3520" s="234"/>
      <c r="J3520" s="230"/>
      <c r="K3520" s="230"/>
      <c r="L3520" s="235"/>
      <c r="M3520" s="236"/>
      <c r="N3520" s="237"/>
      <c r="O3520" s="237"/>
      <c r="P3520" s="237"/>
      <c r="Q3520" s="237"/>
      <c r="R3520" s="237"/>
      <c r="S3520" s="237"/>
      <c r="T3520" s="238"/>
      <c r="U3520" s="13"/>
      <c r="V3520" s="13"/>
      <c r="W3520" s="13"/>
      <c r="X3520" s="13"/>
      <c r="Y3520" s="13"/>
      <c r="Z3520" s="13"/>
      <c r="AA3520" s="13"/>
      <c r="AB3520" s="13"/>
      <c r="AC3520" s="13"/>
      <c r="AD3520" s="13"/>
      <c r="AE3520" s="13"/>
      <c r="AT3520" s="239" t="s">
        <v>397</v>
      </c>
      <c r="AU3520" s="239" t="s">
        <v>84</v>
      </c>
      <c r="AV3520" s="13" t="s">
        <v>82</v>
      </c>
      <c r="AW3520" s="13" t="s">
        <v>35</v>
      </c>
      <c r="AX3520" s="13" t="s">
        <v>74</v>
      </c>
      <c r="AY3520" s="239" t="s">
        <v>378</v>
      </c>
    </row>
    <row r="3521" s="14" customFormat="1">
      <c r="A3521" s="14"/>
      <c r="B3521" s="240"/>
      <c r="C3521" s="241"/>
      <c r="D3521" s="231" t="s">
        <v>397</v>
      </c>
      <c r="E3521" s="242" t="s">
        <v>28</v>
      </c>
      <c r="F3521" s="243" t="s">
        <v>4049</v>
      </c>
      <c r="G3521" s="241"/>
      <c r="H3521" s="244">
        <v>77.200000000000003</v>
      </c>
      <c r="I3521" s="245"/>
      <c r="J3521" s="241"/>
      <c r="K3521" s="241"/>
      <c r="L3521" s="246"/>
      <c r="M3521" s="247"/>
      <c r="N3521" s="248"/>
      <c r="O3521" s="248"/>
      <c r="P3521" s="248"/>
      <c r="Q3521" s="248"/>
      <c r="R3521" s="248"/>
      <c r="S3521" s="248"/>
      <c r="T3521" s="249"/>
      <c r="U3521" s="14"/>
      <c r="V3521" s="14"/>
      <c r="W3521" s="14"/>
      <c r="X3521" s="14"/>
      <c r="Y3521" s="14"/>
      <c r="Z3521" s="14"/>
      <c r="AA3521" s="14"/>
      <c r="AB3521" s="14"/>
      <c r="AC3521" s="14"/>
      <c r="AD3521" s="14"/>
      <c r="AE3521" s="14"/>
      <c r="AT3521" s="250" t="s">
        <v>397</v>
      </c>
      <c r="AU3521" s="250" t="s">
        <v>84</v>
      </c>
      <c r="AV3521" s="14" t="s">
        <v>84</v>
      </c>
      <c r="AW3521" s="14" t="s">
        <v>35</v>
      </c>
      <c r="AX3521" s="14" t="s">
        <v>82</v>
      </c>
      <c r="AY3521" s="250" t="s">
        <v>378</v>
      </c>
    </row>
    <row r="3522" s="2" customFormat="1" ht="24.15" customHeight="1">
      <c r="A3522" s="41"/>
      <c r="B3522" s="42"/>
      <c r="C3522" s="211" t="s">
        <v>4050</v>
      </c>
      <c r="D3522" s="211" t="s">
        <v>385</v>
      </c>
      <c r="E3522" s="212" t="s">
        <v>4051</v>
      </c>
      <c r="F3522" s="213" t="s">
        <v>4052</v>
      </c>
      <c r="G3522" s="214" t="s">
        <v>572</v>
      </c>
      <c r="H3522" s="215">
        <v>77.200000000000003</v>
      </c>
      <c r="I3522" s="216"/>
      <c r="J3522" s="217">
        <f>ROUND(I3522*H3522,2)</f>
        <v>0</v>
      </c>
      <c r="K3522" s="213" t="s">
        <v>28</v>
      </c>
      <c r="L3522" s="47"/>
      <c r="M3522" s="218" t="s">
        <v>28</v>
      </c>
      <c r="N3522" s="219" t="s">
        <v>45</v>
      </c>
      <c r="O3522" s="87"/>
      <c r="P3522" s="220">
        <f>O3522*H3522</f>
        <v>0</v>
      </c>
      <c r="Q3522" s="220">
        <v>0</v>
      </c>
      <c r="R3522" s="220">
        <f>Q3522*H3522</f>
        <v>0</v>
      </c>
      <c r="S3522" s="220">
        <v>0</v>
      </c>
      <c r="T3522" s="221">
        <f>S3522*H3522</f>
        <v>0</v>
      </c>
      <c r="U3522" s="41"/>
      <c r="V3522" s="41"/>
      <c r="W3522" s="41"/>
      <c r="X3522" s="41"/>
      <c r="Y3522" s="41"/>
      <c r="Z3522" s="41"/>
      <c r="AA3522" s="41"/>
      <c r="AB3522" s="41"/>
      <c r="AC3522" s="41"/>
      <c r="AD3522" s="41"/>
      <c r="AE3522" s="41"/>
      <c r="AR3522" s="222" t="s">
        <v>598</v>
      </c>
      <c r="AT3522" s="222" t="s">
        <v>385</v>
      </c>
      <c r="AU3522" s="222" t="s">
        <v>84</v>
      </c>
      <c r="AY3522" s="20" t="s">
        <v>378</v>
      </c>
      <c r="BE3522" s="223">
        <f>IF(N3522="základní",J3522,0)</f>
        <v>0</v>
      </c>
      <c r="BF3522" s="223">
        <f>IF(N3522="snížená",J3522,0)</f>
        <v>0</v>
      </c>
      <c r="BG3522" s="223">
        <f>IF(N3522="zákl. přenesená",J3522,0)</f>
        <v>0</v>
      </c>
      <c r="BH3522" s="223">
        <f>IF(N3522="sníž. přenesená",J3522,0)</f>
        <v>0</v>
      </c>
      <c r="BI3522" s="223">
        <f>IF(N3522="nulová",J3522,0)</f>
        <v>0</v>
      </c>
      <c r="BJ3522" s="20" t="s">
        <v>82</v>
      </c>
      <c r="BK3522" s="223">
        <f>ROUND(I3522*H3522,2)</f>
        <v>0</v>
      </c>
      <c r="BL3522" s="20" t="s">
        <v>598</v>
      </c>
      <c r="BM3522" s="222" t="s">
        <v>4053</v>
      </c>
    </row>
    <row r="3523" s="13" customFormat="1">
      <c r="A3523" s="13"/>
      <c r="B3523" s="229"/>
      <c r="C3523" s="230"/>
      <c r="D3523" s="231" t="s">
        <v>397</v>
      </c>
      <c r="E3523" s="232" t="s">
        <v>28</v>
      </c>
      <c r="F3523" s="233" t="s">
        <v>797</v>
      </c>
      <c r="G3523" s="230"/>
      <c r="H3523" s="232" t="s">
        <v>28</v>
      </c>
      <c r="I3523" s="234"/>
      <c r="J3523" s="230"/>
      <c r="K3523" s="230"/>
      <c r="L3523" s="235"/>
      <c r="M3523" s="236"/>
      <c r="N3523" s="237"/>
      <c r="O3523" s="237"/>
      <c r="P3523" s="237"/>
      <c r="Q3523" s="237"/>
      <c r="R3523" s="237"/>
      <c r="S3523" s="237"/>
      <c r="T3523" s="238"/>
      <c r="U3523" s="13"/>
      <c r="V3523" s="13"/>
      <c r="W3523" s="13"/>
      <c r="X3523" s="13"/>
      <c r="Y3523" s="13"/>
      <c r="Z3523" s="13"/>
      <c r="AA3523" s="13"/>
      <c r="AB3523" s="13"/>
      <c r="AC3523" s="13"/>
      <c r="AD3523" s="13"/>
      <c r="AE3523" s="13"/>
      <c r="AT3523" s="239" t="s">
        <v>397</v>
      </c>
      <c r="AU3523" s="239" t="s">
        <v>84</v>
      </c>
      <c r="AV3523" s="13" t="s">
        <v>82</v>
      </c>
      <c r="AW3523" s="13" t="s">
        <v>35</v>
      </c>
      <c r="AX3523" s="13" t="s">
        <v>74</v>
      </c>
      <c r="AY3523" s="239" t="s">
        <v>378</v>
      </c>
    </row>
    <row r="3524" s="14" customFormat="1">
      <c r="A3524" s="14"/>
      <c r="B3524" s="240"/>
      <c r="C3524" s="241"/>
      <c r="D3524" s="231" t="s">
        <v>397</v>
      </c>
      <c r="E3524" s="242" t="s">
        <v>28</v>
      </c>
      <c r="F3524" s="243" t="s">
        <v>4049</v>
      </c>
      <c r="G3524" s="241"/>
      <c r="H3524" s="244">
        <v>77.200000000000003</v>
      </c>
      <c r="I3524" s="245"/>
      <c r="J3524" s="241"/>
      <c r="K3524" s="241"/>
      <c r="L3524" s="246"/>
      <c r="M3524" s="247"/>
      <c r="N3524" s="248"/>
      <c r="O3524" s="248"/>
      <c r="P3524" s="248"/>
      <c r="Q3524" s="248"/>
      <c r="R3524" s="248"/>
      <c r="S3524" s="248"/>
      <c r="T3524" s="249"/>
      <c r="U3524" s="14"/>
      <c r="V3524" s="14"/>
      <c r="W3524" s="14"/>
      <c r="X3524" s="14"/>
      <c r="Y3524" s="14"/>
      <c r="Z3524" s="14"/>
      <c r="AA3524" s="14"/>
      <c r="AB3524" s="14"/>
      <c r="AC3524" s="14"/>
      <c r="AD3524" s="14"/>
      <c r="AE3524" s="14"/>
      <c r="AT3524" s="250" t="s">
        <v>397</v>
      </c>
      <c r="AU3524" s="250" t="s">
        <v>84</v>
      </c>
      <c r="AV3524" s="14" t="s">
        <v>84</v>
      </c>
      <c r="AW3524" s="14" t="s">
        <v>35</v>
      </c>
      <c r="AX3524" s="14" t="s">
        <v>82</v>
      </c>
      <c r="AY3524" s="250" t="s">
        <v>378</v>
      </c>
    </row>
    <row r="3525" s="2" customFormat="1" ht="37.8" customHeight="1">
      <c r="A3525" s="41"/>
      <c r="B3525" s="42"/>
      <c r="C3525" s="211" t="s">
        <v>4054</v>
      </c>
      <c r="D3525" s="211" t="s">
        <v>385</v>
      </c>
      <c r="E3525" s="212" t="s">
        <v>4055</v>
      </c>
      <c r="F3525" s="213" t="s">
        <v>4056</v>
      </c>
      <c r="G3525" s="214" t="s">
        <v>572</v>
      </c>
      <c r="H3525" s="215">
        <v>66</v>
      </c>
      <c r="I3525" s="216"/>
      <c r="J3525" s="217">
        <f>ROUND(I3525*H3525,2)</f>
        <v>0</v>
      </c>
      <c r="K3525" s="213" t="s">
        <v>28</v>
      </c>
      <c r="L3525" s="47"/>
      <c r="M3525" s="218" t="s">
        <v>28</v>
      </c>
      <c r="N3525" s="219" t="s">
        <v>45</v>
      </c>
      <c r="O3525" s="87"/>
      <c r="P3525" s="220">
        <f>O3525*H3525</f>
        <v>0</v>
      </c>
      <c r="Q3525" s="220">
        <v>0.14599999999999999</v>
      </c>
      <c r="R3525" s="220">
        <f>Q3525*H3525</f>
        <v>9.6359999999999992</v>
      </c>
      <c r="S3525" s="220">
        <v>0</v>
      </c>
      <c r="T3525" s="221">
        <f>S3525*H3525</f>
        <v>0</v>
      </c>
      <c r="U3525" s="41"/>
      <c r="V3525" s="41"/>
      <c r="W3525" s="41"/>
      <c r="X3525" s="41"/>
      <c r="Y3525" s="41"/>
      <c r="Z3525" s="41"/>
      <c r="AA3525" s="41"/>
      <c r="AB3525" s="41"/>
      <c r="AC3525" s="41"/>
      <c r="AD3525" s="41"/>
      <c r="AE3525" s="41"/>
      <c r="AR3525" s="222" t="s">
        <v>598</v>
      </c>
      <c r="AT3525" s="222" t="s">
        <v>385</v>
      </c>
      <c r="AU3525" s="222" t="s">
        <v>84</v>
      </c>
      <c r="AY3525" s="20" t="s">
        <v>378</v>
      </c>
      <c r="BE3525" s="223">
        <f>IF(N3525="základní",J3525,0)</f>
        <v>0</v>
      </c>
      <c r="BF3525" s="223">
        <f>IF(N3525="snížená",J3525,0)</f>
        <v>0</v>
      </c>
      <c r="BG3525" s="223">
        <f>IF(N3525="zákl. přenesená",J3525,0)</f>
        <v>0</v>
      </c>
      <c r="BH3525" s="223">
        <f>IF(N3525="sníž. přenesená",J3525,0)</f>
        <v>0</v>
      </c>
      <c r="BI3525" s="223">
        <f>IF(N3525="nulová",J3525,0)</f>
        <v>0</v>
      </c>
      <c r="BJ3525" s="20" t="s">
        <v>82</v>
      </c>
      <c r="BK3525" s="223">
        <f>ROUND(I3525*H3525,2)</f>
        <v>0</v>
      </c>
      <c r="BL3525" s="20" t="s">
        <v>598</v>
      </c>
      <c r="BM3525" s="222" t="s">
        <v>4057</v>
      </c>
    </row>
    <row r="3526" s="13" customFormat="1">
      <c r="A3526" s="13"/>
      <c r="B3526" s="229"/>
      <c r="C3526" s="230"/>
      <c r="D3526" s="231" t="s">
        <v>397</v>
      </c>
      <c r="E3526" s="232" t="s">
        <v>28</v>
      </c>
      <c r="F3526" s="233" t="s">
        <v>1614</v>
      </c>
      <c r="G3526" s="230"/>
      <c r="H3526" s="232" t="s">
        <v>28</v>
      </c>
      <c r="I3526" s="234"/>
      <c r="J3526" s="230"/>
      <c r="K3526" s="230"/>
      <c r="L3526" s="235"/>
      <c r="M3526" s="236"/>
      <c r="N3526" s="237"/>
      <c r="O3526" s="237"/>
      <c r="P3526" s="237"/>
      <c r="Q3526" s="237"/>
      <c r="R3526" s="237"/>
      <c r="S3526" s="237"/>
      <c r="T3526" s="238"/>
      <c r="U3526" s="13"/>
      <c r="V3526" s="13"/>
      <c r="W3526" s="13"/>
      <c r="X3526" s="13"/>
      <c r="Y3526" s="13"/>
      <c r="Z3526" s="13"/>
      <c r="AA3526" s="13"/>
      <c r="AB3526" s="13"/>
      <c r="AC3526" s="13"/>
      <c r="AD3526" s="13"/>
      <c r="AE3526" s="13"/>
      <c r="AT3526" s="239" t="s">
        <v>397</v>
      </c>
      <c r="AU3526" s="239" t="s">
        <v>84</v>
      </c>
      <c r="AV3526" s="13" t="s">
        <v>82</v>
      </c>
      <c r="AW3526" s="13" t="s">
        <v>35</v>
      </c>
      <c r="AX3526" s="13" t="s">
        <v>74</v>
      </c>
      <c r="AY3526" s="239" t="s">
        <v>378</v>
      </c>
    </row>
    <row r="3527" s="13" customFormat="1">
      <c r="A3527" s="13"/>
      <c r="B3527" s="229"/>
      <c r="C3527" s="230"/>
      <c r="D3527" s="231" t="s">
        <v>397</v>
      </c>
      <c r="E3527" s="232" t="s">
        <v>28</v>
      </c>
      <c r="F3527" s="233" t="s">
        <v>1615</v>
      </c>
      <c r="G3527" s="230"/>
      <c r="H3527" s="232" t="s">
        <v>28</v>
      </c>
      <c r="I3527" s="234"/>
      <c r="J3527" s="230"/>
      <c r="K3527" s="230"/>
      <c r="L3527" s="235"/>
      <c r="M3527" s="236"/>
      <c r="N3527" s="237"/>
      <c r="O3527" s="237"/>
      <c r="P3527" s="237"/>
      <c r="Q3527" s="237"/>
      <c r="R3527" s="237"/>
      <c r="S3527" s="237"/>
      <c r="T3527" s="238"/>
      <c r="U3527" s="13"/>
      <c r="V3527" s="13"/>
      <c r="W3527" s="13"/>
      <c r="X3527" s="13"/>
      <c r="Y3527" s="13"/>
      <c r="Z3527" s="13"/>
      <c r="AA3527" s="13"/>
      <c r="AB3527" s="13"/>
      <c r="AC3527" s="13"/>
      <c r="AD3527" s="13"/>
      <c r="AE3527" s="13"/>
      <c r="AT3527" s="239" t="s">
        <v>397</v>
      </c>
      <c r="AU3527" s="239" t="s">
        <v>84</v>
      </c>
      <c r="AV3527" s="13" t="s">
        <v>82</v>
      </c>
      <c r="AW3527" s="13" t="s">
        <v>35</v>
      </c>
      <c r="AX3527" s="13" t="s">
        <v>74</v>
      </c>
      <c r="AY3527" s="239" t="s">
        <v>378</v>
      </c>
    </row>
    <row r="3528" s="14" customFormat="1">
      <c r="A3528" s="14"/>
      <c r="B3528" s="240"/>
      <c r="C3528" s="241"/>
      <c r="D3528" s="231" t="s">
        <v>397</v>
      </c>
      <c r="E3528" s="242" t="s">
        <v>28</v>
      </c>
      <c r="F3528" s="243" t="s">
        <v>354</v>
      </c>
      <c r="G3528" s="241"/>
      <c r="H3528" s="244">
        <v>66</v>
      </c>
      <c r="I3528" s="245"/>
      <c r="J3528" s="241"/>
      <c r="K3528" s="241"/>
      <c r="L3528" s="246"/>
      <c r="M3528" s="247"/>
      <c r="N3528" s="248"/>
      <c r="O3528" s="248"/>
      <c r="P3528" s="248"/>
      <c r="Q3528" s="248"/>
      <c r="R3528" s="248"/>
      <c r="S3528" s="248"/>
      <c r="T3528" s="249"/>
      <c r="U3528" s="14"/>
      <c r="V3528" s="14"/>
      <c r="W3528" s="14"/>
      <c r="X3528" s="14"/>
      <c r="Y3528" s="14"/>
      <c r="Z3528" s="14"/>
      <c r="AA3528" s="14"/>
      <c r="AB3528" s="14"/>
      <c r="AC3528" s="14"/>
      <c r="AD3528" s="14"/>
      <c r="AE3528" s="14"/>
      <c r="AT3528" s="250" t="s">
        <v>397</v>
      </c>
      <c r="AU3528" s="250" t="s">
        <v>84</v>
      </c>
      <c r="AV3528" s="14" t="s">
        <v>84</v>
      </c>
      <c r="AW3528" s="14" t="s">
        <v>35</v>
      </c>
      <c r="AX3528" s="14" t="s">
        <v>82</v>
      </c>
      <c r="AY3528" s="250" t="s">
        <v>378</v>
      </c>
    </row>
    <row r="3529" s="2" customFormat="1" ht="55.5" customHeight="1">
      <c r="A3529" s="41"/>
      <c r="B3529" s="42"/>
      <c r="C3529" s="211" t="s">
        <v>4058</v>
      </c>
      <c r="D3529" s="211" t="s">
        <v>385</v>
      </c>
      <c r="E3529" s="212" t="s">
        <v>4059</v>
      </c>
      <c r="F3529" s="213" t="s">
        <v>4060</v>
      </c>
      <c r="G3529" s="214" t="s">
        <v>634</v>
      </c>
      <c r="H3529" s="215">
        <v>9.6359999999999992</v>
      </c>
      <c r="I3529" s="216"/>
      <c r="J3529" s="217">
        <f>ROUND(I3529*H3529,2)</f>
        <v>0</v>
      </c>
      <c r="K3529" s="213" t="s">
        <v>389</v>
      </c>
      <c r="L3529" s="47"/>
      <c r="M3529" s="218" t="s">
        <v>28</v>
      </c>
      <c r="N3529" s="219" t="s">
        <v>45</v>
      </c>
      <c r="O3529" s="87"/>
      <c r="P3529" s="220">
        <f>O3529*H3529</f>
        <v>0</v>
      </c>
      <c r="Q3529" s="220">
        <v>0</v>
      </c>
      <c r="R3529" s="220">
        <f>Q3529*H3529</f>
        <v>0</v>
      </c>
      <c r="S3529" s="220">
        <v>0</v>
      </c>
      <c r="T3529" s="221">
        <f>S3529*H3529</f>
        <v>0</v>
      </c>
      <c r="U3529" s="41"/>
      <c r="V3529" s="41"/>
      <c r="W3529" s="41"/>
      <c r="X3529" s="41"/>
      <c r="Y3529" s="41"/>
      <c r="Z3529" s="41"/>
      <c r="AA3529" s="41"/>
      <c r="AB3529" s="41"/>
      <c r="AC3529" s="41"/>
      <c r="AD3529" s="41"/>
      <c r="AE3529" s="41"/>
      <c r="AR3529" s="222" t="s">
        <v>598</v>
      </c>
      <c r="AT3529" s="222" t="s">
        <v>385</v>
      </c>
      <c r="AU3529" s="222" t="s">
        <v>84</v>
      </c>
      <c r="AY3529" s="20" t="s">
        <v>378</v>
      </c>
      <c r="BE3529" s="223">
        <f>IF(N3529="základní",J3529,0)</f>
        <v>0</v>
      </c>
      <c r="BF3529" s="223">
        <f>IF(N3529="snížená",J3529,0)</f>
        <v>0</v>
      </c>
      <c r="BG3529" s="223">
        <f>IF(N3529="zákl. přenesená",J3529,0)</f>
        <v>0</v>
      </c>
      <c r="BH3529" s="223">
        <f>IF(N3529="sníž. přenesená",J3529,0)</f>
        <v>0</v>
      </c>
      <c r="BI3529" s="223">
        <f>IF(N3529="nulová",J3529,0)</f>
        <v>0</v>
      </c>
      <c r="BJ3529" s="20" t="s">
        <v>82</v>
      </c>
      <c r="BK3529" s="223">
        <f>ROUND(I3529*H3529,2)</f>
        <v>0</v>
      </c>
      <c r="BL3529" s="20" t="s">
        <v>598</v>
      </c>
      <c r="BM3529" s="222" t="s">
        <v>4061</v>
      </c>
    </row>
    <row r="3530" s="2" customFormat="1">
      <c r="A3530" s="41"/>
      <c r="B3530" s="42"/>
      <c r="C3530" s="43"/>
      <c r="D3530" s="224" t="s">
        <v>394</v>
      </c>
      <c r="E3530" s="43"/>
      <c r="F3530" s="225" t="s">
        <v>4062</v>
      </c>
      <c r="G3530" s="43"/>
      <c r="H3530" s="43"/>
      <c r="I3530" s="226"/>
      <c r="J3530" s="43"/>
      <c r="K3530" s="43"/>
      <c r="L3530" s="47"/>
      <c r="M3530" s="227"/>
      <c r="N3530" s="228"/>
      <c r="O3530" s="87"/>
      <c r="P3530" s="87"/>
      <c r="Q3530" s="87"/>
      <c r="R3530" s="87"/>
      <c r="S3530" s="87"/>
      <c r="T3530" s="88"/>
      <c r="U3530" s="41"/>
      <c r="V3530" s="41"/>
      <c r="W3530" s="41"/>
      <c r="X3530" s="41"/>
      <c r="Y3530" s="41"/>
      <c r="Z3530" s="41"/>
      <c r="AA3530" s="41"/>
      <c r="AB3530" s="41"/>
      <c r="AC3530" s="41"/>
      <c r="AD3530" s="41"/>
      <c r="AE3530" s="41"/>
      <c r="AT3530" s="20" t="s">
        <v>394</v>
      </c>
      <c r="AU3530" s="20" t="s">
        <v>84</v>
      </c>
    </row>
    <row r="3531" s="12" customFormat="1" ht="22.8" customHeight="1">
      <c r="A3531" s="12"/>
      <c r="B3531" s="195"/>
      <c r="C3531" s="196"/>
      <c r="D3531" s="197" t="s">
        <v>73</v>
      </c>
      <c r="E3531" s="209" t="s">
        <v>4063</v>
      </c>
      <c r="F3531" s="209" t="s">
        <v>4064</v>
      </c>
      <c r="G3531" s="196"/>
      <c r="H3531" s="196"/>
      <c r="I3531" s="199"/>
      <c r="J3531" s="210">
        <f>BK3531</f>
        <v>0</v>
      </c>
      <c r="K3531" s="196"/>
      <c r="L3531" s="201"/>
      <c r="M3531" s="202"/>
      <c r="N3531" s="203"/>
      <c r="O3531" s="203"/>
      <c r="P3531" s="204">
        <f>SUM(P3532:P3601)</f>
        <v>0</v>
      </c>
      <c r="Q3531" s="203"/>
      <c r="R3531" s="204">
        <f>SUM(R3532:R3601)</f>
        <v>0.16660396000000002</v>
      </c>
      <c r="S3531" s="203"/>
      <c r="T3531" s="205">
        <f>SUM(T3532:T3601)</f>
        <v>0</v>
      </c>
      <c r="U3531" s="12"/>
      <c r="V3531" s="12"/>
      <c r="W3531" s="12"/>
      <c r="X3531" s="12"/>
      <c r="Y3531" s="12"/>
      <c r="Z3531" s="12"/>
      <c r="AA3531" s="12"/>
      <c r="AB3531" s="12"/>
      <c r="AC3531" s="12"/>
      <c r="AD3531" s="12"/>
      <c r="AE3531" s="12"/>
      <c r="AR3531" s="206" t="s">
        <v>84</v>
      </c>
      <c r="AT3531" s="207" t="s">
        <v>73</v>
      </c>
      <c r="AU3531" s="207" t="s">
        <v>82</v>
      </c>
      <c r="AY3531" s="206" t="s">
        <v>378</v>
      </c>
      <c r="BK3531" s="208">
        <f>SUM(BK3532:BK3601)</f>
        <v>0</v>
      </c>
    </row>
    <row r="3532" s="2" customFormat="1" ht="24.15" customHeight="1">
      <c r="A3532" s="41"/>
      <c r="B3532" s="42"/>
      <c r="C3532" s="211" t="s">
        <v>4065</v>
      </c>
      <c r="D3532" s="211" t="s">
        <v>385</v>
      </c>
      <c r="E3532" s="212" t="s">
        <v>4066</v>
      </c>
      <c r="F3532" s="213" t="s">
        <v>4067</v>
      </c>
      <c r="G3532" s="214" t="s">
        <v>572</v>
      </c>
      <c r="H3532" s="215">
        <v>327.61000000000001</v>
      </c>
      <c r="I3532" s="216"/>
      <c r="J3532" s="217">
        <f>ROUND(I3532*H3532,2)</f>
        <v>0</v>
      </c>
      <c r="K3532" s="213" t="s">
        <v>389</v>
      </c>
      <c r="L3532" s="47"/>
      <c r="M3532" s="218" t="s">
        <v>28</v>
      </c>
      <c r="N3532" s="219" t="s">
        <v>45</v>
      </c>
      <c r="O3532" s="87"/>
      <c r="P3532" s="220">
        <f>O3532*H3532</f>
        <v>0</v>
      </c>
      <c r="Q3532" s="220">
        <v>0.00017000000000000001</v>
      </c>
      <c r="R3532" s="220">
        <f>Q3532*H3532</f>
        <v>0.055693700000000006</v>
      </c>
      <c r="S3532" s="220">
        <v>0</v>
      </c>
      <c r="T3532" s="221">
        <f>S3532*H3532</f>
        <v>0</v>
      </c>
      <c r="U3532" s="41"/>
      <c r="V3532" s="41"/>
      <c r="W3532" s="41"/>
      <c r="X3532" s="41"/>
      <c r="Y3532" s="41"/>
      <c r="Z3532" s="41"/>
      <c r="AA3532" s="41"/>
      <c r="AB3532" s="41"/>
      <c r="AC3532" s="41"/>
      <c r="AD3532" s="41"/>
      <c r="AE3532" s="41"/>
      <c r="AR3532" s="222" t="s">
        <v>598</v>
      </c>
      <c r="AT3532" s="222" t="s">
        <v>385</v>
      </c>
      <c r="AU3532" s="222" t="s">
        <v>84</v>
      </c>
      <c r="AY3532" s="20" t="s">
        <v>378</v>
      </c>
      <c r="BE3532" s="223">
        <f>IF(N3532="základní",J3532,0)</f>
        <v>0</v>
      </c>
      <c r="BF3532" s="223">
        <f>IF(N3532="snížená",J3532,0)</f>
        <v>0</v>
      </c>
      <c r="BG3532" s="223">
        <f>IF(N3532="zákl. přenesená",J3532,0)</f>
        <v>0</v>
      </c>
      <c r="BH3532" s="223">
        <f>IF(N3532="sníž. přenesená",J3532,0)</f>
        <v>0</v>
      </c>
      <c r="BI3532" s="223">
        <f>IF(N3532="nulová",J3532,0)</f>
        <v>0</v>
      </c>
      <c r="BJ3532" s="20" t="s">
        <v>82</v>
      </c>
      <c r="BK3532" s="223">
        <f>ROUND(I3532*H3532,2)</f>
        <v>0</v>
      </c>
      <c r="BL3532" s="20" t="s">
        <v>598</v>
      </c>
      <c r="BM3532" s="222" t="s">
        <v>4068</v>
      </c>
    </row>
    <row r="3533" s="2" customFormat="1">
      <c r="A3533" s="41"/>
      <c r="B3533" s="42"/>
      <c r="C3533" s="43"/>
      <c r="D3533" s="224" t="s">
        <v>394</v>
      </c>
      <c r="E3533" s="43"/>
      <c r="F3533" s="225" t="s">
        <v>4069</v>
      </c>
      <c r="G3533" s="43"/>
      <c r="H3533" s="43"/>
      <c r="I3533" s="226"/>
      <c r="J3533" s="43"/>
      <c r="K3533" s="43"/>
      <c r="L3533" s="47"/>
      <c r="M3533" s="227"/>
      <c r="N3533" s="228"/>
      <c r="O3533" s="87"/>
      <c r="P3533" s="87"/>
      <c r="Q3533" s="87"/>
      <c r="R3533" s="87"/>
      <c r="S3533" s="87"/>
      <c r="T3533" s="88"/>
      <c r="U3533" s="41"/>
      <c r="V3533" s="41"/>
      <c r="W3533" s="41"/>
      <c r="X3533" s="41"/>
      <c r="Y3533" s="41"/>
      <c r="Z3533" s="41"/>
      <c r="AA3533" s="41"/>
      <c r="AB3533" s="41"/>
      <c r="AC3533" s="41"/>
      <c r="AD3533" s="41"/>
      <c r="AE3533" s="41"/>
      <c r="AT3533" s="20" t="s">
        <v>394</v>
      </c>
      <c r="AU3533" s="20" t="s">
        <v>84</v>
      </c>
    </row>
    <row r="3534" s="13" customFormat="1">
      <c r="A3534" s="13"/>
      <c r="B3534" s="229"/>
      <c r="C3534" s="230"/>
      <c r="D3534" s="231" t="s">
        <v>397</v>
      </c>
      <c r="E3534" s="232" t="s">
        <v>28</v>
      </c>
      <c r="F3534" s="233" t="s">
        <v>896</v>
      </c>
      <c r="G3534" s="230"/>
      <c r="H3534" s="232" t="s">
        <v>28</v>
      </c>
      <c r="I3534" s="234"/>
      <c r="J3534" s="230"/>
      <c r="K3534" s="230"/>
      <c r="L3534" s="235"/>
      <c r="M3534" s="236"/>
      <c r="N3534" s="237"/>
      <c r="O3534" s="237"/>
      <c r="P3534" s="237"/>
      <c r="Q3534" s="237"/>
      <c r="R3534" s="237"/>
      <c r="S3534" s="237"/>
      <c r="T3534" s="238"/>
      <c r="U3534" s="13"/>
      <c r="V3534" s="13"/>
      <c r="W3534" s="13"/>
      <c r="X3534" s="13"/>
      <c r="Y3534" s="13"/>
      <c r="Z3534" s="13"/>
      <c r="AA3534" s="13"/>
      <c r="AB3534" s="13"/>
      <c r="AC3534" s="13"/>
      <c r="AD3534" s="13"/>
      <c r="AE3534" s="13"/>
      <c r="AT3534" s="239" t="s">
        <v>397</v>
      </c>
      <c r="AU3534" s="239" t="s">
        <v>84</v>
      </c>
      <c r="AV3534" s="13" t="s">
        <v>82</v>
      </c>
      <c r="AW3534" s="13" t="s">
        <v>35</v>
      </c>
      <c r="AX3534" s="13" t="s">
        <v>74</v>
      </c>
      <c r="AY3534" s="239" t="s">
        <v>378</v>
      </c>
    </row>
    <row r="3535" s="14" customFormat="1">
      <c r="A3535" s="14"/>
      <c r="B3535" s="240"/>
      <c r="C3535" s="241"/>
      <c r="D3535" s="231" t="s">
        <v>397</v>
      </c>
      <c r="E3535" s="242" t="s">
        <v>28</v>
      </c>
      <c r="F3535" s="243" t="s">
        <v>4070</v>
      </c>
      <c r="G3535" s="241"/>
      <c r="H3535" s="244">
        <v>24.702999999999999</v>
      </c>
      <c r="I3535" s="245"/>
      <c r="J3535" s="241"/>
      <c r="K3535" s="241"/>
      <c r="L3535" s="246"/>
      <c r="M3535" s="247"/>
      <c r="N3535" s="248"/>
      <c r="O3535" s="248"/>
      <c r="P3535" s="248"/>
      <c r="Q3535" s="248"/>
      <c r="R3535" s="248"/>
      <c r="S3535" s="248"/>
      <c r="T3535" s="249"/>
      <c r="U3535" s="14"/>
      <c r="V3535" s="14"/>
      <c r="W3535" s="14"/>
      <c r="X3535" s="14"/>
      <c r="Y3535" s="14"/>
      <c r="Z3535" s="14"/>
      <c r="AA3535" s="14"/>
      <c r="AB3535" s="14"/>
      <c r="AC3535" s="14"/>
      <c r="AD3535" s="14"/>
      <c r="AE3535" s="14"/>
      <c r="AT3535" s="250" t="s">
        <v>397</v>
      </c>
      <c r="AU3535" s="250" t="s">
        <v>84</v>
      </c>
      <c r="AV3535" s="14" t="s">
        <v>84</v>
      </c>
      <c r="AW3535" s="14" t="s">
        <v>35</v>
      </c>
      <c r="AX3535" s="14" t="s">
        <v>74</v>
      </c>
      <c r="AY3535" s="250" t="s">
        <v>378</v>
      </c>
    </row>
    <row r="3536" s="14" customFormat="1">
      <c r="A3536" s="14"/>
      <c r="B3536" s="240"/>
      <c r="C3536" s="241"/>
      <c r="D3536" s="231" t="s">
        <v>397</v>
      </c>
      <c r="E3536" s="242" t="s">
        <v>28</v>
      </c>
      <c r="F3536" s="243" t="s">
        <v>4071</v>
      </c>
      <c r="G3536" s="241"/>
      <c r="H3536" s="244">
        <v>11.992000000000001</v>
      </c>
      <c r="I3536" s="245"/>
      <c r="J3536" s="241"/>
      <c r="K3536" s="241"/>
      <c r="L3536" s="246"/>
      <c r="M3536" s="247"/>
      <c r="N3536" s="248"/>
      <c r="O3536" s="248"/>
      <c r="P3536" s="248"/>
      <c r="Q3536" s="248"/>
      <c r="R3536" s="248"/>
      <c r="S3536" s="248"/>
      <c r="T3536" s="249"/>
      <c r="U3536" s="14"/>
      <c r="V3536" s="14"/>
      <c r="W3536" s="14"/>
      <c r="X3536" s="14"/>
      <c r="Y3536" s="14"/>
      <c r="Z3536" s="14"/>
      <c r="AA3536" s="14"/>
      <c r="AB3536" s="14"/>
      <c r="AC3536" s="14"/>
      <c r="AD3536" s="14"/>
      <c r="AE3536" s="14"/>
      <c r="AT3536" s="250" t="s">
        <v>397</v>
      </c>
      <c r="AU3536" s="250" t="s">
        <v>84</v>
      </c>
      <c r="AV3536" s="14" t="s">
        <v>84</v>
      </c>
      <c r="AW3536" s="14" t="s">
        <v>35</v>
      </c>
      <c r="AX3536" s="14" t="s">
        <v>74</v>
      </c>
      <c r="AY3536" s="250" t="s">
        <v>378</v>
      </c>
    </row>
    <row r="3537" s="14" customFormat="1">
      <c r="A3537" s="14"/>
      <c r="B3537" s="240"/>
      <c r="C3537" s="241"/>
      <c r="D3537" s="231" t="s">
        <v>397</v>
      </c>
      <c r="E3537" s="242" t="s">
        <v>28</v>
      </c>
      <c r="F3537" s="243" t="s">
        <v>4072</v>
      </c>
      <c r="G3537" s="241"/>
      <c r="H3537" s="244">
        <v>4.359</v>
      </c>
      <c r="I3537" s="245"/>
      <c r="J3537" s="241"/>
      <c r="K3537" s="241"/>
      <c r="L3537" s="246"/>
      <c r="M3537" s="247"/>
      <c r="N3537" s="248"/>
      <c r="O3537" s="248"/>
      <c r="P3537" s="248"/>
      <c r="Q3537" s="248"/>
      <c r="R3537" s="248"/>
      <c r="S3537" s="248"/>
      <c r="T3537" s="249"/>
      <c r="U3537" s="14"/>
      <c r="V3537" s="14"/>
      <c r="W3537" s="14"/>
      <c r="X3537" s="14"/>
      <c r="Y3537" s="14"/>
      <c r="Z3537" s="14"/>
      <c r="AA3537" s="14"/>
      <c r="AB3537" s="14"/>
      <c r="AC3537" s="14"/>
      <c r="AD3537" s="14"/>
      <c r="AE3537" s="14"/>
      <c r="AT3537" s="250" t="s">
        <v>397</v>
      </c>
      <c r="AU3537" s="250" t="s">
        <v>84</v>
      </c>
      <c r="AV3537" s="14" t="s">
        <v>84</v>
      </c>
      <c r="AW3537" s="14" t="s">
        <v>35</v>
      </c>
      <c r="AX3537" s="14" t="s">
        <v>74</v>
      </c>
      <c r="AY3537" s="250" t="s">
        <v>378</v>
      </c>
    </row>
    <row r="3538" s="14" customFormat="1">
      <c r="A3538" s="14"/>
      <c r="B3538" s="240"/>
      <c r="C3538" s="241"/>
      <c r="D3538" s="231" t="s">
        <v>397</v>
      </c>
      <c r="E3538" s="242" t="s">
        <v>28</v>
      </c>
      <c r="F3538" s="243" t="s">
        <v>4073</v>
      </c>
      <c r="G3538" s="241"/>
      <c r="H3538" s="244">
        <v>17.984999999999999</v>
      </c>
      <c r="I3538" s="245"/>
      <c r="J3538" s="241"/>
      <c r="K3538" s="241"/>
      <c r="L3538" s="246"/>
      <c r="M3538" s="247"/>
      <c r="N3538" s="248"/>
      <c r="O3538" s="248"/>
      <c r="P3538" s="248"/>
      <c r="Q3538" s="248"/>
      <c r="R3538" s="248"/>
      <c r="S3538" s="248"/>
      <c r="T3538" s="249"/>
      <c r="U3538" s="14"/>
      <c r="V3538" s="14"/>
      <c r="W3538" s="14"/>
      <c r="X3538" s="14"/>
      <c r="Y3538" s="14"/>
      <c r="Z3538" s="14"/>
      <c r="AA3538" s="14"/>
      <c r="AB3538" s="14"/>
      <c r="AC3538" s="14"/>
      <c r="AD3538" s="14"/>
      <c r="AE3538" s="14"/>
      <c r="AT3538" s="250" t="s">
        <v>397</v>
      </c>
      <c r="AU3538" s="250" t="s">
        <v>84</v>
      </c>
      <c r="AV3538" s="14" t="s">
        <v>84</v>
      </c>
      <c r="AW3538" s="14" t="s">
        <v>35</v>
      </c>
      <c r="AX3538" s="14" t="s">
        <v>74</v>
      </c>
      <c r="AY3538" s="250" t="s">
        <v>378</v>
      </c>
    </row>
    <row r="3539" s="14" customFormat="1">
      <c r="A3539" s="14"/>
      <c r="B3539" s="240"/>
      <c r="C3539" s="241"/>
      <c r="D3539" s="231" t="s">
        <v>397</v>
      </c>
      <c r="E3539" s="242" t="s">
        <v>28</v>
      </c>
      <c r="F3539" s="243" t="s">
        <v>4074</v>
      </c>
      <c r="G3539" s="241"/>
      <c r="H3539" s="244">
        <v>4.0999999999999996</v>
      </c>
      <c r="I3539" s="245"/>
      <c r="J3539" s="241"/>
      <c r="K3539" s="241"/>
      <c r="L3539" s="246"/>
      <c r="M3539" s="247"/>
      <c r="N3539" s="248"/>
      <c r="O3539" s="248"/>
      <c r="P3539" s="248"/>
      <c r="Q3539" s="248"/>
      <c r="R3539" s="248"/>
      <c r="S3539" s="248"/>
      <c r="T3539" s="249"/>
      <c r="U3539" s="14"/>
      <c r="V3539" s="14"/>
      <c r="W3539" s="14"/>
      <c r="X3539" s="14"/>
      <c r="Y3539" s="14"/>
      <c r="Z3539" s="14"/>
      <c r="AA3539" s="14"/>
      <c r="AB3539" s="14"/>
      <c r="AC3539" s="14"/>
      <c r="AD3539" s="14"/>
      <c r="AE3539" s="14"/>
      <c r="AT3539" s="250" t="s">
        <v>397</v>
      </c>
      <c r="AU3539" s="250" t="s">
        <v>84</v>
      </c>
      <c r="AV3539" s="14" t="s">
        <v>84</v>
      </c>
      <c r="AW3539" s="14" t="s">
        <v>35</v>
      </c>
      <c r="AX3539" s="14" t="s">
        <v>74</v>
      </c>
      <c r="AY3539" s="250" t="s">
        <v>378</v>
      </c>
    </row>
    <row r="3540" s="13" customFormat="1">
      <c r="A3540" s="13"/>
      <c r="B3540" s="229"/>
      <c r="C3540" s="230"/>
      <c r="D3540" s="231" t="s">
        <v>397</v>
      </c>
      <c r="E3540" s="232" t="s">
        <v>28</v>
      </c>
      <c r="F3540" s="233" t="s">
        <v>897</v>
      </c>
      <c r="G3540" s="230"/>
      <c r="H3540" s="232" t="s">
        <v>28</v>
      </c>
      <c r="I3540" s="234"/>
      <c r="J3540" s="230"/>
      <c r="K3540" s="230"/>
      <c r="L3540" s="235"/>
      <c r="M3540" s="236"/>
      <c r="N3540" s="237"/>
      <c r="O3540" s="237"/>
      <c r="P3540" s="237"/>
      <c r="Q3540" s="237"/>
      <c r="R3540" s="237"/>
      <c r="S3540" s="237"/>
      <c r="T3540" s="238"/>
      <c r="U3540" s="13"/>
      <c r="V3540" s="13"/>
      <c r="W3540" s="13"/>
      <c r="X3540" s="13"/>
      <c r="Y3540" s="13"/>
      <c r="Z3540" s="13"/>
      <c r="AA3540" s="13"/>
      <c r="AB3540" s="13"/>
      <c r="AC3540" s="13"/>
      <c r="AD3540" s="13"/>
      <c r="AE3540" s="13"/>
      <c r="AT3540" s="239" t="s">
        <v>397</v>
      </c>
      <c r="AU3540" s="239" t="s">
        <v>84</v>
      </c>
      <c r="AV3540" s="13" t="s">
        <v>82</v>
      </c>
      <c r="AW3540" s="13" t="s">
        <v>35</v>
      </c>
      <c r="AX3540" s="13" t="s">
        <v>74</v>
      </c>
      <c r="AY3540" s="239" t="s">
        <v>378</v>
      </c>
    </row>
    <row r="3541" s="14" customFormat="1">
      <c r="A3541" s="14"/>
      <c r="B3541" s="240"/>
      <c r="C3541" s="241"/>
      <c r="D3541" s="231" t="s">
        <v>397</v>
      </c>
      <c r="E3541" s="242" t="s">
        <v>28</v>
      </c>
      <c r="F3541" s="243" t="s">
        <v>4075</v>
      </c>
      <c r="G3541" s="241"/>
      <c r="H3541" s="244">
        <v>3.2639999999999998</v>
      </c>
      <c r="I3541" s="245"/>
      <c r="J3541" s="241"/>
      <c r="K3541" s="241"/>
      <c r="L3541" s="246"/>
      <c r="M3541" s="247"/>
      <c r="N3541" s="248"/>
      <c r="O3541" s="248"/>
      <c r="P3541" s="248"/>
      <c r="Q3541" s="248"/>
      <c r="R3541" s="248"/>
      <c r="S3541" s="248"/>
      <c r="T3541" s="249"/>
      <c r="U3541" s="14"/>
      <c r="V3541" s="14"/>
      <c r="W3541" s="14"/>
      <c r="X3541" s="14"/>
      <c r="Y3541" s="14"/>
      <c r="Z3541" s="14"/>
      <c r="AA3541" s="14"/>
      <c r="AB3541" s="14"/>
      <c r="AC3541" s="14"/>
      <c r="AD3541" s="14"/>
      <c r="AE3541" s="14"/>
      <c r="AT3541" s="250" t="s">
        <v>397</v>
      </c>
      <c r="AU3541" s="250" t="s">
        <v>84</v>
      </c>
      <c r="AV3541" s="14" t="s">
        <v>84</v>
      </c>
      <c r="AW3541" s="14" t="s">
        <v>35</v>
      </c>
      <c r="AX3541" s="14" t="s">
        <v>74</v>
      </c>
      <c r="AY3541" s="250" t="s">
        <v>378</v>
      </c>
    </row>
    <row r="3542" s="14" customFormat="1">
      <c r="A3542" s="14"/>
      <c r="B3542" s="240"/>
      <c r="C3542" s="241"/>
      <c r="D3542" s="231" t="s">
        <v>397</v>
      </c>
      <c r="E3542" s="242" t="s">
        <v>28</v>
      </c>
      <c r="F3542" s="243" t="s">
        <v>4076</v>
      </c>
      <c r="G3542" s="241"/>
      <c r="H3542" s="244">
        <v>2.1789999999999998</v>
      </c>
      <c r="I3542" s="245"/>
      <c r="J3542" s="241"/>
      <c r="K3542" s="241"/>
      <c r="L3542" s="246"/>
      <c r="M3542" s="247"/>
      <c r="N3542" s="248"/>
      <c r="O3542" s="248"/>
      <c r="P3542" s="248"/>
      <c r="Q3542" s="248"/>
      <c r="R3542" s="248"/>
      <c r="S3542" s="248"/>
      <c r="T3542" s="249"/>
      <c r="U3542" s="14"/>
      <c r="V3542" s="14"/>
      <c r="W3542" s="14"/>
      <c r="X3542" s="14"/>
      <c r="Y3542" s="14"/>
      <c r="Z3542" s="14"/>
      <c r="AA3542" s="14"/>
      <c r="AB3542" s="14"/>
      <c r="AC3542" s="14"/>
      <c r="AD3542" s="14"/>
      <c r="AE3542" s="14"/>
      <c r="AT3542" s="250" t="s">
        <v>397</v>
      </c>
      <c r="AU3542" s="250" t="s">
        <v>84</v>
      </c>
      <c r="AV3542" s="14" t="s">
        <v>84</v>
      </c>
      <c r="AW3542" s="14" t="s">
        <v>35</v>
      </c>
      <c r="AX3542" s="14" t="s">
        <v>74</v>
      </c>
      <c r="AY3542" s="250" t="s">
        <v>378</v>
      </c>
    </row>
    <row r="3543" s="14" customFormat="1">
      <c r="A3543" s="14"/>
      <c r="B3543" s="240"/>
      <c r="C3543" s="241"/>
      <c r="D3543" s="231" t="s">
        <v>397</v>
      </c>
      <c r="E3543" s="242" t="s">
        <v>28</v>
      </c>
      <c r="F3543" s="243" t="s">
        <v>4077</v>
      </c>
      <c r="G3543" s="241"/>
      <c r="H3543" s="244">
        <v>11.009</v>
      </c>
      <c r="I3543" s="245"/>
      <c r="J3543" s="241"/>
      <c r="K3543" s="241"/>
      <c r="L3543" s="246"/>
      <c r="M3543" s="247"/>
      <c r="N3543" s="248"/>
      <c r="O3543" s="248"/>
      <c r="P3543" s="248"/>
      <c r="Q3543" s="248"/>
      <c r="R3543" s="248"/>
      <c r="S3543" s="248"/>
      <c r="T3543" s="249"/>
      <c r="U3543" s="14"/>
      <c r="V3543" s="14"/>
      <c r="W3543" s="14"/>
      <c r="X3543" s="14"/>
      <c r="Y3543" s="14"/>
      <c r="Z3543" s="14"/>
      <c r="AA3543" s="14"/>
      <c r="AB3543" s="14"/>
      <c r="AC3543" s="14"/>
      <c r="AD3543" s="14"/>
      <c r="AE3543" s="14"/>
      <c r="AT3543" s="250" t="s">
        <v>397</v>
      </c>
      <c r="AU3543" s="250" t="s">
        <v>84</v>
      </c>
      <c r="AV3543" s="14" t="s">
        <v>84</v>
      </c>
      <c r="AW3543" s="14" t="s">
        <v>35</v>
      </c>
      <c r="AX3543" s="14" t="s">
        <v>74</v>
      </c>
      <c r="AY3543" s="250" t="s">
        <v>378</v>
      </c>
    </row>
    <row r="3544" s="14" customFormat="1">
      <c r="A3544" s="14"/>
      <c r="B3544" s="240"/>
      <c r="C3544" s="241"/>
      <c r="D3544" s="231" t="s">
        <v>397</v>
      </c>
      <c r="E3544" s="242" t="s">
        <v>28</v>
      </c>
      <c r="F3544" s="243" t="s">
        <v>4078</v>
      </c>
      <c r="G3544" s="241"/>
      <c r="H3544" s="244">
        <v>3.3370000000000002</v>
      </c>
      <c r="I3544" s="245"/>
      <c r="J3544" s="241"/>
      <c r="K3544" s="241"/>
      <c r="L3544" s="246"/>
      <c r="M3544" s="247"/>
      <c r="N3544" s="248"/>
      <c r="O3544" s="248"/>
      <c r="P3544" s="248"/>
      <c r="Q3544" s="248"/>
      <c r="R3544" s="248"/>
      <c r="S3544" s="248"/>
      <c r="T3544" s="249"/>
      <c r="U3544" s="14"/>
      <c r="V3544" s="14"/>
      <c r="W3544" s="14"/>
      <c r="X3544" s="14"/>
      <c r="Y3544" s="14"/>
      <c r="Z3544" s="14"/>
      <c r="AA3544" s="14"/>
      <c r="AB3544" s="14"/>
      <c r="AC3544" s="14"/>
      <c r="AD3544" s="14"/>
      <c r="AE3544" s="14"/>
      <c r="AT3544" s="250" t="s">
        <v>397</v>
      </c>
      <c r="AU3544" s="250" t="s">
        <v>84</v>
      </c>
      <c r="AV3544" s="14" t="s">
        <v>84</v>
      </c>
      <c r="AW3544" s="14" t="s">
        <v>35</v>
      </c>
      <c r="AX3544" s="14" t="s">
        <v>74</v>
      </c>
      <c r="AY3544" s="250" t="s">
        <v>378</v>
      </c>
    </row>
    <row r="3545" s="13" customFormat="1">
      <c r="A3545" s="13"/>
      <c r="B3545" s="229"/>
      <c r="C3545" s="230"/>
      <c r="D3545" s="231" t="s">
        <v>397</v>
      </c>
      <c r="E3545" s="232" t="s">
        <v>28</v>
      </c>
      <c r="F3545" s="233" t="s">
        <v>898</v>
      </c>
      <c r="G3545" s="230"/>
      <c r="H3545" s="232" t="s">
        <v>28</v>
      </c>
      <c r="I3545" s="234"/>
      <c r="J3545" s="230"/>
      <c r="K3545" s="230"/>
      <c r="L3545" s="235"/>
      <c r="M3545" s="236"/>
      <c r="N3545" s="237"/>
      <c r="O3545" s="237"/>
      <c r="P3545" s="237"/>
      <c r="Q3545" s="237"/>
      <c r="R3545" s="237"/>
      <c r="S3545" s="237"/>
      <c r="T3545" s="238"/>
      <c r="U3545" s="13"/>
      <c r="V3545" s="13"/>
      <c r="W3545" s="13"/>
      <c r="X3545" s="13"/>
      <c r="Y3545" s="13"/>
      <c r="Z3545" s="13"/>
      <c r="AA3545" s="13"/>
      <c r="AB3545" s="13"/>
      <c r="AC3545" s="13"/>
      <c r="AD3545" s="13"/>
      <c r="AE3545" s="13"/>
      <c r="AT3545" s="239" t="s">
        <v>397</v>
      </c>
      <c r="AU3545" s="239" t="s">
        <v>84</v>
      </c>
      <c r="AV3545" s="13" t="s">
        <v>82</v>
      </c>
      <c r="AW3545" s="13" t="s">
        <v>35</v>
      </c>
      <c r="AX3545" s="13" t="s">
        <v>74</v>
      </c>
      <c r="AY3545" s="239" t="s">
        <v>378</v>
      </c>
    </row>
    <row r="3546" s="14" customFormat="1">
      <c r="A3546" s="14"/>
      <c r="B3546" s="240"/>
      <c r="C3546" s="241"/>
      <c r="D3546" s="231" t="s">
        <v>397</v>
      </c>
      <c r="E3546" s="242" t="s">
        <v>28</v>
      </c>
      <c r="F3546" s="243" t="s">
        <v>4079</v>
      </c>
      <c r="G3546" s="241"/>
      <c r="H3546" s="244">
        <v>5.8440000000000003</v>
      </c>
      <c r="I3546" s="245"/>
      <c r="J3546" s="241"/>
      <c r="K3546" s="241"/>
      <c r="L3546" s="246"/>
      <c r="M3546" s="247"/>
      <c r="N3546" s="248"/>
      <c r="O3546" s="248"/>
      <c r="P3546" s="248"/>
      <c r="Q3546" s="248"/>
      <c r="R3546" s="248"/>
      <c r="S3546" s="248"/>
      <c r="T3546" s="249"/>
      <c r="U3546" s="14"/>
      <c r="V3546" s="14"/>
      <c r="W3546" s="14"/>
      <c r="X3546" s="14"/>
      <c r="Y3546" s="14"/>
      <c r="Z3546" s="14"/>
      <c r="AA3546" s="14"/>
      <c r="AB3546" s="14"/>
      <c r="AC3546" s="14"/>
      <c r="AD3546" s="14"/>
      <c r="AE3546" s="14"/>
      <c r="AT3546" s="250" t="s">
        <v>397</v>
      </c>
      <c r="AU3546" s="250" t="s">
        <v>84</v>
      </c>
      <c r="AV3546" s="14" t="s">
        <v>84</v>
      </c>
      <c r="AW3546" s="14" t="s">
        <v>35</v>
      </c>
      <c r="AX3546" s="14" t="s">
        <v>74</v>
      </c>
      <c r="AY3546" s="250" t="s">
        <v>378</v>
      </c>
    </row>
    <row r="3547" s="14" customFormat="1">
      <c r="A3547" s="14"/>
      <c r="B3547" s="240"/>
      <c r="C3547" s="241"/>
      <c r="D3547" s="231" t="s">
        <v>397</v>
      </c>
      <c r="E3547" s="242" t="s">
        <v>28</v>
      </c>
      <c r="F3547" s="243" t="s">
        <v>4072</v>
      </c>
      <c r="G3547" s="241"/>
      <c r="H3547" s="244">
        <v>4.359</v>
      </c>
      <c r="I3547" s="245"/>
      <c r="J3547" s="241"/>
      <c r="K3547" s="241"/>
      <c r="L3547" s="246"/>
      <c r="M3547" s="247"/>
      <c r="N3547" s="248"/>
      <c r="O3547" s="248"/>
      <c r="P3547" s="248"/>
      <c r="Q3547" s="248"/>
      <c r="R3547" s="248"/>
      <c r="S3547" s="248"/>
      <c r="T3547" s="249"/>
      <c r="U3547" s="14"/>
      <c r="V3547" s="14"/>
      <c r="W3547" s="14"/>
      <c r="X3547" s="14"/>
      <c r="Y3547" s="14"/>
      <c r="Z3547" s="14"/>
      <c r="AA3547" s="14"/>
      <c r="AB3547" s="14"/>
      <c r="AC3547" s="14"/>
      <c r="AD3547" s="14"/>
      <c r="AE3547" s="14"/>
      <c r="AT3547" s="250" t="s">
        <v>397</v>
      </c>
      <c r="AU3547" s="250" t="s">
        <v>84</v>
      </c>
      <c r="AV3547" s="14" t="s">
        <v>84</v>
      </c>
      <c r="AW3547" s="14" t="s">
        <v>35</v>
      </c>
      <c r="AX3547" s="14" t="s">
        <v>74</v>
      </c>
      <c r="AY3547" s="250" t="s">
        <v>378</v>
      </c>
    </row>
    <row r="3548" s="14" customFormat="1">
      <c r="A3548" s="14"/>
      <c r="B3548" s="240"/>
      <c r="C3548" s="241"/>
      <c r="D3548" s="231" t="s">
        <v>397</v>
      </c>
      <c r="E3548" s="242" t="s">
        <v>28</v>
      </c>
      <c r="F3548" s="243" t="s">
        <v>4080</v>
      </c>
      <c r="G3548" s="241"/>
      <c r="H3548" s="244">
        <v>22.890000000000001</v>
      </c>
      <c r="I3548" s="245"/>
      <c r="J3548" s="241"/>
      <c r="K3548" s="241"/>
      <c r="L3548" s="246"/>
      <c r="M3548" s="247"/>
      <c r="N3548" s="248"/>
      <c r="O3548" s="248"/>
      <c r="P3548" s="248"/>
      <c r="Q3548" s="248"/>
      <c r="R3548" s="248"/>
      <c r="S3548" s="248"/>
      <c r="T3548" s="249"/>
      <c r="U3548" s="14"/>
      <c r="V3548" s="14"/>
      <c r="W3548" s="14"/>
      <c r="X3548" s="14"/>
      <c r="Y3548" s="14"/>
      <c r="Z3548" s="14"/>
      <c r="AA3548" s="14"/>
      <c r="AB3548" s="14"/>
      <c r="AC3548" s="14"/>
      <c r="AD3548" s="14"/>
      <c r="AE3548" s="14"/>
      <c r="AT3548" s="250" t="s">
        <v>397</v>
      </c>
      <c r="AU3548" s="250" t="s">
        <v>84</v>
      </c>
      <c r="AV3548" s="14" t="s">
        <v>84</v>
      </c>
      <c r="AW3548" s="14" t="s">
        <v>35</v>
      </c>
      <c r="AX3548" s="14" t="s">
        <v>74</v>
      </c>
      <c r="AY3548" s="250" t="s">
        <v>378</v>
      </c>
    </row>
    <row r="3549" s="14" customFormat="1">
      <c r="A3549" s="14"/>
      <c r="B3549" s="240"/>
      <c r="C3549" s="241"/>
      <c r="D3549" s="231" t="s">
        <v>397</v>
      </c>
      <c r="E3549" s="242" t="s">
        <v>28</v>
      </c>
      <c r="F3549" s="243" t="s">
        <v>4074</v>
      </c>
      <c r="G3549" s="241"/>
      <c r="H3549" s="244">
        <v>4.0999999999999996</v>
      </c>
      <c r="I3549" s="245"/>
      <c r="J3549" s="241"/>
      <c r="K3549" s="241"/>
      <c r="L3549" s="246"/>
      <c r="M3549" s="247"/>
      <c r="N3549" s="248"/>
      <c r="O3549" s="248"/>
      <c r="P3549" s="248"/>
      <c r="Q3549" s="248"/>
      <c r="R3549" s="248"/>
      <c r="S3549" s="248"/>
      <c r="T3549" s="249"/>
      <c r="U3549" s="14"/>
      <c r="V3549" s="14"/>
      <c r="W3549" s="14"/>
      <c r="X3549" s="14"/>
      <c r="Y3549" s="14"/>
      <c r="Z3549" s="14"/>
      <c r="AA3549" s="14"/>
      <c r="AB3549" s="14"/>
      <c r="AC3549" s="14"/>
      <c r="AD3549" s="14"/>
      <c r="AE3549" s="14"/>
      <c r="AT3549" s="250" t="s">
        <v>397</v>
      </c>
      <c r="AU3549" s="250" t="s">
        <v>84</v>
      </c>
      <c r="AV3549" s="14" t="s">
        <v>84</v>
      </c>
      <c r="AW3549" s="14" t="s">
        <v>35</v>
      </c>
      <c r="AX3549" s="14" t="s">
        <v>74</v>
      </c>
      <c r="AY3549" s="250" t="s">
        <v>378</v>
      </c>
    </row>
    <row r="3550" s="14" customFormat="1">
      <c r="A3550" s="14"/>
      <c r="B3550" s="240"/>
      <c r="C3550" s="241"/>
      <c r="D3550" s="231" t="s">
        <v>397</v>
      </c>
      <c r="E3550" s="242" t="s">
        <v>28</v>
      </c>
      <c r="F3550" s="243" t="s">
        <v>4081</v>
      </c>
      <c r="G3550" s="241"/>
      <c r="H3550" s="244">
        <v>1.2869999999999999</v>
      </c>
      <c r="I3550" s="245"/>
      <c r="J3550" s="241"/>
      <c r="K3550" s="241"/>
      <c r="L3550" s="246"/>
      <c r="M3550" s="247"/>
      <c r="N3550" s="248"/>
      <c r="O3550" s="248"/>
      <c r="P3550" s="248"/>
      <c r="Q3550" s="248"/>
      <c r="R3550" s="248"/>
      <c r="S3550" s="248"/>
      <c r="T3550" s="249"/>
      <c r="U3550" s="14"/>
      <c r="V3550" s="14"/>
      <c r="W3550" s="14"/>
      <c r="X3550" s="14"/>
      <c r="Y3550" s="14"/>
      <c r="Z3550" s="14"/>
      <c r="AA3550" s="14"/>
      <c r="AB3550" s="14"/>
      <c r="AC3550" s="14"/>
      <c r="AD3550" s="14"/>
      <c r="AE3550" s="14"/>
      <c r="AT3550" s="250" t="s">
        <v>397</v>
      </c>
      <c r="AU3550" s="250" t="s">
        <v>84</v>
      </c>
      <c r="AV3550" s="14" t="s">
        <v>84</v>
      </c>
      <c r="AW3550" s="14" t="s">
        <v>35</v>
      </c>
      <c r="AX3550" s="14" t="s">
        <v>74</v>
      </c>
      <c r="AY3550" s="250" t="s">
        <v>378</v>
      </c>
    </row>
    <row r="3551" s="13" customFormat="1">
      <c r="A3551" s="13"/>
      <c r="B3551" s="229"/>
      <c r="C3551" s="230"/>
      <c r="D3551" s="231" t="s">
        <v>397</v>
      </c>
      <c r="E3551" s="232" t="s">
        <v>28</v>
      </c>
      <c r="F3551" s="233" t="s">
        <v>889</v>
      </c>
      <c r="G3551" s="230"/>
      <c r="H3551" s="232" t="s">
        <v>28</v>
      </c>
      <c r="I3551" s="234"/>
      <c r="J3551" s="230"/>
      <c r="K3551" s="230"/>
      <c r="L3551" s="235"/>
      <c r="M3551" s="236"/>
      <c r="N3551" s="237"/>
      <c r="O3551" s="237"/>
      <c r="P3551" s="237"/>
      <c r="Q3551" s="237"/>
      <c r="R3551" s="237"/>
      <c r="S3551" s="237"/>
      <c r="T3551" s="238"/>
      <c r="U3551" s="13"/>
      <c r="V3551" s="13"/>
      <c r="W3551" s="13"/>
      <c r="X3551" s="13"/>
      <c r="Y3551" s="13"/>
      <c r="Z3551" s="13"/>
      <c r="AA3551" s="13"/>
      <c r="AB3551" s="13"/>
      <c r="AC3551" s="13"/>
      <c r="AD3551" s="13"/>
      <c r="AE3551" s="13"/>
      <c r="AT3551" s="239" t="s">
        <v>397</v>
      </c>
      <c r="AU3551" s="239" t="s">
        <v>84</v>
      </c>
      <c r="AV3551" s="13" t="s">
        <v>82</v>
      </c>
      <c r="AW3551" s="13" t="s">
        <v>35</v>
      </c>
      <c r="AX3551" s="13" t="s">
        <v>74</v>
      </c>
      <c r="AY3551" s="239" t="s">
        <v>378</v>
      </c>
    </row>
    <row r="3552" s="14" customFormat="1">
      <c r="A3552" s="14"/>
      <c r="B3552" s="240"/>
      <c r="C3552" s="241"/>
      <c r="D3552" s="231" t="s">
        <v>397</v>
      </c>
      <c r="E3552" s="242" t="s">
        <v>28</v>
      </c>
      <c r="F3552" s="243" t="s">
        <v>4082</v>
      </c>
      <c r="G3552" s="241"/>
      <c r="H3552" s="244">
        <v>7.1349999999999998</v>
      </c>
      <c r="I3552" s="245"/>
      <c r="J3552" s="241"/>
      <c r="K3552" s="241"/>
      <c r="L3552" s="246"/>
      <c r="M3552" s="247"/>
      <c r="N3552" s="248"/>
      <c r="O3552" s="248"/>
      <c r="P3552" s="248"/>
      <c r="Q3552" s="248"/>
      <c r="R3552" s="248"/>
      <c r="S3552" s="248"/>
      <c r="T3552" s="249"/>
      <c r="U3552" s="14"/>
      <c r="V3552" s="14"/>
      <c r="W3552" s="14"/>
      <c r="X3552" s="14"/>
      <c r="Y3552" s="14"/>
      <c r="Z3552" s="14"/>
      <c r="AA3552" s="14"/>
      <c r="AB3552" s="14"/>
      <c r="AC3552" s="14"/>
      <c r="AD3552" s="14"/>
      <c r="AE3552" s="14"/>
      <c r="AT3552" s="250" t="s">
        <v>397</v>
      </c>
      <c r="AU3552" s="250" t="s">
        <v>84</v>
      </c>
      <c r="AV3552" s="14" t="s">
        <v>84</v>
      </c>
      <c r="AW3552" s="14" t="s">
        <v>35</v>
      </c>
      <c r="AX3552" s="14" t="s">
        <v>74</v>
      </c>
      <c r="AY3552" s="250" t="s">
        <v>378</v>
      </c>
    </row>
    <row r="3553" s="14" customFormat="1">
      <c r="A3553" s="14"/>
      <c r="B3553" s="240"/>
      <c r="C3553" s="241"/>
      <c r="D3553" s="231" t="s">
        <v>397</v>
      </c>
      <c r="E3553" s="242" t="s">
        <v>28</v>
      </c>
      <c r="F3553" s="243" t="s">
        <v>4083</v>
      </c>
      <c r="G3553" s="241"/>
      <c r="H3553" s="244">
        <v>15.961</v>
      </c>
      <c r="I3553" s="245"/>
      <c r="J3553" s="241"/>
      <c r="K3553" s="241"/>
      <c r="L3553" s="246"/>
      <c r="M3553" s="247"/>
      <c r="N3553" s="248"/>
      <c r="O3553" s="248"/>
      <c r="P3553" s="248"/>
      <c r="Q3553" s="248"/>
      <c r="R3553" s="248"/>
      <c r="S3553" s="248"/>
      <c r="T3553" s="249"/>
      <c r="U3553" s="14"/>
      <c r="V3553" s="14"/>
      <c r="W3553" s="14"/>
      <c r="X3553" s="14"/>
      <c r="Y3553" s="14"/>
      <c r="Z3553" s="14"/>
      <c r="AA3553" s="14"/>
      <c r="AB3553" s="14"/>
      <c r="AC3553" s="14"/>
      <c r="AD3553" s="14"/>
      <c r="AE3553" s="14"/>
      <c r="AT3553" s="250" t="s">
        <v>397</v>
      </c>
      <c r="AU3553" s="250" t="s">
        <v>84</v>
      </c>
      <c r="AV3553" s="14" t="s">
        <v>84</v>
      </c>
      <c r="AW3553" s="14" t="s">
        <v>35</v>
      </c>
      <c r="AX3553" s="14" t="s">
        <v>74</v>
      </c>
      <c r="AY3553" s="250" t="s">
        <v>378</v>
      </c>
    </row>
    <row r="3554" s="14" customFormat="1">
      <c r="A3554" s="14"/>
      <c r="B3554" s="240"/>
      <c r="C3554" s="241"/>
      <c r="D3554" s="231" t="s">
        <v>397</v>
      </c>
      <c r="E3554" s="242" t="s">
        <v>28</v>
      </c>
      <c r="F3554" s="243" t="s">
        <v>4084</v>
      </c>
      <c r="G3554" s="241"/>
      <c r="H3554" s="244">
        <v>21.254999999999999</v>
      </c>
      <c r="I3554" s="245"/>
      <c r="J3554" s="241"/>
      <c r="K3554" s="241"/>
      <c r="L3554" s="246"/>
      <c r="M3554" s="247"/>
      <c r="N3554" s="248"/>
      <c r="O3554" s="248"/>
      <c r="P3554" s="248"/>
      <c r="Q3554" s="248"/>
      <c r="R3554" s="248"/>
      <c r="S3554" s="248"/>
      <c r="T3554" s="249"/>
      <c r="U3554" s="14"/>
      <c r="V3554" s="14"/>
      <c r="W3554" s="14"/>
      <c r="X3554" s="14"/>
      <c r="Y3554" s="14"/>
      <c r="Z3554" s="14"/>
      <c r="AA3554" s="14"/>
      <c r="AB3554" s="14"/>
      <c r="AC3554" s="14"/>
      <c r="AD3554" s="14"/>
      <c r="AE3554" s="14"/>
      <c r="AT3554" s="250" t="s">
        <v>397</v>
      </c>
      <c r="AU3554" s="250" t="s">
        <v>84</v>
      </c>
      <c r="AV3554" s="14" t="s">
        <v>84</v>
      </c>
      <c r="AW3554" s="14" t="s">
        <v>35</v>
      </c>
      <c r="AX3554" s="14" t="s">
        <v>74</v>
      </c>
      <c r="AY3554" s="250" t="s">
        <v>378</v>
      </c>
    </row>
    <row r="3555" s="14" customFormat="1">
      <c r="A3555" s="14"/>
      <c r="B3555" s="240"/>
      <c r="C3555" s="241"/>
      <c r="D3555" s="231" t="s">
        <v>397</v>
      </c>
      <c r="E3555" s="242" t="s">
        <v>28</v>
      </c>
      <c r="F3555" s="243" t="s">
        <v>4081</v>
      </c>
      <c r="G3555" s="241"/>
      <c r="H3555" s="244">
        <v>1.2869999999999999</v>
      </c>
      <c r="I3555" s="245"/>
      <c r="J3555" s="241"/>
      <c r="K3555" s="241"/>
      <c r="L3555" s="246"/>
      <c r="M3555" s="247"/>
      <c r="N3555" s="248"/>
      <c r="O3555" s="248"/>
      <c r="P3555" s="248"/>
      <c r="Q3555" s="248"/>
      <c r="R3555" s="248"/>
      <c r="S3555" s="248"/>
      <c r="T3555" s="249"/>
      <c r="U3555" s="14"/>
      <c r="V3555" s="14"/>
      <c r="W3555" s="14"/>
      <c r="X3555" s="14"/>
      <c r="Y3555" s="14"/>
      <c r="Z3555" s="14"/>
      <c r="AA3555" s="14"/>
      <c r="AB3555" s="14"/>
      <c r="AC3555" s="14"/>
      <c r="AD3555" s="14"/>
      <c r="AE3555" s="14"/>
      <c r="AT3555" s="250" t="s">
        <v>397</v>
      </c>
      <c r="AU3555" s="250" t="s">
        <v>84</v>
      </c>
      <c r="AV3555" s="14" t="s">
        <v>84</v>
      </c>
      <c r="AW3555" s="14" t="s">
        <v>35</v>
      </c>
      <c r="AX3555" s="14" t="s">
        <v>74</v>
      </c>
      <c r="AY3555" s="250" t="s">
        <v>378</v>
      </c>
    </row>
    <row r="3556" s="14" customFormat="1">
      <c r="A3556" s="14"/>
      <c r="B3556" s="240"/>
      <c r="C3556" s="241"/>
      <c r="D3556" s="231" t="s">
        <v>397</v>
      </c>
      <c r="E3556" s="242" t="s">
        <v>28</v>
      </c>
      <c r="F3556" s="243" t="s">
        <v>4085</v>
      </c>
      <c r="G3556" s="241"/>
      <c r="H3556" s="244">
        <v>18.998999999999999</v>
      </c>
      <c r="I3556" s="245"/>
      <c r="J3556" s="241"/>
      <c r="K3556" s="241"/>
      <c r="L3556" s="246"/>
      <c r="M3556" s="247"/>
      <c r="N3556" s="248"/>
      <c r="O3556" s="248"/>
      <c r="P3556" s="248"/>
      <c r="Q3556" s="248"/>
      <c r="R3556" s="248"/>
      <c r="S3556" s="248"/>
      <c r="T3556" s="249"/>
      <c r="U3556" s="14"/>
      <c r="V3556" s="14"/>
      <c r="W3556" s="14"/>
      <c r="X3556" s="14"/>
      <c r="Y3556" s="14"/>
      <c r="Z3556" s="14"/>
      <c r="AA3556" s="14"/>
      <c r="AB3556" s="14"/>
      <c r="AC3556" s="14"/>
      <c r="AD3556" s="14"/>
      <c r="AE3556" s="14"/>
      <c r="AT3556" s="250" t="s">
        <v>397</v>
      </c>
      <c r="AU3556" s="250" t="s">
        <v>84</v>
      </c>
      <c r="AV3556" s="14" t="s">
        <v>84</v>
      </c>
      <c r="AW3556" s="14" t="s">
        <v>35</v>
      </c>
      <c r="AX3556" s="14" t="s">
        <v>74</v>
      </c>
      <c r="AY3556" s="250" t="s">
        <v>378</v>
      </c>
    </row>
    <row r="3557" s="13" customFormat="1">
      <c r="A3557" s="13"/>
      <c r="B3557" s="229"/>
      <c r="C3557" s="230"/>
      <c r="D3557" s="231" t="s">
        <v>397</v>
      </c>
      <c r="E3557" s="232" t="s">
        <v>28</v>
      </c>
      <c r="F3557" s="233" t="s">
        <v>890</v>
      </c>
      <c r="G3557" s="230"/>
      <c r="H3557" s="232" t="s">
        <v>28</v>
      </c>
      <c r="I3557" s="234"/>
      <c r="J3557" s="230"/>
      <c r="K3557" s="230"/>
      <c r="L3557" s="235"/>
      <c r="M3557" s="236"/>
      <c r="N3557" s="237"/>
      <c r="O3557" s="237"/>
      <c r="P3557" s="237"/>
      <c r="Q3557" s="237"/>
      <c r="R3557" s="237"/>
      <c r="S3557" s="237"/>
      <c r="T3557" s="238"/>
      <c r="U3557" s="13"/>
      <c r="V3557" s="13"/>
      <c r="W3557" s="13"/>
      <c r="X3557" s="13"/>
      <c r="Y3557" s="13"/>
      <c r="Z3557" s="13"/>
      <c r="AA3557" s="13"/>
      <c r="AB3557" s="13"/>
      <c r="AC3557" s="13"/>
      <c r="AD3557" s="13"/>
      <c r="AE3557" s="13"/>
      <c r="AT3557" s="239" t="s">
        <v>397</v>
      </c>
      <c r="AU3557" s="239" t="s">
        <v>84</v>
      </c>
      <c r="AV3557" s="13" t="s">
        <v>82</v>
      </c>
      <c r="AW3557" s="13" t="s">
        <v>35</v>
      </c>
      <c r="AX3557" s="13" t="s">
        <v>74</v>
      </c>
      <c r="AY3557" s="239" t="s">
        <v>378</v>
      </c>
    </row>
    <row r="3558" s="14" customFormat="1">
      <c r="A3558" s="14"/>
      <c r="B3558" s="240"/>
      <c r="C3558" s="241"/>
      <c r="D3558" s="231" t="s">
        <v>397</v>
      </c>
      <c r="E3558" s="242" t="s">
        <v>28</v>
      </c>
      <c r="F3558" s="243" t="s">
        <v>4086</v>
      </c>
      <c r="G3558" s="241"/>
      <c r="H3558" s="244">
        <v>1.3140000000000001</v>
      </c>
      <c r="I3558" s="245"/>
      <c r="J3558" s="241"/>
      <c r="K3558" s="241"/>
      <c r="L3558" s="246"/>
      <c r="M3558" s="247"/>
      <c r="N3558" s="248"/>
      <c r="O3558" s="248"/>
      <c r="P3558" s="248"/>
      <c r="Q3558" s="248"/>
      <c r="R3558" s="248"/>
      <c r="S3558" s="248"/>
      <c r="T3558" s="249"/>
      <c r="U3558" s="14"/>
      <c r="V3558" s="14"/>
      <c r="W3558" s="14"/>
      <c r="X3558" s="14"/>
      <c r="Y3558" s="14"/>
      <c r="Z3558" s="14"/>
      <c r="AA3558" s="14"/>
      <c r="AB3558" s="14"/>
      <c r="AC3558" s="14"/>
      <c r="AD3558" s="14"/>
      <c r="AE3558" s="14"/>
      <c r="AT3558" s="250" t="s">
        <v>397</v>
      </c>
      <c r="AU3558" s="250" t="s">
        <v>84</v>
      </c>
      <c r="AV3558" s="14" t="s">
        <v>84</v>
      </c>
      <c r="AW3558" s="14" t="s">
        <v>35</v>
      </c>
      <c r="AX3558" s="14" t="s">
        <v>74</v>
      </c>
      <c r="AY3558" s="250" t="s">
        <v>378</v>
      </c>
    </row>
    <row r="3559" s="14" customFormat="1">
      <c r="A3559" s="14"/>
      <c r="B3559" s="240"/>
      <c r="C3559" s="241"/>
      <c r="D3559" s="231" t="s">
        <v>397</v>
      </c>
      <c r="E3559" s="242" t="s">
        <v>28</v>
      </c>
      <c r="F3559" s="243" t="s">
        <v>4087</v>
      </c>
      <c r="G3559" s="241"/>
      <c r="H3559" s="244">
        <v>3.871</v>
      </c>
      <c r="I3559" s="245"/>
      <c r="J3559" s="241"/>
      <c r="K3559" s="241"/>
      <c r="L3559" s="246"/>
      <c r="M3559" s="247"/>
      <c r="N3559" s="248"/>
      <c r="O3559" s="248"/>
      <c r="P3559" s="248"/>
      <c r="Q3559" s="248"/>
      <c r="R3559" s="248"/>
      <c r="S3559" s="248"/>
      <c r="T3559" s="249"/>
      <c r="U3559" s="14"/>
      <c r="V3559" s="14"/>
      <c r="W3559" s="14"/>
      <c r="X3559" s="14"/>
      <c r="Y3559" s="14"/>
      <c r="Z3559" s="14"/>
      <c r="AA3559" s="14"/>
      <c r="AB3559" s="14"/>
      <c r="AC3559" s="14"/>
      <c r="AD3559" s="14"/>
      <c r="AE3559" s="14"/>
      <c r="AT3559" s="250" t="s">
        <v>397</v>
      </c>
      <c r="AU3559" s="250" t="s">
        <v>84</v>
      </c>
      <c r="AV3559" s="14" t="s">
        <v>84</v>
      </c>
      <c r="AW3559" s="14" t="s">
        <v>35</v>
      </c>
      <c r="AX3559" s="14" t="s">
        <v>74</v>
      </c>
      <c r="AY3559" s="250" t="s">
        <v>378</v>
      </c>
    </row>
    <row r="3560" s="14" customFormat="1">
      <c r="A3560" s="14"/>
      <c r="B3560" s="240"/>
      <c r="C3560" s="241"/>
      <c r="D3560" s="231" t="s">
        <v>397</v>
      </c>
      <c r="E3560" s="242" t="s">
        <v>28</v>
      </c>
      <c r="F3560" s="243" t="s">
        <v>4088</v>
      </c>
      <c r="G3560" s="241"/>
      <c r="H3560" s="244">
        <v>9.6379999999999999</v>
      </c>
      <c r="I3560" s="245"/>
      <c r="J3560" s="241"/>
      <c r="K3560" s="241"/>
      <c r="L3560" s="246"/>
      <c r="M3560" s="247"/>
      <c r="N3560" s="248"/>
      <c r="O3560" s="248"/>
      <c r="P3560" s="248"/>
      <c r="Q3560" s="248"/>
      <c r="R3560" s="248"/>
      <c r="S3560" s="248"/>
      <c r="T3560" s="249"/>
      <c r="U3560" s="14"/>
      <c r="V3560" s="14"/>
      <c r="W3560" s="14"/>
      <c r="X3560" s="14"/>
      <c r="Y3560" s="14"/>
      <c r="Z3560" s="14"/>
      <c r="AA3560" s="14"/>
      <c r="AB3560" s="14"/>
      <c r="AC3560" s="14"/>
      <c r="AD3560" s="14"/>
      <c r="AE3560" s="14"/>
      <c r="AT3560" s="250" t="s">
        <v>397</v>
      </c>
      <c r="AU3560" s="250" t="s">
        <v>84</v>
      </c>
      <c r="AV3560" s="14" t="s">
        <v>84</v>
      </c>
      <c r="AW3560" s="14" t="s">
        <v>35</v>
      </c>
      <c r="AX3560" s="14" t="s">
        <v>74</v>
      </c>
      <c r="AY3560" s="250" t="s">
        <v>378</v>
      </c>
    </row>
    <row r="3561" s="16" customFormat="1">
      <c r="A3561" s="16"/>
      <c r="B3561" s="262"/>
      <c r="C3561" s="263"/>
      <c r="D3561" s="231" t="s">
        <v>397</v>
      </c>
      <c r="E3561" s="264" t="s">
        <v>28</v>
      </c>
      <c r="F3561" s="265" t="s">
        <v>618</v>
      </c>
      <c r="G3561" s="263"/>
      <c r="H3561" s="266">
        <v>200.868</v>
      </c>
      <c r="I3561" s="267"/>
      <c r="J3561" s="263"/>
      <c r="K3561" s="263"/>
      <c r="L3561" s="268"/>
      <c r="M3561" s="269"/>
      <c r="N3561" s="270"/>
      <c r="O3561" s="270"/>
      <c r="P3561" s="270"/>
      <c r="Q3561" s="270"/>
      <c r="R3561" s="270"/>
      <c r="S3561" s="270"/>
      <c r="T3561" s="271"/>
      <c r="U3561" s="16"/>
      <c r="V3561" s="16"/>
      <c r="W3561" s="16"/>
      <c r="X3561" s="16"/>
      <c r="Y3561" s="16"/>
      <c r="Z3561" s="16"/>
      <c r="AA3561" s="16"/>
      <c r="AB3561" s="16"/>
      <c r="AC3561" s="16"/>
      <c r="AD3561" s="16"/>
      <c r="AE3561" s="16"/>
      <c r="AT3561" s="272" t="s">
        <v>397</v>
      </c>
      <c r="AU3561" s="272" t="s">
        <v>84</v>
      </c>
      <c r="AV3561" s="16" t="s">
        <v>432</v>
      </c>
      <c r="AW3561" s="16" t="s">
        <v>35</v>
      </c>
      <c r="AX3561" s="16" t="s">
        <v>74</v>
      </c>
      <c r="AY3561" s="272" t="s">
        <v>378</v>
      </c>
    </row>
    <row r="3562" s="13" customFormat="1">
      <c r="A3562" s="13"/>
      <c r="B3562" s="229"/>
      <c r="C3562" s="230"/>
      <c r="D3562" s="231" t="s">
        <v>397</v>
      </c>
      <c r="E3562" s="232" t="s">
        <v>28</v>
      </c>
      <c r="F3562" s="233" t="s">
        <v>1329</v>
      </c>
      <c r="G3562" s="230"/>
      <c r="H3562" s="232" t="s">
        <v>28</v>
      </c>
      <c r="I3562" s="234"/>
      <c r="J3562" s="230"/>
      <c r="K3562" s="230"/>
      <c r="L3562" s="235"/>
      <c r="M3562" s="236"/>
      <c r="N3562" s="237"/>
      <c r="O3562" s="237"/>
      <c r="P3562" s="237"/>
      <c r="Q3562" s="237"/>
      <c r="R3562" s="237"/>
      <c r="S3562" s="237"/>
      <c r="T3562" s="238"/>
      <c r="U3562" s="13"/>
      <c r="V3562" s="13"/>
      <c r="W3562" s="13"/>
      <c r="X3562" s="13"/>
      <c r="Y3562" s="13"/>
      <c r="Z3562" s="13"/>
      <c r="AA3562" s="13"/>
      <c r="AB3562" s="13"/>
      <c r="AC3562" s="13"/>
      <c r="AD3562" s="13"/>
      <c r="AE3562" s="13"/>
      <c r="AT3562" s="239" t="s">
        <v>397</v>
      </c>
      <c r="AU3562" s="239" t="s">
        <v>84</v>
      </c>
      <c r="AV3562" s="13" t="s">
        <v>82</v>
      </c>
      <c r="AW3562" s="13" t="s">
        <v>35</v>
      </c>
      <c r="AX3562" s="13" t="s">
        <v>74</v>
      </c>
      <c r="AY3562" s="239" t="s">
        <v>378</v>
      </c>
    </row>
    <row r="3563" s="14" customFormat="1">
      <c r="A3563" s="14"/>
      <c r="B3563" s="240"/>
      <c r="C3563" s="241"/>
      <c r="D3563" s="231" t="s">
        <v>397</v>
      </c>
      <c r="E3563" s="242" t="s">
        <v>28</v>
      </c>
      <c r="F3563" s="243" t="s">
        <v>4089</v>
      </c>
      <c r="G3563" s="241"/>
      <c r="H3563" s="244">
        <v>46.512</v>
      </c>
      <c r="I3563" s="245"/>
      <c r="J3563" s="241"/>
      <c r="K3563" s="241"/>
      <c r="L3563" s="246"/>
      <c r="M3563" s="247"/>
      <c r="N3563" s="248"/>
      <c r="O3563" s="248"/>
      <c r="P3563" s="248"/>
      <c r="Q3563" s="248"/>
      <c r="R3563" s="248"/>
      <c r="S3563" s="248"/>
      <c r="T3563" s="249"/>
      <c r="U3563" s="14"/>
      <c r="V3563" s="14"/>
      <c r="W3563" s="14"/>
      <c r="X3563" s="14"/>
      <c r="Y3563" s="14"/>
      <c r="Z3563" s="14"/>
      <c r="AA3563" s="14"/>
      <c r="AB3563" s="14"/>
      <c r="AC3563" s="14"/>
      <c r="AD3563" s="14"/>
      <c r="AE3563" s="14"/>
      <c r="AT3563" s="250" t="s">
        <v>397</v>
      </c>
      <c r="AU3563" s="250" t="s">
        <v>84</v>
      </c>
      <c r="AV3563" s="14" t="s">
        <v>84</v>
      </c>
      <c r="AW3563" s="14" t="s">
        <v>35</v>
      </c>
      <c r="AX3563" s="14" t="s">
        <v>74</v>
      </c>
      <c r="AY3563" s="250" t="s">
        <v>378</v>
      </c>
    </row>
    <row r="3564" s="14" customFormat="1">
      <c r="A3564" s="14"/>
      <c r="B3564" s="240"/>
      <c r="C3564" s="241"/>
      <c r="D3564" s="231" t="s">
        <v>397</v>
      </c>
      <c r="E3564" s="242" t="s">
        <v>28</v>
      </c>
      <c r="F3564" s="243" t="s">
        <v>4090</v>
      </c>
      <c r="G3564" s="241"/>
      <c r="H3564" s="244">
        <v>35.82</v>
      </c>
      <c r="I3564" s="245"/>
      <c r="J3564" s="241"/>
      <c r="K3564" s="241"/>
      <c r="L3564" s="246"/>
      <c r="M3564" s="247"/>
      <c r="N3564" s="248"/>
      <c r="O3564" s="248"/>
      <c r="P3564" s="248"/>
      <c r="Q3564" s="248"/>
      <c r="R3564" s="248"/>
      <c r="S3564" s="248"/>
      <c r="T3564" s="249"/>
      <c r="U3564" s="14"/>
      <c r="V3564" s="14"/>
      <c r="W3564" s="14"/>
      <c r="X3564" s="14"/>
      <c r="Y3564" s="14"/>
      <c r="Z3564" s="14"/>
      <c r="AA3564" s="14"/>
      <c r="AB3564" s="14"/>
      <c r="AC3564" s="14"/>
      <c r="AD3564" s="14"/>
      <c r="AE3564" s="14"/>
      <c r="AT3564" s="250" t="s">
        <v>397</v>
      </c>
      <c r="AU3564" s="250" t="s">
        <v>84</v>
      </c>
      <c r="AV3564" s="14" t="s">
        <v>84</v>
      </c>
      <c r="AW3564" s="14" t="s">
        <v>35</v>
      </c>
      <c r="AX3564" s="14" t="s">
        <v>74</v>
      </c>
      <c r="AY3564" s="250" t="s">
        <v>378</v>
      </c>
    </row>
    <row r="3565" s="14" customFormat="1">
      <c r="A3565" s="14"/>
      <c r="B3565" s="240"/>
      <c r="C3565" s="241"/>
      <c r="D3565" s="231" t="s">
        <v>397</v>
      </c>
      <c r="E3565" s="242" t="s">
        <v>28</v>
      </c>
      <c r="F3565" s="243" t="s">
        <v>4091</v>
      </c>
      <c r="G3565" s="241"/>
      <c r="H3565" s="244">
        <v>39.966999999999999</v>
      </c>
      <c r="I3565" s="245"/>
      <c r="J3565" s="241"/>
      <c r="K3565" s="241"/>
      <c r="L3565" s="246"/>
      <c r="M3565" s="247"/>
      <c r="N3565" s="248"/>
      <c r="O3565" s="248"/>
      <c r="P3565" s="248"/>
      <c r="Q3565" s="248"/>
      <c r="R3565" s="248"/>
      <c r="S3565" s="248"/>
      <c r="T3565" s="249"/>
      <c r="U3565" s="14"/>
      <c r="V3565" s="14"/>
      <c r="W3565" s="14"/>
      <c r="X3565" s="14"/>
      <c r="Y3565" s="14"/>
      <c r="Z3565" s="14"/>
      <c r="AA3565" s="14"/>
      <c r="AB3565" s="14"/>
      <c r="AC3565" s="14"/>
      <c r="AD3565" s="14"/>
      <c r="AE3565" s="14"/>
      <c r="AT3565" s="250" t="s">
        <v>397</v>
      </c>
      <c r="AU3565" s="250" t="s">
        <v>84</v>
      </c>
      <c r="AV3565" s="14" t="s">
        <v>84</v>
      </c>
      <c r="AW3565" s="14" t="s">
        <v>35</v>
      </c>
      <c r="AX3565" s="14" t="s">
        <v>74</v>
      </c>
      <c r="AY3565" s="250" t="s">
        <v>378</v>
      </c>
    </row>
    <row r="3566" s="14" customFormat="1">
      <c r="A3566" s="14"/>
      <c r="B3566" s="240"/>
      <c r="C3566" s="241"/>
      <c r="D3566" s="231" t="s">
        <v>397</v>
      </c>
      <c r="E3566" s="242" t="s">
        <v>28</v>
      </c>
      <c r="F3566" s="243" t="s">
        <v>4092</v>
      </c>
      <c r="G3566" s="241"/>
      <c r="H3566" s="244">
        <v>4.4429999999999996</v>
      </c>
      <c r="I3566" s="245"/>
      <c r="J3566" s="241"/>
      <c r="K3566" s="241"/>
      <c r="L3566" s="246"/>
      <c r="M3566" s="247"/>
      <c r="N3566" s="248"/>
      <c r="O3566" s="248"/>
      <c r="P3566" s="248"/>
      <c r="Q3566" s="248"/>
      <c r="R3566" s="248"/>
      <c r="S3566" s="248"/>
      <c r="T3566" s="249"/>
      <c r="U3566" s="14"/>
      <c r="V3566" s="14"/>
      <c r="W3566" s="14"/>
      <c r="X3566" s="14"/>
      <c r="Y3566" s="14"/>
      <c r="Z3566" s="14"/>
      <c r="AA3566" s="14"/>
      <c r="AB3566" s="14"/>
      <c r="AC3566" s="14"/>
      <c r="AD3566" s="14"/>
      <c r="AE3566" s="14"/>
      <c r="AT3566" s="250" t="s">
        <v>397</v>
      </c>
      <c r="AU3566" s="250" t="s">
        <v>84</v>
      </c>
      <c r="AV3566" s="14" t="s">
        <v>84</v>
      </c>
      <c r="AW3566" s="14" t="s">
        <v>35</v>
      </c>
      <c r="AX3566" s="14" t="s">
        <v>74</v>
      </c>
      <c r="AY3566" s="250" t="s">
        <v>378</v>
      </c>
    </row>
    <row r="3567" s="16" customFormat="1">
      <c r="A3567" s="16"/>
      <c r="B3567" s="262"/>
      <c r="C3567" s="263"/>
      <c r="D3567" s="231" t="s">
        <v>397</v>
      </c>
      <c r="E3567" s="264" t="s">
        <v>207</v>
      </c>
      <c r="F3567" s="265" t="s">
        <v>618</v>
      </c>
      <c r="G3567" s="263"/>
      <c r="H3567" s="266">
        <v>126.742</v>
      </c>
      <c r="I3567" s="267"/>
      <c r="J3567" s="263"/>
      <c r="K3567" s="263"/>
      <c r="L3567" s="268"/>
      <c r="M3567" s="269"/>
      <c r="N3567" s="270"/>
      <c r="O3567" s="270"/>
      <c r="P3567" s="270"/>
      <c r="Q3567" s="270"/>
      <c r="R3567" s="270"/>
      <c r="S3567" s="270"/>
      <c r="T3567" s="271"/>
      <c r="U3567" s="16"/>
      <c r="V3567" s="16"/>
      <c r="W3567" s="16"/>
      <c r="X3567" s="16"/>
      <c r="Y3567" s="16"/>
      <c r="Z3567" s="16"/>
      <c r="AA3567" s="16"/>
      <c r="AB3567" s="16"/>
      <c r="AC3567" s="16"/>
      <c r="AD3567" s="16"/>
      <c r="AE3567" s="16"/>
      <c r="AT3567" s="272" t="s">
        <v>397</v>
      </c>
      <c r="AU3567" s="272" t="s">
        <v>84</v>
      </c>
      <c r="AV3567" s="16" t="s">
        <v>432</v>
      </c>
      <c r="AW3567" s="16" t="s">
        <v>35</v>
      </c>
      <c r="AX3567" s="16" t="s">
        <v>74</v>
      </c>
      <c r="AY3567" s="272" t="s">
        <v>378</v>
      </c>
    </row>
    <row r="3568" s="15" customFormat="1">
      <c r="A3568" s="15"/>
      <c r="B3568" s="251"/>
      <c r="C3568" s="252"/>
      <c r="D3568" s="231" t="s">
        <v>397</v>
      </c>
      <c r="E3568" s="253" t="s">
        <v>28</v>
      </c>
      <c r="F3568" s="254" t="s">
        <v>416</v>
      </c>
      <c r="G3568" s="252"/>
      <c r="H3568" s="255">
        <v>327.61000000000001</v>
      </c>
      <c r="I3568" s="256"/>
      <c r="J3568" s="252"/>
      <c r="K3568" s="252"/>
      <c r="L3568" s="257"/>
      <c r="M3568" s="258"/>
      <c r="N3568" s="259"/>
      <c r="O3568" s="259"/>
      <c r="P3568" s="259"/>
      <c r="Q3568" s="259"/>
      <c r="R3568" s="259"/>
      <c r="S3568" s="259"/>
      <c r="T3568" s="260"/>
      <c r="U3568" s="15"/>
      <c r="V3568" s="15"/>
      <c r="W3568" s="15"/>
      <c r="X3568" s="15"/>
      <c r="Y3568" s="15"/>
      <c r="Z3568" s="15"/>
      <c r="AA3568" s="15"/>
      <c r="AB3568" s="15"/>
      <c r="AC3568" s="15"/>
      <c r="AD3568" s="15"/>
      <c r="AE3568" s="15"/>
      <c r="AT3568" s="261" t="s">
        <v>397</v>
      </c>
      <c r="AU3568" s="261" t="s">
        <v>84</v>
      </c>
      <c r="AV3568" s="15" t="s">
        <v>390</v>
      </c>
      <c r="AW3568" s="15" t="s">
        <v>35</v>
      </c>
      <c r="AX3568" s="15" t="s">
        <v>82</v>
      </c>
      <c r="AY3568" s="261" t="s">
        <v>378</v>
      </c>
    </row>
    <row r="3569" s="2" customFormat="1" ht="24.15" customHeight="1">
      <c r="A3569" s="41"/>
      <c r="B3569" s="42"/>
      <c r="C3569" s="211" t="s">
        <v>4093</v>
      </c>
      <c r="D3569" s="211" t="s">
        <v>385</v>
      </c>
      <c r="E3569" s="212" t="s">
        <v>4094</v>
      </c>
      <c r="F3569" s="213" t="s">
        <v>4095</v>
      </c>
      <c r="G3569" s="214" t="s">
        <v>572</v>
      </c>
      <c r="H3569" s="215">
        <v>126.742</v>
      </c>
      <c r="I3569" s="216"/>
      <c r="J3569" s="217">
        <f>ROUND(I3569*H3569,2)</f>
        <v>0</v>
      </c>
      <c r="K3569" s="213" t="s">
        <v>389</v>
      </c>
      <c r="L3569" s="47"/>
      <c r="M3569" s="218" t="s">
        <v>28</v>
      </c>
      <c r="N3569" s="219" t="s">
        <v>45</v>
      </c>
      <c r="O3569" s="87"/>
      <c r="P3569" s="220">
        <f>O3569*H3569</f>
        <v>0</v>
      </c>
      <c r="Q3569" s="220">
        <v>0.00012999999999999999</v>
      </c>
      <c r="R3569" s="220">
        <f>Q3569*H3569</f>
        <v>0.016476459999999998</v>
      </c>
      <c r="S3569" s="220">
        <v>0</v>
      </c>
      <c r="T3569" s="221">
        <f>S3569*H3569</f>
        <v>0</v>
      </c>
      <c r="U3569" s="41"/>
      <c r="V3569" s="41"/>
      <c r="W3569" s="41"/>
      <c r="X3569" s="41"/>
      <c r="Y3569" s="41"/>
      <c r="Z3569" s="41"/>
      <c r="AA3569" s="41"/>
      <c r="AB3569" s="41"/>
      <c r="AC3569" s="41"/>
      <c r="AD3569" s="41"/>
      <c r="AE3569" s="41"/>
      <c r="AR3569" s="222" t="s">
        <v>598</v>
      </c>
      <c r="AT3569" s="222" t="s">
        <v>385</v>
      </c>
      <c r="AU3569" s="222" t="s">
        <v>84</v>
      </c>
      <c r="AY3569" s="20" t="s">
        <v>378</v>
      </c>
      <c r="BE3569" s="223">
        <f>IF(N3569="základní",J3569,0)</f>
        <v>0</v>
      </c>
      <c r="BF3569" s="223">
        <f>IF(N3569="snížená",J3569,0)</f>
        <v>0</v>
      </c>
      <c r="BG3569" s="223">
        <f>IF(N3569="zákl. přenesená",J3569,0)</f>
        <v>0</v>
      </c>
      <c r="BH3569" s="223">
        <f>IF(N3569="sníž. přenesená",J3569,0)</f>
        <v>0</v>
      </c>
      <c r="BI3569" s="223">
        <f>IF(N3569="nulová",J3569,0)</f>
        <v>0</v>
      </c>
      <c r="BJ3569" s="20" t="s">
        <v>82</v>
      </c>
      <c r="BK3569" s="223">
        <f>ROUND(I3569*H3569,2)</f>
        <v>0</v>
      </c>
      <c r="BL3569" s="20" t="s">
        <v>598</v>
      </c>
      <c r="BM3569" s="222" t="s">
        <v>4096</v>
      </c>
    </row>
    <row r="3570" s="2" customFormat="1">
      <c r="A3570" s="41"/>
      <c r="B3570" s="42"/>
      <c r="C3570" s="43"/>
      <c r="D3570" s="224" t="s">
        <v>394</v>
      </c>
      <c r="E3570" s="43"/>
      <c r="F3570" s="225" t="s">
        <v>4097</v>
      </c>
      <c r="G3570" s="43"/>
      <c r="H3570" s="43"/>
      <c r="I3570" s="226"/>
      <c r="J3570" s="43"/>
      <c r="K3570" s="43"/>
      <c r="L3570" s="47"/>
      <c r="M3570" s="227"/>
      <c r="N3570" s="228"/>
      <c r="O3570" s="87"/>
      <c r="P3570" s="87"/>
      <c r="Q3570" s="87"/>
      <c r="R3570" s="87"/>
      <c r="S3570" s="87"/>
      <c r="T3570" s="88"/>
      <c r="U3570" s="41"/>
      <c r="V3570" s="41"/>
      <c r="W3570" s="41"/>
      <c r="X3570" s="41"/>
      <c r="Y3570" s="41"/>
      <c r="Z3570" s="41"/>
      <c r="AA3570" s="41"/>
      <c r="AB3570" s="41"/>
      <c r="AC3570" s="41"/>
      <c r="AD3570" s="41"/>
      <c r="AE3570" s="41"/>
      <c r="AT3570" s="20" t="s">
        <v>394</v>
      </c>
      <c r="AU3570" s="20" t="s">
        <v>84</v>
      </c>
    </row>
    <row r="3571" s="14" customFormat="1">
      <c r="A3571" s="14"/>
      <c r="B3571" s="240"/>
      <c r="C3571" s="241"/>
      <c r="D3571" s="231" t="s">
        <v>397</v>
      </c>
      <c r="E3571" s="242" t="s">
        <v>28</v>
      </c>
      <c r="F3571" s="243" t="s">
        <v>207</v>
      </c>
      <c r="G3571" s="241"/>
      <c r="H3571" s="244">
        <v>126.742</v>
      </c>
      <c r="I3571" s="245"/>
      <c r="J3571" s="241"/>
      <c r="K3571" s="241"/>
      <c r="L3571" s="246"/>
      <c r="M3571" s="247"/>
      <c r="N3571" s="248"/>
      <c r="O3571" s="248"/>
      <c r="P3571" s="248"/>
      <c r="Q3571" s="248"/>
      <c r="R3571" s="248"/>
      <c r="S3571" s="248"/>
      <c r="T3571" s="249"/>
      <c r="U3571" s="14"/>
      <c r="V3571" s="14"/>
      <c r="W3571" s="14"/>
      <c r="X3571" s="14"/>
      <c r="Y3571" s="14"/>
      <c r="Z3571" s="14"/>
      <c r="AA3571" s="14"/>
      <c r="AB3571" s="14"/>
      <c r="AC3571" s="14"/>
      <c r="AD3571" s="14"/>
      <c r="AE3571" s="14"/>
      <c r="AT3571" s="250" t="s">
        <v>397</v>
      </c>
      <c r="AU3571" s="250" t="s">
        <v>84</v>
      </c>
      <c r="AV3571" s="14" t="s">
        <v>84</v>
      </c>
      <c r="AW3571" s="14" t="s">
        <v>35</v>
      </c>
      <c r="AX3571" s="14" t="s">
        <v>82</v>
      </c>
      <c r="AY3571" s="250" t="s">
        <v>378</v>
      </c>
    </row>
    <row r="3572" s="2" customFormat="1" ht="24.15" customHeight="1">
      <c r="A3572" s="41"/>
      <c r="B3572" s="42"/>
      <c r="C3572" s="211" t="s">
        <v>4098</v>
      </c>
      <c r="D3572" s="211" t="s">
        <v>385</v>
      </c>
      <c r="E3572" s="212" t="s">
        <v>4099</v>
      </c>
      <c r="F3572" s="213" t="s">
        <v>4100</v>
      </c>
      <c r="G3572" s="214" t="s">
        <v>572</v>
      </c>
      <c r="H3572" s="215">
        <v>126.742</v>
      </c>
      <c r="I3572" s="216"/>
      <c r="J3572" s="217">
        <f>ROUND(I3572*H3572,2)</f>
        <v>0</v>
      </c>
      <c r="K3572" s="213" t="s">
        <v>389</v>
      </c>
      <c r="L3572" s="47"/>
      <c r="M3572" s="218" t="s">
        <v>28</v>
      </c>
      <c r="N3572" s="219" t="s">
        <v>45</v>
      </c>
      <c r="O3572" s="87"/>
      <c r="P3572" s="220">
        <f>O3572*H3572</f>
        <v>0</v>
      </c>
      <c r="Q3572" s="220">
        <v>0.00023000000000000001</v>
      </c>
      <c r="R3572" s="220">
        <f>Q3572*H3572</f>
        <v>0.029150660000000002</v>
      </c>
      <c r="S3572" s="220">
        <v>0</v>
      </c>
      <c r="T3572" s="221">
        <f>S3572*H3572</f>
        <v>0</v>
      </c>
      <c r="U3572" s="41"/>
      <c r="V3572" s="41"/>
      <c r="W3572" s="41"/>
      <c r="X3572" s="41"/>
      <c r="Y3572" s="41"/>
      <c r="Z3572" s="41"/>
      <c r="AA3572" s="41"/>
      <c r="AB3572" s="41"/>
      <c r="AC3572" s="41"/>
      <c r="AD3572" s="41"/>
      <c r="AE3572" s="41"/>
      <c r="AR3572" s="222" t="s">
        <v>598</v>
      </c>
      <c r="AT3572" s="222" t="s">
        <v>385</v>
      </c>
      <c r="AU3572" s="222" t="s">
        <v>84</v>
      </c>
      <c r="AY3572" s="20" t="s">
        <v>378</v>
      </c>
      <c r="BE3572" s="223">
        <f>IF(N3572="základní",J3572,0)</f>
        <v>0</v>
      </c>
      <c r="BF3572" s="223">
        <f>IF(N3572="snížená",J3572,0)</f>
        <v>0</v>
      </c>
      <c r="BG3572" s="223">
        <f>IF(N3572="zákl. přenesená",J3572,0)</f>
        <v>0</v>
      </c>
      <c r="BH3572" s="223">
        <f>IF(N3572="sníž. přenesená",J3572,0)</f>
        <v>0</v>
      </c>
      <c r="BI3572" s="223">
        <f>IF(N3572="nulová",J3572,0)</f>
        <v>0</v>
      </c>
      <c r="BJ3572" s="20" t="s">
        <v>82</v>
      </c>
      <c r="BK3572" s="223">
        <f>ROUND(I3572*H3572,2)</f>
        <v>0</v>
      </c>
      <c r="BL3572" s="20" t="s">
        <v>598</v>
      </c>
      <c r="BM3572" s="222" t="s">
        <v>4101</v>
      </c>
    </row>
    <row r="3573" s="2" customFormat="1">
      <c r="A3573" s="41"/>
      <c r="B3573" s="42"/>
      <c r="C3573" s="43"/>
      <c r="D3573" s="224" t="s">
        <v>394</v>
      </c>
      <c r="E3573" s="43"/>
      <c r="F3573" s="225" t="s">
        <v>4102</v>
      </c>
      <c r="G3573" s="43"/>
      <c r="H3573" s="43"/>
      <c r="I3573" s="226"/>
      <c r="J3573" s="43"/>
      <c r="K3573" s="43"/>
      <c r="L3573" s="47"/>
      <c r="M3573" s="227"/>
      <c r="N3573" s="228"/>
      <c r="O3573" s="87"/>
      <c r="P3573" s="87"/>
      <c r="Q3573" s="87"/>
      <c r="R3573" s="87"/>
      <c r="S3573" s="87"/>
      <c r="T3573" s="88"/>
      <c r="U3573" s="41"/>
      <c r="V3573" s="41"/>
      <c r="W3573" s="41"/>
      <c r="X3573" s="41"/>
      <c r="Y3573" s="41"/>
      <c r="Z3573" s="41"/>
      <c r="AA3573" s="41"/>
      <c r="AB3573" s="41"/>
      <c r="AC3573" s="41"/>
      <c r="AD3573" s="41"/>
      <c r="AE3573" s="41"/>
      <c r="AT3573" s="20" t="s">
        <v>394</v>
      </c>
      <c r="AU3573" s="20" t="s">
        <v>84</v>
      </c>
    </row>
    <row r="3574" s="14" customFormat="1">
      <c r="A3574" s="14"/>
      <c r="B3574" s="240"/>
      <c r="C3574" s="241"/>
      <c r="D3574" s="231" t="s">
        <v>397</v>
      </c>
      <c r="E3574" s="242" t="s">
        <v>28</v>
      </c>
      <c r="F3574" s="243" t="s">
        <v>207</v>
      </c>
      <c r="G3574" s="241"/>
      <c r="H3574" s="244">
        <v>126.742</v>
      </c>
      <c r="I3574" s="245"/>
      <c r="J3574" s="241"/>
      <c r="K3574" s="241"/>
      <c r="L3574" s="246"/>
      <c r="M3574" s="247"/>
      <c r="N3574" s="248"/>
      <c r="O3574" s="248"/>
      <c r="P3574" s="248"/>
      <c r="Q3574" s="248"/>
      <c r="R3574" s="248"/>
      <c r="S3574" s="248"/>
      <c r="T3574" s="249"/>
      <c r="U3574" s="14"/>
      <c r="V3574" s="14"/>
      <c r="W3574" s="14"/>
      <c r="X3574" s="14"/>
      <c r="Y3574" s="14"/>
      <c r="Z3574" s="14"/>
      <c r="AA3574" s="14"/>
      <c r="AB3574" s="14"/>
      <c r="AC3574" s="14"/>
      <c r="AD3574" s="14"/>
      <c r="AE3574" s="14"/>
      <c r="AT3574" s="250" t="s">
        <v>397</v>
      </c>
      <c r="AU3574" s="250" t="s">
        <v>84</v>
      </c>
      <c r="AV3574" s="14" t="s">
        <v>84</v>
      </c>
      <c r="AW3574" s="14" t="s">
        <v>35</v>
      </c>
      <c r="AX3574" s="14" t="s">
        <v>82</v>
      </c>
      <c r="AY3574" s="250" t="s">
        <v>378</v>
      </c>
    </row>
    <row r="3575" s="2" customFormat="1" ht="24.15" customHeight="1">
      <c r="A3575" s="41"/>
      <c r="B3575" s="42"/>
      <c r="C3575" s="211" t="s">
        <v>4103</v>
      </c>
      <c r="D3575" s="211" t="s">
        <v>385</v>
      </c>
      <c r="E3575" s="212" t="s">
        <v>4104</v>
      </c>
      <c r="F3575" s="213" t="s">
        <v>4105</v>
      </c>
      <c r="G3575" s="214" t="s">
        <v>572</v>
      </c>
      <c r="H3575" s="215">
        <v>126.742</v>
      </c>
      <c r="I3575" s="216"/>
      <c r="J3575" s="217">
        <f>ROUND(I3575*H3575,2)</f>
        <v>0</v>
      </c>
      <c r="K3575" s="213" t="s">
        <v>389</v>
      </c>
      <c r="L3575" s="47"/>
      <c r="M3575" s="218" t="s">
        <v>28</v>
      </c>
      <c r="N3575" s="219" t="s">
        <v>45</v>
      </c>
      <c r="O3575" s="87"/>
      <c r="P3575" s="220">
        <f>O3575*H3575</f>
        <v>0</v>
      </c>
      <c r="Q3575" s="220">
        <v>0.00023000000000000001</v>
      </c>
      <c r="R3575" s="220">
        <f>Q3575*H3575</f>
        <v>0.029150660000000002</v>
      </c>
      <c r="S3575" s="220">
        <v>0</v>
      </c>
      <c r="T3575" s="221">
        <f>S3575*H3575</f>
        <v>0</v>
      </c>
      <c r="U3575" s="41"/>
      <c r="V3575" s="41"/>
      <c r="W3575" s="41"/>
      <c r="X3575" s="41"/>
      <c r="Y3575" s="41"/>
      <c r="Z3575" s="41"/>
      <c r="AA3575" s="41"/>
      <c r="AB3575" s="41"/>
      <c r="AC3575" s="41"/>
      <c r="AD3575" s="41"/>
      <c r="AE3575" s="41"/>
      <c r="AR3575" s="222" t="s">
        <v>598</v>
      </c>
      <c r="AT3575" s="222" t="s">
        <v>385</v>
      </c>
      <c r="AU3575" s="222" t="s">
        <v>84</v>
      </c>
      <c r="AY3575" s="20" t="s">
        <v>378</v>
      </c>
      <c r="BE3575" s="223">
        <f>IF(N3575="základní",J3575,0)</f>
        <v>0</v>
      </c>
      <c r="BF3575" s="223">
        <f>IF(N3575="snížená",J3575,0)</f>
        <v>0</v>
      </c>
      <c r="BG3575" s="223">
        <f>IF(N3575="zákl. přenesená",J3575,0)</f>
        <v>0</v>
      </c>
      <c r="BH3575" s="223">
        <f>IF(N3575="sníž. přenesená",J3575,0)</f>
        <v>0</v>
      </c>
      <c r="BI3575" s="223">
        <f>IF(N3575="nulová",J3575,0)</f>
        <v>0</v>
      </c>
      <c r="BJ3575" s="20" t="s">
        <v>82</v>
      </c>
      <c r="BK3575" s="223">
        <f>ROUND(I3575*H3575,2)</f>
        <v>0</v>
      </c>
      <c r="BL3575" s="20" t="s">
        <v>598</v>
      </c>
      <c r="BM3575" s="222" t="s">
        <v>4106</v>
      </c>
    </row>
    <row r="3576" s="2" customFormat="1">
      <c r="A3576" s="41"/>
      <c r="B3576" s="42"/>
      <c r="C3576" s="43"/>
      <c r="D3576" s="224" t="s">
        <v>394</v>
      </c>
      <c r="E3576" s="43"/>
      <c r="F3576" s="225" t="s">
        <v>4107</v>
      </c>
      <c r="G3576" s="43"/>
      <c r="H3576" s="43"/>
      <c r="I3576" s="226"/>
      <c r="J3576" s="43"/>
      <c r="K3576" s="43"/>
      <c r="L3576" s="47"/>
      <c r="M3576" s="227"/>
      <c r="N3576" s="228"/>
      <c r="O3576" s="87"/>
      <c r="P3576" s="87"/>
      <c r="Q3576" s="87"/>
      <c r="R3576" s="87"/>
      <c r="S3576" s="87"/>
      <c r="T3576" s="88"/>
      <c r="U3576" s="41"/>
      <c r="V3576" s="41"/>
      <c r="W3576" s="41"/>
      <c r="X3576" s="41"/>
      <c r="Y3576" s="41"/>
      <c r="Z3576" s="41"/>
      <c r="AA3576" s="41"/>
      <c r="AB3576" s="41"/>
      <c r="AC3576" s="41"/>
      <c r="AD3576" s="41"/>
      <c r="AE3576" s="41"/>
      <c r="AT3576" s="20" t="s">
        <v>394</v>
      </c>
      <c r="AU3576" s="20" t="s">
        <v>84</v>
      </c>
    </row>
    <row r="3577" s="14" customFormat="1">
      <c r="A3577" s="14"/>
      <c r="B3577" s="240"/>
      <c r="C3577" s="241"/>
      <c r="D3577" s="231" t="s">
        <v>397</v>
      </c>
      <c r="E3577" s="242" t="s">
        <v>28</v>
      </c>
      <c r="F3577" s="243" t="s">
        <v>207</v>
      </c>
      <c r="G3577" s="241"/>
      <c r="H3577" s="244">
        <v>126.742</v>
      </c>
      <c r="I3577" s="245"/>
      <c r="J3577" s="241"/>
      <c r="K3577" s="241"/>
      <c r="L3577" s="246"/>
      <c r="M3577" s="247"/>
      <c r="N3577" s="248"/>
      <c r="O3577" s="248"/>
      <c r="P3577" s="248"/>
      <c r="Q3577" s="248"/>
      <c r="R3577" s="248"/>
      <c r="S3577" s="248"/>
      <c r="T3577" s="249"/>
      <c r="U3577" s="14"/>
      <c r="V3577" s="14"/>
      <c r="W3577" s="14"/>
      <c r="X3577" s="14"/>
      <c r="Y3577" s="14"/>
      <c r="Z3577" s="14"/>
      <c r="AA3577" s="14"/>
      <c r="AB3577" s="14"/>
      <c r="AC3577" s="14"/>
      <c r="AD3577" s="14"/>
      <c r="AE3577" s="14"/>
      <c r="AT3577" s="250" t="s">
        <v>397</v>
      </c>
      <c r="AU3577" s="250" t="s">
        <v>84</v>
      </c>
      <c r="AV3577" s="14" t="s">
        <v>84</v>
      </c>
      <c r="AW3577" s="14" t="s">
        <v>35</v>
      </c>
      <c r="AX3577" s="14" t="s">
        <v>82</v>
      </c>
      <c r="AY3577" s="250" t="s">
        <v>378</v>
      </c>
    </row>
    <row r="3578" s="2" customFormat="1" ht="16.5" customHeight="1">
      <c r="A3578" s="41"/>
      <c r="B3578" s="42"/>
      <c r="C3578" s="211" t="s">
        <v>4108</v>
      </c>
      <c r="D3578" s="211" t="s">
        <v>385</v>
      </c>
      <c r="E3578" s="212" t="s">
        <v>4109</v>
      </c>
      <c r="F3578" s="213" t="s">
        <v>4110</v>
      </c>
      <c r="G3578" s="214" t="s">
        <v>572</v>
      </c>
      <c r="H3578" s="215">
        <v>168.52500000000001</v>
      </c>
      <c r="I3578" s="216"/>
      <c r="J3578" s="217">
        <f>ROUND(I3578*H3578,2)</f>
        <v>0</v>
      </c>
      <c r="K3578" s="213" t="s">
        <v>28</v>
      </c>
      <c r="L3578" s="47"/>
      <c r="M3578" s="218" t="s">
        <v>28</v>
      </c>
      <c r="N3578" s="219" t="s">
        <v>45</v>
      </c>
      <c r="O3578" s="87"/>
      <c r="P3578" s="220">
        <f>O3578*H3578</f>
        <v>0</v>
      </c>
      <c r="Q3578" s="220">
        <v>0</v>
      </c>
      <c r="R3578" s="220">
        <f>Q3578*H3578</f>
        <v>0</v>
      </c>
      <c r="S3578" s="220">
        <v>0</v>
      </c>
      <c r="T3578" s="221">
        <f>S3578*H3578</f>
        <v>0</v>
      </c>
      <c r="U3578" s="41"/>
      <c r="V3578" s="41"/>
      <c r="W3578" s="41"/>
      <c r="X3578" s="41"/>
      <c r="Y3578" s="41"/>
      <c r="Z3578" s="41"/>
      <c r="AA3578" s="41"/>
      <c r="AB3578" s="41"/>
      <c r="AC3578" s="41"/>
      <c r="AD3578" s="41"/>
      <c r="AE3578" s="41"/>
      <c r="AR3578" s="222" t="s">
        <v>598</v>
      </c>
      <c r="AT3578" s="222" t="s">
        <v>385</v>
      </c>
      <c r="AU3578" s="222" t="s">
        <v>84</v>
      </c>
      <c r="AY3578" s="20" t="s">
        <v>378</v>
      </c>
      <c r="BE3578" s="223">
        <f>IF(N3578="základní",J3578,0)</f>
        <v>0</v>
      </c>
      <c r="BF3578" s="223">
        <f>IF(N3578="snížená",J3578,0)</f>
        <v>0</v>
      </c>
      <c r="BG3578" s="223">
        <f>IF(N3578="zákl. přenesená",J3578,0)</f>
        <v>0</v>
      </c>
      <c r="BH3578" s="223">
        <f>IF(N3578="sníž. přenesená",J3578,0)</f>
        <v>0</v>
      </c>
      <c r="BI3578" s="223">
        <f>IF(N3578="nulová",J3578,0)</f>
        <v>0</v>
      </c>
      <c r="BJ3578" s="20" t="s">
        <v>82</v>
      </c>
      <c r="BK3578" s="223">
        <f>ROUND(I3578*H3578,2)</f>
        <v>0</v>
      </c>
      <c r="BL3578" s="20" t="s">
        <v>598</v>
      </c>
      <c r="BM3578" s="222" t="s">
        <v>4111</v>
      </c>
    </row>
    <row r="3579" s="13" customFormat="1">
      <c r="A3579" s="13"/>
      <c r="B3579" s="229"/>
      <c r="C3579" s="230"/>
      <c r="D3579" s="231" t="s">
        <v>397</v>
      </c>
      <c r="E3579" s="232" t="s">
        <v>28</v>
      </c>
      <c r="F3579" s="233" t="s">
        <v>797</v>
      </c>
      <c r="G3579" s="230"/>
      <c r="H3579" s="232" t="s">
        <v>28</v>
      </c>
      <c r="I3579" s="234"/>
      <c r="J3579" s="230"/>
      <c r="K3579" s="230"/>
      <c r="L3579" s="235"/>
      <c r="M3579" s="236"/>
      <c r="N3579" s="237"/>
      <c r="O3579" s="237"/>
      <c r="P3579" s="237"/>
      <c r="Q3579" s="237"/>
      <c r="R3579" s="237"/>
      <c r="S3579" s="237"/>
      <c r="T3579" s="238"/>
      <c r="U3579" s="13"/>
      <c r="V3579" s="13"/>
      <c r="W3579" s="13"/>
      <c r="X3579" s="13"/>
      <c r="Y3579" s="13"/>
      <c r="Z3579" s="13"/>
      <c r="AA3579" s="13"/>
      <c r="AB3579" s="13"/>
      <c r="AC3579" s="13"/>
      <c r="AD3579" s="13"/>
      <c r="AE3579" s="13"/>
      <c r="AT3579" s="239" t="s">
        <v>397</v>
      </c>
      <c r="AU3579" s="239" t="s">
        <v>84</v>
      </c>
      <c r="AV3579" s="13" t="s">
        <v>82</v>
      </c>
      <c r="AW3579" s="13" t="s">
        <v>35</v>
      </c>
      <c r="AX3579" s="13" t="s">
        <v>74</v>
      </c>
      <c r="AY3579" s="239" t="s">
        <v>378</v>
      </c>
    </row>
    <row r="3580" s="14" customFormat="1">
      <c r="A3580" s="14"/>
      <c r="B3580" s="240"/>
      <c r="C3580" s="241"/>
      <c r="D3580" s="231" t="s">
        <v>397</v>
      </c>
      <c r="E3580" s="242" t="s">
        <v>28</v>
      </c>
      <c r="F3580" s="243" t="s">
        <v>4112</v>
      </c>
      <c r="G3580" s="241"/>
      <c r="H3580" s="244">
        <v>56.25</v>
      </c>
      <c r="I3580" s="245"/>
      <c r="J3580" s="241"/>
      <c r="K3580" s="241"/>
      <c r="L3580" s="246"/>
      <c r="M3580" s="247"/>
      <c r="N3580" s="248"/>
      <c r="O3580" s="248"/>
      <c r="P3580" s="248"/>
      <c r="Q3580" s="248"/>
      <c r="R3580" s="248"/>
      <c r="S3580" s="248"/>
      <c r="T3580" s="249"/>
      <c r="U3580" s="14"/>
      <c r="V3580" s="14"/>
      <c r="W3580" s="14"/>
      <c r="X3580" s="14"/>
      <c r="Y3580" s="14"/>
      <c r="Z3580" s="14"/>
      <c r="AA3580" s="14"/>
      <c r="AB3580" s="14"/>
      <c r="AC3580" s="14"/>
      <c r="AD3580" s="14"/>
      <c r="AE3580" s="14"/>
      <c r="AT3580" s="250" t="s">
        <v>397</v>
      </c>
      <c r="AU3580" s="250" t="s">
        <v>84</v>
      </c>
      <c r="AV3580" s="14" t="s">
        <v>84</v>
      </c>
      <c r="AW3580" s="14" t="s">
        <v>35</v>
      </c>
      <c r="AX3580" s="14" t="s">
        <v>74</v>
      </c>
      <c r="AY3580" s="250" t="s">
        <v>378</v>
      </c>
    </row>
    <row r="3581" s="13" customFormat="1">
      <c r="A3581" s="13"/>
      <c r="B3581" s="229"/>
      <c r="C3581" s="230"/>
      <c r="D3581" s="231" t="s">
        <v>397</v>
      </c>
      <c r="E3581" s="232" t="s">
        <v>28</v>
      </c>
      <c r="F3581" s="233" t="s">
        <v>800</v>
      </c>
      <c r="G3581" s="230"/>
      <c r="H3581" s="232" t="s">
        <v>28</v>
      </c>
      <c r="I3581" s="234"/>
      <c r="J3581" s="230"/>
      <c r="K3581" s="230"/>
      <c r="L3581" s="235"/>
      <c r="M3581" s="236"/>
      <c r="N3581" s="237"/>
      <c r="O3581" s="237"/>
      <c r="P3581" s="237"/>
      <c r="Q3581" s="237"/>
      <c r="R3581" s="237"/>
      <c r="S3581" s="237"/>
      <c r="T3581" s="238"/>
      <c r="U3581" s="13"/>
      <c r="V3581" s="13"/>
      <c r="W3581" s="13"/>
      <c r="X3581" s="13"/>
      <c r="Y3581" s="13"/>
      <c r="Z3581" s="13"/>
      <c r="AA3581" s="13"/>
      <c r="AB3581" s="13"/>
      <c r="AC3581" s="13"/>
      <c r="AD3581" s="13"/>
      <c r="AE3581" s="13"/>
      <c r="AT3581" s="239" t="s">
        <v>397</v>
      </c>
      <c r="AU3581" s="239" t="s">
        <v>84</v>
      </c>
      <c r="AV3581" s="13" t="s">
        <v>82</v>
      </c>
      <c r="AW3581" s="13" t="s">
        <v>35</v>
      </c>
      <c r="AX3581" s="13" t="s">
        <v>74</v>
      </c>
      <c r="AY3581" s="239" t="s">
        <v>378</v>
      </c>
    </row>
    <row r="3582" s="14" customFormat="1">
      <c r="A3582" s="14"/>
      <c r="B3582" s="240"/>
      <c r="C3582" s="241"/>
      <c r="D3582" s="231" t="s">
        <v>397</v>
      </c>
      <c r="E3582" s="242" t="s">
        <v>28</v>
      </c>
      <c r="F3582" s="243" t="s">
        <v>4113</v>
      </c>
      <c r="G3582" s="241"/>
      <c r="H3582" s="244">
        <v>17.550000000000001</v>
      </c>
      <c r="I3582" s="245"/>
      <c r="J3582" s="241"/>
      <c r="K3582" s="241"/>
      <c r="L3582" s="246"/>
      <c r="M3582" s="247"/>
      <c r="N3582" s="248"/>
      <c r="O3582" s="248"/>
      <c r="P3582" s="248"/>
      <c r="Q3582" s="248"/>
      <c r="R3582" s="248"/>
      <c r="S3582" s="248"/>
      <c r="T3582" s="249"/>
      <c r="U3582" s="14"/>
      <c r="V3582" s="14"/>
      <c r="W3582" s="14"/>
      <c r="X3582" s="14"/>
      <c r="Y3582" s="14"/>
      <c r="Z3582" s="14"/>
      <c r="AA3582" s="14"/>
      <c r="AB3582" s="14"/>
      <c r="AC3582" s="14"/>
      <c r="AD3582" s="14"/>
      <c r="AE3582" s="14"/>
      <c r="AT3582" s="250" t="s">
        <v>397</v>
      </c>
      <c r="AU3582" s="250" t="s">
        <v>84</v>
      </c>
      <c r="AV3582" s="14" t="s">
        <v>84</v>
      </c>
      <c r="AW3582" s="14" t="s">
        <v>35</v>
      </c>
      <c r="AX3582" s="14" t="s">
        <v>74</v>
      </c>
      <c r="AY3582" s="250" t="s">
        <v>378</v>
      </c>
    </row>
    <row r="3583" s="13" customFormat="1">
      <c r="A3583" s="13"/>
      <c r="B3583" s="229"/>
      <c r="C3583" s="230"/>
      <c r="D3583" s="231" t="s">
        <v>397</v>
      </c>
      <c r="E3583" s="232" t="s">
        <v>28</v>
      </c>
      <c r="F3583" s="233" t="s">
        <v>802</v>
      </c>
      <c r="G3583" s="230"/>
      <c r="H3583" s="232" t="s">
        <v>28</v>
      </c>
      <c r="I3583" s="234"/>
      <c r="J3583" s="230"/>
      <c r="K3583" s="230"/>
      <c r="L3583" s="235"/>
      <c r="M3583" s="236"/>
      <c r="N3583" s="237"/>
      <c r="O3583" s="237"/>
      <c r="P3583" s="237"/>
      <c r="Q3583" s="237"/>
      <c r="R3583" s="237"/>
      <c r="S3583" s="237"/>
      <c r="T3583" s="238"/>
      <c r="U3583" s="13"/>
      <c r="V3583" s="13"/>
      <c r="W3583" s="13"/>
      <c r="X3583" s="13"/>
      <c r="Y3583" s="13"/>
      <c r="Z3583" s="13"/>
      <c r="AA3583" s="13"/>
      <c r="AB3583" s="13"/>
      <c r="AC3583" s="13"/>
      <c r="AD3583" s="13"/>
      <c r="AE3583" s="13"/>
      <c r="AT3583" s="239" t="s">
        <v>397</v>
      </c>
      <c r="AU3583" s="239" t="s">
        <v>84</v>
      </c>
      <c r="AV3583" s="13" t="s">
        <v>82</v>
      </c>
      <c r="AW3583" s="13" t="s">
        <v>35</v>
      </c>
      <c r="AX3583" s="13" t="s">
        <v>74</v>
      </c>
      <c r="AY3583" s="239" t="s">
        <v>378</v>
      </c>
    </row>
    <row r="3584" s="14" customFormat="1">
      <c r="A3584" s="14"/>
      <c r="B3584" s="240"/>
      <c r="C3584" s="241"/>
      <c r="D3584" s="231" t="s">
        <v>397</v>
      </c>
      <c r="E3584" s="242" t="s">
        <v>28</v>
      </c>
      <c r="F3584" s="243" t="s">
        <v>4113</v>
      </c>
      <c r="G3584" s="241"/>
      <c r="H3584" s="244">
        <v>17.550000000000001</v>
      </c>
      <c r="I3584" s="245"/>
      <c r="J3584" s="241"/>
      <c r="K3584" s="241"/>
      <c r="L3584" s="246"/>
      <c r="M3584" s="247"/>
      <c r="N3584" s="248"/>
      <c r="O3584" s="248"/>
      <c r="P3584" s="248"/>
      <c r="Q3584" s="248"/>
      <c r="R3584" s="248"/>
      <c r="S3584" s="248"/>
      <c r="T3584" s="249"/>
      <c r="U3584" s="14"/>
      <c r="V3584" s="14"/>
      <c r="W3584" s="14"/>
      <c r="X3584" s="14"/>
      <c r="Y3584" s="14"/>
      <c r="Z3584" s="14"/>
      <c r="AA3584" s="14"/>
      <c r="AB3584" s="14"/>
      <c r="AC3584" s="14"/>
      <c r="AD3584" s="14"/>
      <c r="AE3584" s="14"/>
      <c r="AT3584" s="250" t="s">
        <v>397</v>
      </c>
      <c r="AU3584" s="250" t="s">
        <v>84</v>
      </c>
      <c r="AV3584" s="14" t="s">
        <v>84</v>
      </c>
      <c r="AW3584" s="14" t="s">
        <v>35</v>
      </c>
      <c r="AX3584" s="14" t="s">
        <v>74</v>
      </c>
      <c r="AY3584" s="250" t="s">
        <v>378</v>
      </c>
    </row>
    <row r="3585" s="14" customFormat="1">
      <c r="A3585" s="14"/>
      <c r="B3585" s="240"/>
      <c r="C3585" s="241"/>
      <c r="D3585" s="231" t="s">
        <v>397</v>
      </c>
      <c r="E3585" s="242" t="s">
        <v>28</v>
      </c>
      <c r="F3585" s="243" t="s">
        <v>4114</v>
      </c>
      <c r="G3585" s="241"/>
      <c r="H3585" s="244">
        <v>24.600000000000001</v>
      </c>
      <c r="I3585" s="245"/>
      <c r="J3585" s="241"/>
      <c r="K3585" s="241"/>
      <c r="L3585" s="246"/>
      <c r="M3585" s="247"/>
      <c r="N3585" s="248"/>
      <c r="O3585" s="248"/>
      <c r="P3585" s="248"/>
      <c r="Q3585" s="248"/>
      <c r="R3585" s="248"/>
      <c r="S3585" s="248"/>
      <c r="T3585" s="249"/>
      <c r="U3585" s="14"/>
      <c r="V3585" s="14"/>
      <c r="W3585" s="14"/>
      <c r="X3585" s="14"/>
      <c r="Y3585" s="14"/>
      <c r="Z3585" s="14"/>
      <c r="AA3585" s="14"/>
      <c r="AB3585" s="14"/>
      <c r="AC3585" s="14"/>
      <c r="AD3585" s="14"/>
      <c r="AE3585" s="14"/>
      <c r="AT3585" s="250" t="s">
        <v>397</v>
      </c>
      <c r="AU3585" s="250" t="s">
        <v>84</v>
      </c>
      <c r="AV3585" s="14" t="s">
        <v>84</v>
      </c>
      <c r="AW3585" s="14" t="s">
        <v>35</v>
      </c>
      <c r="AX3585" s="14" t="s">
        <v>74</v>
      </c>
      <c r="AY3585" s="250" t="s">
        <v>378</v>
      </c>
    </row>
    <row r="3586" s="13" customFormat="1">
      <c r="A3586" s="13"/>
      <c r="B3586" s="229"/>
      <c r="C3586" s="230"/>
      <c r="D3586" s="231" t="s">
        <v>397</v>
      </c>
      <c r="E3586" s="232" t="s">
        <v>28</v>
      </c>
      <c r="F3586" s="233" t="s">
        <v>804</v>
      </c>
      <c r="G3586" s="230"/>
      <c r="H3586" s="232" t="s">
        <v>28</v>
      </c>
      <c r="I3586" s="234"/>
      <c r="J3586" s="230"/>
      <c r="K3586" s="230"/>
      <c r="L3586" s="235"/>
      <c r="M3586" s="236"/>
      <c r="N3586" s="237"/>
      <c r="O3586" s="237"/>
      <c r="P3586" s="237"/>
      <c r="Q3586" s="237"/>
      <c r="R3586" s="237"/>
      <c r="S3586" s="237"/>
      <c r="T3586" s="238"/>
      <c r="U3586" s="13"/>
      <c r="V3586" s="13"/>
      <c r="W3586" s="13"/>
      <c r="X3586" s="13"/>
      <c r="Y3586" s="13"/>
      <c r="Z3586" s="13"/>
      <c r="AA3586" s="13"/>
      <c r="AB3586" s="13"/>
      <c r="AC3586" s="13"/>
      <c r="AD3586" s="13"/>
      <c r="AE3586" s="13"/>
      <c r="AT3586" s="239" t="s">
        <v>397</v>
      </c>
      <c r="AU3586" s="239" t="s">
        <v>84</v>
      </c>
      <c r="AV3586" s="13" t="s">
        <v>82</v>
      </c>
      <c r="AW3586" s="13" t="s">
        <v>35</v>
      </c>
      <c r="AX3586" s="13" t="s">
        <v>74</v>
      </c>
      <c r="AY3586" s="239" t="s">
        <v>378</v>
      </c>
    </row>
    <row r="3587" s="14" customFormat="1">
      <c r="A3587" s="14"/>
      <c r="B3587" s="240"/>
      <c r="C3587" s="241"/>
      <c r="D3587" s="231" t="s">
        <v>397</v>
      </c>
      <c r="E3587" s="242" t="s">
        <v>28</v>
      </c>
      <c r="F3587" s="243" t="s">
        <v>4113</v>
      </c>
      <c r="G3587" s="241"/>
      <c r="H3587" s="244">
        <v>17.550000000000001</v>
      </c>
      <c r="I3587" s="245"/>
      <c r="J3587" s="241"/>
      <c r="K3587" s="241"/>
      <c r="L3587" s="246"/>
      <c r="M3587" s="247"/>
      <c r="N3587" s="248"/>
      <c r="O3587" s="248"/>
      <c r="P3587" s="248"/>
      <c r="Q3587" s="248"/>
      <c r="R3587" s="248"/>
      <c r="S3587" s="248"/>
      <c r="T3587" s="249"/>
      <c r="U3587" s="14"/>
      <c r="V3587" s="14"/>
      <c r="W3587" s="14"/>
      <c r="X3587" s="14"/>
      <c r="Y3587" s="14"/>
      <c r="Z3587" s="14"/>
      <c r="AA3587" s="14"/>
      <c r="AB3587" s="14"/>
      <c r="AC3587" s="14"/>
      <c r="AD3587" s="14"/>
      <c r="AE3587" s="14"/>
      <c r="AT3587" s="250" t="s">
        <v>397</v>
      </c>
      <c r="AU3587" s="250" t="s">
        <v>84</v>
      </c>
      <c r="AV3587" s="14" t="s">
        <v>84</v>
      </c>
      <c r="AW3587" s="14" t="s">
        <v>35</v>
      </c>
      <c r="AX3587" s="14" t="s">
        <v>74</v>
      </c>
      <c r="AY3587" s="250" t="s">
        <v>378</v>
      </c>
    </row>
    <row r="3588" s="14" customFormat="1">
      <c r="A3588" s="14"/>
      <c r="B3588" s="240"/>
      <c r="C3588" s="241"/>
      <c r="D3588" s="231" t="s">
        <v>397</v>
      </c>
      <c r="E3588" s="242" t="s">
        <v>28</v>
      </c>
      <c r="F3588" s="243" t="s">
        <v>4114</v>
      </c>
      <c r="G3588" s="241"/>
      <c r="H3588" s="244">
        <v>24.600000000000001</v>
      </c>
      <c r="I3588" s="245"/>
      <c r="J3588" s="241"/>
      <c r="K3588" s="241"/>
      <c r="L3588" s="246"/>
      <c r="M3588" s="247"/>
      <c r="N3588" s="248"/>
      <c r="O3588" s="248"/>
      <c r="P3588" s="248"/>
      <c r="Q3588" s="248"/>
      <c r="R3588" s="248"/>
      <c r="S3588" s="248"/>
      <c r="T3588" s="249"/>
      <c r="U3588" s="14"/>
      <c r="V3588" s="14"/>
      <c r="W3588" s="14"/>
      <c r="X3588" s="14"/>
      <c r="Y3588" s="14"/>
      <c r="Z3588" s="14"/>
      <c r="AA3588" s="14"/>
      <c r="AB3588" s="14"/>
      <c r="AC3588" s="14"/>
      <c r="AD3588" s="14"/>
      <c r="AE3588" s="14"/>
      <c r="AT3588" s="250" t="s">
        <v>397</v>
      </c>
      <c r="AU3588" s="250" t="s">
        <v>84</v>
      </c>
      <c r="AV3588" s="14" t="s">
        <v>84</v>
      </c>
      <c r="AW3588" s="14" t="s">
        <v>35</v>
      </c>
      <c r="AX3588" s="14" t="s">
        <v>74</v>
      </c>
      <c r="AY3588" s="250" t="s">
        <v>378</v>
      </c>
    </row>
    <row r="3589" s="13" customFormat="1">
      <c r="A3589" s="13"/>
      <c r="B3589" s="229"/>
      <c r="C3589" s="230"/>
      <c r="D3589" s="231" t="s">
        <v>397</v>
      </c>
      <c r="E3589" s="232" t="s">
        <v>28</v>
      </c>
      <c r="F3589" s="233" t="s">
        <v>807</v>
      </c>
      <c r="G3589" s="230"/>
      <c r="H3589" s="232" t="s">
        <v>28</v>
      </c>
      <c r="I3589" s="234"/>
      <c r="J3589" s="230"/>
      <c r="K3589" s="230"/>
      <c r="L3589" s="235"/>
      <c r="M3589" s="236"/>
      <c r="N3589" s="237"/>
      <c r="O3589" s="237"/>
      <c r="P3589" s="237"/>
      <c r="Q3589" s="237"/>
      <c r="R3589" s="237"/>
      <c r="S3589" s="237"/>
      <c r="T3589" s="238"/>
      <c r="U3589" s="13"/>
      <c r="V3589" s="13"/>
      <c r="W3589" s="13"/>
      <c r="X3589" s="13"/>
      <c r="Y3589" s="13"/>
      <c r="Z3589" s="13"/>
      <c r="AA3589" s="13"/>
      <c r="AB3589" s="13"/>
      <c r="AC3589" s="13"/>
      <c r="AD3589" s="13"/>
      <c r="AE3589" s="13"/>
      <c r="AT3589" s="239" t="s">
        <v>397</v>
      </c>
      <c r="AU3589" s="239" t="s">
        <v>84</v>
      </c>
      <c r="AV3589" s="13" t="s">
        <v>82</v>
      </c>
      <c r="AW3589" s="13" t="s">
        <v>35</v>
      </c>
      <c r="AX3589" s="13" t="s">
        <v>74</v>
      </c>
      <c r="AY3589" s="239" t="s">
        <v>378</v>
      </c>
    </row>
    <row r="3590" s="14" customFormat="1">
      <c r="A3590" s="14"/>
      <c r="B3590" s="240"/>
      <c r="C3590" s="241"/>
      <c r="D3590" s="231" t="s">
        <v>397</v>
      </c>
      <c r="E3590" s="242" t="s">
        <v>28</v>
      </c>
      <c r="F3590" s="243" t="s">
        <v>4115</v>
      </c>
      <c r="G3590" s="241"/>
      <c r="H3590" s="244">
        <v>14.025</v>
      </c>
      <c r="I3590" s="245"/>
      <c r="J3590" s="241"/>
      <c r="K3590" s="241"/>
      <c r="L3590" s="246"/>
      <c r="M3590" s="247"/>
      <c r="N3590" s="248"/>
      <c r="O3590" s="248"/>
      <c r="P3590" s="248"/>
      <c r="Q3590" s="248"/>
      <c r="R3590" s="248"/>
      <c r="S3590" s="248"/>
      <c r="T3590" s="249"/>
      <c r="U3590" s="14"/>
      <c r="V3590" s="14"/>
      <c r="W3590" s="14"/>
      <c r="X3590" s="14"/>
      <c r="Y3590" s="14"/>
      <c r="Z3590" s="14"/>
      <c r="AA3590" s="14"/>
      <c r="AB3590" s="14"/>
      <c r="AC3590" s="14"/>
      <c r="AD3590" s="14"/>
      <c r="AE3590" s="14"/>
      <c r="AT3590" s="250" t="s">
        <v>397</v>
      </c>
      <c r="AU3590" s="250" t="s">
        <v>84</v>
      </c>
      <c r="AV3590" s="14" t="s">
        <v>84</v>
      </c>
      <c r="AW3590" s="14" t="s">
        <v>35</v>
      </c>
      <c r="AX3590" s="14" t="s">
        <v>74</v>
      </c>
      <c r="AY3590" s="250" t="s">
        <v>378</v>
      </c>
    </row>
    <row r="3591" s="14" customFormat="1">
      <c r="A3591" s="14"/>
      <c r="B3591" s="240"/>
      <c r="C3591" s="241"/>
      <c r="D3591" s="231" t="s">
        <v>397</v>
      </c>
      <c r="E3591" s="242" t="s">
        <v>28</v>
      </c>
      <c r="F3591" s="243" t="s">
        <v>4116</v>
      </c>
      <c r="G3591" s="241"/>
      <c r="H3591" s="244">
        <v>-3.6000000000000001</v>
      </c>
      <c r="I3591" s="245"/>
      <c r="J3591" s="241"/>
      <c r="K3591" s="241"/>
      <c r="L3591" s="246"/>
      <c r="M3591" s="247"/>
      <c r="N3591" s="248"/>
      <c r="O3591" s="248"/>
      <c r="P3591" s="248"/>
      <c r="Q3591" s="248"/>
      <c r="R3591" s="248"/>
      <c r="S3591" s="248"/>
      <c r="T3591" s="249"/>
      <c r="U3591" s="14"/>
      <c r="V3591" s="14"/>
      <c r="W3591" s="14"/>
      <c r="X3591" s="14"/>
      <c r="Y3591" s="14"/>
      <c r="Z3591" s="14"/>
      <c r="AA3591" s="14"/>
      <c r="AB3591" s="14"/>
      <c r="AC3591" s="14"/>
      <c r="AD3591" s="14"/>
      <c r="AE3591" s="14"/>
      <c r="AT3591" s="250" t="s">
        <v>397</v>
      </c>
      <c r="AU3591" s="250" t="s">
        <v>84</v>
      </c>
      <c r="AV3591" s="14" t="s">
        <v>84</v>
      </c>
      <c r="AW3591" s="14" t="s">
        <v>35</v>
      </c>
      <c r="AX3591" s="14" t="s">
        <v>74</v>
      </c>
      <c r="AY3591" s="250" t="s">
        <v>378</v>
      </c>
    </row>
    <row r="3592" s="15" customFormat="1">
      <c r="A3592" s="15"/>
      <c r="B3592" s="251"/>
      <c r="C3592" s="252"/>
      <c r="D3592" s="231" t="s">
        <v>397</v>
      </c>
      <c r="E3592" s="253" t="s">
        <v>28</v>
      </c>
      <c r="F3592" s="254" t="s">
        <v>416</v>
      </c>
      <c r="G3592" s="252"/>
      <c r="H3592" s="255">
        <v>168.52500000000001</v>
      </c>
      <c r="I3592" s="256"/>
      <c r="J3592" s="252"/>
      <c r="K3592" s="252"/>
      <c r="L3592" s="257"/>
      <c r="M3592" s="258"/>
      <c r="N3592" s="259"/>
      <c r="O3592" s="259"/>
      <c r="P3592" s="259"/>
      <c r="Q3592" s="259"/>
      <c r="R3592" s="259"/>
      <c r="S3592" s="259"/>
      <c r="T3592" s="260"/>
      <c r="U3592" s="15"/>
      <c r="V3592" s="15"/>
      <c r="W3592" s="15"/>
      <c r="X3592" s="15"/>
      <c r="Y3592" s="15"/>
      <c r="Z3592" s="15"/>
      <c r="AA3592" s="15"/>
      <c r="AB3592" s="15"/>
      <c r="AC3592" s="15"/>
      <c r="AD3592" s="15"/>
      <c r="AE3592" s="15"/>
      <c r="AT3592" s="261" t="s">
        <v>397</v>
      </c>
      <c r="AU3592" s="261" t="s">
        <v>84</v>
      </c>
      <c r="AV3592" s="15" t="s">
        <v>390</v>
      </c>
      <c r="AW3592" s="15" t="s">
        <v>35</v>
      </c>
      <c r="AX3592" s="15" t="s">
        <v>82</v>
      </c>
      <c r="AY3592" s="261" t="s">
        <v>378</v>
      </c>
    </row>
    <row r="3593" s="2" customFormat="1" ht="24.15" customHeight="1">
      <c r="A3593" s="41"/>
      <c r="B3593" s="42"/>
      <c r="C3593" s="211" t="s">
        <v>4117</v>
      </c>
      <c r="D3593" s="211" t="s">
        <v>385</v>
      </c>
      <c r="E3593" s="212" t="s">
        <v>4118</v>
      </c>
      <c r="F3593" s="213" t="s">
        <v>4119</v>
      </c>
      <c r="G3593" s="214" t="s">
        <v>572</v>
      </c>
      <c r="H3593" s="215">
        <v>53.136000000000003</v>
      </c>
      <c r="I3593" s="216"/>
      <c r="J3593" s="217">
        <f>ROUND(I3593*H3593,2)</f>
        <v>0</v>
      </c>
      <c r="K3593" s="213" t="s">
        <v>4120</v>
      </c>
      <c r="L3593" s="47"/>
      <c r="M3593" s="218" t="s">
        <v>28</v>
      </c>
      <c r="N3593" s="219" t="s">
        <v>45</v>
      </c>
      <c r="O3593" s="87"/>
      <c r="P3593" s="220">
        <f>O3593*H3593</f>
        <v>0</v>
      </c>
      <c r="Q3593" s="220">
        <v>0</v>
      </c>
      <c r="R3593" s="220">
        <f>Q3593*H3593</f>
        <v>0</v>
      </c>
      <c r="S3593" s="220">
        <v>0</v>
      </c>
      <c r="T3593" s="221">
        <f>S3593*H3593</f>
        <v>0</v>
      </c>
      <c r="U3593" s="41"/>
      <c r="V3593" s="41"/>
      <c r="W3593" s="41"/>
      <c r="X3593" s="41"/>
      <c r="Y3593" s="41"/>
      <c r="Z3593" s="41"/>
      <c r="AA3593" s="41"/>
      <c r="AB3593" s="41"/>
      <c r="AC3593" s="41"/>
      <c r="AD3593" s="41"/>
      <c r="AE3593" s="41"/>
      <c r="AR3593" s="222" t="s">
        <v>598</v>
      </c>
      <c r="AT3593" s="222" t="s">
        <v>385</v>
      </c>
      <c r="AU3593" s="222" t="s">
        <v>84</v>
      </c>
      <c r="AY3593" s="20" t="s">
        <v>378</v>
      </c>
      <c r="BE3593" s="223">
        <f>IF(N3593="základní",J3593,0)</f>
        <v>0</v>
      </c>
      <c r="BF3593" s="223">
        <f>IF(N3593="snížená",J3593,0)</f>
        <v>0</v>
      </c>
      <c r="BG3593" s="223">
        <f>IF(N3593="zákl. přenesená",J3593,0)</f>
        <v>0</v>
      </c>
      <c r="BH3593" s="223">
        <f>IF(N3593="sníž. přenesená",J3593,0)</f>
        <v>0</v>
      </c>
      <c r="BI3593" s="223">
        <f>IF(N3593="nulová",J3593,0)</f>
        <v>0</v>
      </c>
      <c r="BJ3593" s="20" t="s">
        <v>82</v>
      </c>
      <c r="BK3593" s="223">
        <f>ROUND(I3593*H3593,2)</f>
        <v>0</v>
      </c>
      <c r="BL3593" s="20" t="s">
        <v>598</v>
      </c>
      <c r="BM3593" s="222" t="s">
        <v>4121</v>
      </c>
    </row>
    <row r="3594" s="2" customFormat="1">
      <c r="A3594" s="41"/>
      <c r="B3594" s="42"/>
      <c r="C3594" s="43"/>
      <c r="D3594" s="224" t="s">
        <v>394</v>
      </c>
      <c r="E3594" s="43"/>
      <c r="F3594" s="225" t="s">
        <v>4122</v>
      </c>
      <c r="G3594" s="43"/>
      <c r="H3594" s="43"/>
      <c r="I3594" s="226"/>
      <c r="J3594" s="43"/>
      <c r="K3594" s="43"/>
      <c r="L3594" s="47"/>
      <c r="M3594" s="227"/>
      <c r="N3594" s="228"/>
      <c r="O3594" s="87"/>
      <c r="P3594" s="87"/>
      <c r="Q3594" s="87"/>
      <c r="R3594" s="87"/>
      <c r="S3594" s="87"/>
      <c r="T3594" s="88"/>
      <c r="U3594" s="41"/>
      <c r="V3594" s="41"/>
      <c r="W3594" s="41"/>
      <c r="X3594" s="41"/>
      <c r="Y3594" s="41"/>
      <c r="Z3594" s="41"/>
      <c r="AA3594" s="41"/>
      <c r="AB3594" s="41"/>
      <c r="AC3594" s="41"/>
      <c r="AD3594" s="41"/>
      <c r="AE3594" s="41"/>
      <c r="AT3594" s="20" t="s">
        <v>394</v>
      </c>
      <c r="AU3594" s="20" t="s">
        <v>84</v>
      </c>
    </row>
    <row r="3595" s="13" customFormat="1">
      <c r="A3595" s="13"/>
      <c r="B3595" s="229"/>
      <c r="C3595" s="230"/>
      <c r="D3595" s="231" t="s">
        <v>397</v>
      </c>
      <c r="E3595" s="232" t="s">
        <v>28</v>
      </c>
      <c r="F3595" s="233" t="s">
        <v>797</v>
      </c>
      <c r="G3595" s="230"/>
      <c r="H3595" s="232" t="s">
        <v>28</v>
      </c>
      <c r="I3595" s="234"/>
      <c r="J3595" s="230"/>
      <c r="K3595" s="230"/>
      <c r="L3595" s="235"/>
      <c r="M3595" s="236"/>
      <c r="N3595" s="237"/>
      <c r="O3595" s="237"/>
      <c r="P3595" s="237"/>
      <c r="Q3595" s="237"/>
      <c r="R3595" s="237"/>
      <c r="S3595" s="237"/>
      <c r="T3595" s="238"/>
      <c r="U3595" s="13"/>
      <c r="V3595" s="13"/>
      <c r="W3595" s="13"/>
      <c r="X3595" s="13"/>
      <c r="Y3595" s="13"/>
      <c r="Z3595" s="13"/>
      <c r="AA3595" s="13"/>
      <c r="AB3595" s="13"/>
      <c r="AC3595" s="13"/>
      <c r="AD3595" s="13"/>
      <c r="AE3595" s="13"/>
      <c r="AT3595" s="239" t="s">
        <v>397</v>
      </c>
      <c r="AU3595" s="239" t="s">
        <v>84</v>
      </c>
      <c r="AV3595" s="13" t="s">
        <v>82</v>
      </c>
      <c r="AW3595" s="13" t="s">
        <v>35</v>
      </c>
      <c r="AX3595" s="13" t="s">
        <v>74</v>
      </c>
      <c r="AY3595" s="239" t="s">
        <v>378</v>
      </c>
    </row>
    <row r="3596" s="14" customFormat="1">
      <c r="A3596" s="14"/>
      <c r="B3596" s="240"/>
      <c r="C3596" s="241"/>
      <c r="D3596" s="231" t="s">
        <v>397</v>
      </c>
      <c r="E3596" s="242" t="s">
        <v>28</v>
      </c>
      <c r="F3596" s="243" t="s">
        <v>4123</v>
      </c>
      <c r="G3596" s="241"/>
      <c r="H3596" s="244">
        <v>53.136000000000003</v>
      </c>
      <c r="I3596" s="245"/>
      <c r="J3596" s="241"/>
      <c r="K3596" s="241"/>
      <c r="L3596" s="246"/>
      <c r="M3596" s="247"/>
      <c r="N3596" s="248"/>
      <c r="O3596" s="248"/>
      <c r="P3596" s="248"/>
      <c r="Q3596" s="248"/>
      <c r="R3596" s="248"/>
      <c r="S3596" s="248"/>
      <c r="T3596" s="249"/>
      <c r="U3596" s="14"/>
      <c r="V3596" s="14"/>
      <c r="W3596" s="14"/>
      <c r="X3596" s="14"/>
      <c r="Y3596" s="14"/>
      <c r="Z3596" s="14"/>
      <c r="AA3596" s="14"/>
      <c r="AB3596" s="14"/>
      <c r="AC3596" s="14"/>
      <c r="AD3596" s="14"/>
      <c r="AE3596" s="14"/>
      <c r="AT3596" s="250" t="s">
        <v>397</v>
      </c>
      <c r="AU3596" s="250" t="s">
        <v>84</v>
      </c>
      <c r="AV3596" s="14" t="s">
        <v>84</v>
      </c>
      <c r="AW3596" s="14" t="s">
        <v>35</v>
      </c>
      <c r="AX3596" s="14" t="s">
        <v>74</v>
      </c>
      <c r="AY3596" s="250" t="s">
        <v>378</v>
      </c>
    </row>
    <row r="3597" s="15" customFormat="1">
      <c r="A3597" s="15"/>
      <c r="B3597" s="251"/>
      <c r="C3597" s="252"/>
      <c r="D3597" s="231" t="s">
        <v>397</v>
      </c>
      <c r="E3597" s="253" t="s">
        <v>209</v>
      </c>
      <c r="F3597" s="254" t="s">
        <v>416</v>
      </c>
      <c r="G3597" s="252"/>
      <c r="H3597" s="255">
        <v>53.136000000000003</v>
      </c>
      <c r="I3597" s="256"/>
      <c r="J3597" s="252"/>
      <c r="K3597" s="252"/>
      <c r="L3597" s="257"/>
      <c r="M3597" s="258"/>
      <c r="N3597" s="259"/>
      <c r="O3597" s="259"/>
      <c r="P3597" s="259"/>
      <c r="Q3597" s="259"/>
      <c r="R3597" s="259"/>
      <c r="S3597" s="259"/>
      <c r="T3597" s="260"/>
      <c r="U3597" s="15"/>
      <c r="V3597" s="15"/>
      <c r="W3597" s="15"/>
      <c r="X3597" s="15"/>
      <c r="Y3597" s="15"/>
      <c r="Z3597" s="15"/>
      <c r="AA3597" s="15"/>
      <c r="AB3597" s="15"/>
      <c r="AC3597" s="15"/>
      <c r="AD3597" s="15"/>
      <c r="AE3597" s="15"/>
      <c r="AT3597" s="261" t="s">
        <v>397</v>
      </c>
      <c r="AU3597" s="261" t="s">
        <v>84</v>
      </c>
      <c r="AV3597" s="15" t="s">
        <v>390</v>
      </c>
      <c r="AW3597" s="15" t="s">
        <v>35</v>
      </c>
      <c r="AX3597" s="15" t="s">
        <v>82</v>
      </c>
      <c r="AY3597" s="261" t="s">
        <v>378</v>
      </c>
    </row>
    <row r="3598" s="2" customFormat="1" ht="37.8" customHeight="1">
      <c r="A3598" s="41"/>
      <c r="B3598" s="42"/>
      <c r="C3598" s="211" t="s">
        <v>4124</v>
      </c>
      <c r="D3598" s="211" t="s">
        <v>385</v>
      </c>
      <c r="E3598" s="212" t="s">
        <v>4125</v>
      </c>
      <c r="F3598" s="213" t="s">
        <v>4126</v>
      </c>
      <c r="G3598" s="214" t="s">
        <v>572</v>
      </c>
      <c r="H3598" s="215">
        <v>53.136000000000003</v>
      </c>
      <c r="I3598" s="216"/>
      <c r="J3598" s="217">
        <f>ROUND(I3598*H3598,2)</f>
        <v>0</v>
      </c>
      <c r="K3598" s="213" t="s">
        <v>28</v>
      </c>
      <c r="L3598" s="47"/>
      <c r="M3598" s="218" t="s">
        <v>28</v>
      </c>
      <c r="N3598" s="219" t="s">
        <v>45</v>
      </c>
      <c r="O3598" s="87"/>
      <c r="P3598" s="220">
        <f>O3598*H3598</f>
        <v>0</v>
      </c>
      <c r="Q3598" s="220">
        <v>0.00020000000000000001</v>
      </c>
      <c r="R3598" s="220">
        <f>Q3598*H3598</f>
        <v>0.010627200000000002</v>
      </c>
      <c r="S3598" s="220">
        <v>0</v>
      </c>
      <c r="T3598" s="221">
        <f>S3598*H3598</f>
        <v>0</v>
      </c>
      <c r="U3598" s="41"/>
      <c r="V3598" s="41"/>
      <c r="W3598" s="41"/>
      <c r="X3598" s="41"/>
      <c r="Y3598" s="41"/>
      <c r="Z3598" s="41"/>
      <c r="AA3598" s="41"/>
      <c r="AB3598" s="41"/>
      <c r="AC3598" s="41"/>
      <c r="AD3598" s="41"/>
      <c r="AE3598" s="41"/>
      <c r="AR3598" s="222" t="s">
        <v>598</v>
      </c>
      <c r="AT3598" s="222" t="s">
        <v>385</v>
      </c>
      <c r="AU3598" s="222" t="s">
        <v>84</v>
      </c>
      <c r="AY3598" s="20" t="s">
        <v>378</v>
      </c>
      <c r="BE3598" s="223">
        <f>IF(N3598="základní",J3598,0)</f>
        <v>0</v>
      </c>
      <c r="BF3598" s="223">
        <f>IF(N3598="snížená",J3598,0)</f>
        <v>0</v>
      </c>
      <c r="BG3598" s="223">
        <f>IF(N3598="zákl. přenesená",J3598,0)</f>
        <v>0</v>
      </c>
      <c r="BH3598" s="223">
        <f>IF(N3598="sníž. přenesená",J3598,0)</f>
        <v>0</v>
      </c>
      <c r="BI3598" s="223">
        <f>IF(N3598="nulová",J3598,0)</f>
        <v>0</v>
      </c>
      <c r="BJ3598" s="20" t="s">
        <v>82</v>
      </c>
      <c r="BK3598" s="223">
        <f>ROUND(I3598*H3598,2)</f>
        <v>0</v>
      </c>
      <c r="BL3598" s="20" t="s">
        <v>598</v>
      </c>
      <c r="BM3598" s="222" t="s">
        <v>4127</v>
      </c>
    </row>
    <row r="3599" s="14" customFormat="1">
      <c r="A3599" s="14"/>
      <c r="B3599" s="240"/>
      <c r="C3599" s="241"/>
      <c r="D3599" s="231" t="s">
        <v>397</v>
      </c>
      <c r="E3599" s="242" t="s">
        <v>28</v>
      </c>
      <c r="F3599" s="243" t="s">
        <v>209</v>
      </c>
      <c r="G3599" s="241"/>
      <c r="H3599" s="244">
        <v>53.136000000000003</v>
      </c>
      <c r="I3599" s="245"/>
      <c r="J3599" s="241"/>
      <c r="K3599" s="241"/>
      <c r="L3599" s="246"/>
      <c r="M3599" s="247"/>
      <c r="N3599" s="248"/>
      <c r="O3599" s="248"/>
      <c r="P3599" s="248"/>
      <c r="Q3599" s="248"/>
      <c r="R3599" s="248"/>
      <c r="S3599" s="248"/>
      <c r="T3599" s="249"/>
      <c r="U3599" s="14"/>
      <c r="V3599" s="14"/>
      <c r="W3599" s="14"/>
      <c r="X3599" s="14"/>
      <c r="Y3599" s="14"/>
      <c r="Z3599" s="14"/>
      <c r="AA3599" s="14"/>
      <c r="AB3599" s="14"/>
      <c r="AC3599" s="14"/>
      <c r="AD3599" s="14"/>
      <c r="AE3599" s="14"/>
      <c r="AT3599" s="250" t="s">
        <v>397</v>
      </c>
      <c r="AU3599" s="250" t="s">
        <v>84</v>
      </c>
      <c r="AV3599" s="14" t="s">
        <v>84</v>
      </c>
      <c r="AW3599" s="14" t="s">
        <v>35</v>
      </c>
      <c r="AX3599" s="14" t="s">
        <v>82</v>
      </c>
      <c r="AY3599" s="250" t="s">
        <v>378</v>
      </c>
    </row>
    <row r="3600" s="2" customFormat="1" ht="24.15" customHeight="1">
      <c r="A3600" s="41"/>
      <c r="B3600" s="42"/>
      <c r="C3600" s="211" t="s">
        <v>4128</v>
      </c>
      <c r="D3600" s="211" t="s">
        <v>385</v>
      </c>
      <c r="E3600" s="212" t="s">
        <v>4129</v>
      </c>
      <c r="F3600" s="213" t="s">
        <v>4130</v>
      </c>
      <c r="G3600" s="214" t="s">
        <v>572</v>
      </c>
      <c r="H3600" s="215">
        <v>53.136000000000003</v>
      </c>
      <c r="I3600" s="216"/>
      <c r="J3600" s="217">
        <f>ROUND(I3600*H3600,2)</f>
        <v>0</v>
      </c>
      <c r="K3600" s="213" t="s">
        <v>28</v>
      </c>
      <c r="L3600" s="47"/>
      <c r="M3600" s="218" t="s">
        <v>28</v>
      </c>
      <c r="N3600" s="219" t="s">
        <v>45</v>
      </c>
      <c r="O3600" s="87"/>
      <c r="P3600" s="220">
        <f>O3600*H3600</f>
        <v>0</v>
      </c>
      <c r="Q3600" s="220">
        <v>0.00048000000000000001</v>
      </c>
      <c r="R3600" s="220">
        <f>Q3600*H3600</f>
        <v>0.025505280000000002</v>
      </c>
      <c r="S3600" s="220">
        <v>0</v>
      </c>
      <c r="T3600" s="221">
        <f>S3600*H3600</f>
        <v>0</v>
      </c>
      <c r="U3600" s="41"/>
      <c r="V3600" s="41"/>
      <c r="W3600" s="41"/>
      <c r="X3600" s="41"/>
      <c r="Y3600" s="41"/>
      <c r="Z3600" s="41"/>
      <c r="AA3600" s="41"/>
      <c r="AB3600" s="41"/>
      <c r="AC3600" s="41"/>
      <c r="AD3600" s="41"/>
      <c r="AE3600" s="41"/>
      <c r="AR3600" s="222" t="s">
        <v>598</v>
      </c>
      <c r="AT3600" s="222" t="s">
        <v>385</v>
      </c>
      <c r="AU3600" s="222" t="s">
        <v>84</v>
      </c>
      <c r="AY3600" s="20" t="s">
        <v>378</v>
      </c>
      <c r="BE3600" s="223">
        <f>IF(N3600="základní",J3600,0)</f>
        <v>0</v>
      </c>
      <c r="BF3600" s="223">
        <f>IF(N3600="snížená",J3600,0)</f>
        <v>0</v>
      </c>
      <c r="BG3600" s="223">
        <f>IF(N3600="zákl. přenesená",J3600,0)</f>
        <v>0</v>
      </c>
      <c r="BH3600" s="223">
        <f>IF(N3600="sníž. přenesená",J3600,0)</f>
        <v>0</v>
      </c>
      <c r="BI3600" s="223">
        <f>IF(N3600="nulová",J3600,0)</f>
        <v>0</v>
      </c>
      <c r="BJ3600" s="20" t="s">
        <v>82</v>
      </c>
      <c r="BK3600" s="223">
        <f>ROUND(I3600*H3600,2)</f>
        <v>0</v>
      </c>
      <c r="BL3600" s="20" t="s">
        <v>598</v>
      </c>
      <c r="BM3600" s="222" t="s">
        <v>4131</v>
      </c>
    </row>
    <row r="3601" s="14" customFormat="1">
      <c r="A3601" s="14"/>
      <c r="B3601" s="240"/>
      <c r="C3601" s="241"/>
      <c r="D3601" s="231" t="s">
        <v>397</v>
      </c>
      <c r="E3601" s="242" t="s">
        <v>28</v>
      </c>
      <c r="F3601" s="243" t="s">
        <v>209</v>
      </c>
      <c r="G3601" s="241"/>
      <c r="H3601" s="244">
        <v>53.136000000000003</v>
      </c>
      <c r="I3601" s="245"/>
      <c r="J3601" s="241"/>
      <c r="K3601" s="241"/>
      <c r="L3601" s="246"/>
      <c r="M3601" s="247"/>
      <c r="N3601" s="248"/>
      <c r="O3601" s="248"/>
      <c r="P3601" s="248"/>
      <c r="Q3601" s="248"/>
      <c r="R3601" s="248"/>
      <c r="S3601" s="248"/>
      <c r="T3601" s="249"/>
      <c r="U3601" s="14"/>
      <c r="V3601" s="14"/>
      <c r="W3601" s="14"/>
      <c r="X3601" s="14"/>
      <c r="Y3601" s="14"/>
      <c r="Z3601" s="14"/>
      <c r="AA3601" s="14"/>
      <c r="AB3601" s="14"/>
      <c r="AC3601" s="14"/>
      <c r="AD3601" s="14"/>
      <c r="AE3601" s="14"/>
      <c r="AT3601" s="250" t="s">
        <v>397</v>
      </c>
      <c r="AU3601" s="250" t="s">
        <v>84</v>
      </c>
      <c r="AV3601" s="14" t="s">
        <v>84</v>
      </c>
      <c r="AW3601" s="14" t="s">
        <v>35</v>
      </c>
      <c r="AX3601" s="14" t="s">
        <v>82</v>
      </c>
      <c r="AY3601" s="250" t="s">
        <v>378</v>
      </c>
    </row>
    <row r="3602" s="12" customFormat="1" ht="22.8" customHeight="1">
      <c r="A3602" s="12"/>
      <c r="B3602" s="195"/>
      <c r="C3602" s="196"/>
      <c r="D3602" s="197" t="s">
        <v>73</v>
      </c>
      <c r="E3602" s="209" t="s">
        <v>4132</v>
      </c>
      <c r="F3602" s="209" t="s">
        <v>4133</v>
      </c>
      <c r="G3602" s="196"/>
      <c r="H3602" s="196"/>
      <c r="I3602" s="199"/>
      <c r="J3602" s="210">
        <f>BK3602</f>
        <v>0</v>
      </c>
      <c r="K3602" s="196"/>
      <c r="L3602" s="201"/>
      <c r="M3602" s="202"/>
      <c r="N3602" s="203"/>
      <c r="O3602" s="203"/>
      <c r="P3602" s="204">
        <f>SUM(P3603:P3705)</f>
        <v>0</v>
      </c>
      <c r="Q3602" s="203"/>
      <c r="R3602" s="204">
        <f>SUM(R3603:R3705)</f>
        <v>5.7846656099999993</v>
      </c>
      <c r="S3602" s="203"/>
      <c r="T3602" s="205">
        <f>SUM(T3603:T3705)</f>
        <v>0.60285049000000002</v>
      </c>
      <c r="U3602" s="12"/>
      <c r="V3602" s="12"/>
      <c r="W3602" s="12"/>
      <c r="X3602" s="12"/>
      <c r="Y3602" s="12"/>
      <c r="Z3602" s="12"/>
      <c r="AA3602" s="12"/>
      <c r="AB3602" s="12"/>
      <c r="AC3602" s="12"/>
      <c r="AD3602" s="12"/>
      <c r="AE3602" s="12"/>
      <c r="AR3602" s="206" t="s">
        <v>84</v>
      </c>
      <c r="AT3602" s="207" t="s">
        <v>73</v>
      </c>
      <c r="AU3602" s="207" t="s">
        <v>82</v>
      </c>
      <c r="AY3602" s="206" t="s">
        <v>378</v>
      </c>
      <c r="BK3602" s="208">
        <f>SUM(BK3603:BK3705)</f>
        <v>0</v>
      </c>
    </row>
    <row r="3603" s="2" customFormat="1" ht="16.5" customHeight="1">
      <c r="A3603" s="41"/>
      <c r="B3603" s="42"/>
      <c r="C3603" s="211" t="s">
        <v>4134</v>
      </c>
      <c r="D3603" s="211" t="s">
        <v>385</v>
      </c>
      <c r="E3603" s="212" t="s">
        <v>4135</v>
      </c>
      <c r="F3603" s="213" t="s">
        <v>4136</v>
      </c>
      <c r="G3603" s="214" t="s">
        <v>572</v>
      </c>
      <c r="H3603" s="215">
        <v>143.78700000000001</v>
      </c>
      <c r="I3603" s="216"/>
      <c r="J3603" s="217">
        <f>ROUND(I3603*H3603,2)</f>
        <v>0</v>
      </c>
      <c r="K3603" s="213" t="s">
        <v>389</v>
      </c>
      <c r="L3603" s="47"/>
      <c r="M3603" s="218" t="s">
        <v>28</v>
      </c>
      <c r="N3603" s="219" t="s">
        <v>45</v>
      </c>
      <c r="O3603" s="87"/>
      <c r="P3603" s="220">
        <f>O3603*H3603</f>
        <v>0</v>
      </c>
      <c r="Q3603" s="220">
        <v>0.001</v>
      </c>
      <c r="R3603" s="220">
        <f>Q3603*H3603</f>
        <v>0.143787</v>
      </c>
      <c r="S3603" s="220">
        <v>0.00031</v>
      </c>
      <c r="T3603" s="221">
        <f>S3603*H3603</f>
        <v>0.044573970000000004</v>
      </c>
      <c r="U3603" s="41"/>
      <c r="V3603" s="41"/>
      <c r="W3603" s="41"/>
      <c r="X3603" s="41"/>
      <c r="Y3603" s="41"/>
      <c r="Z3603" s="41"/>
      <c r="AA3603" s="41"/>
      <c r="AB3603" s="41"/>
      <c r="AC3603" s="41"/>
      <c r="AD3603" s="41"/>
      <c r="AE3603" s="41"/>
      <c r="AR3603" s="222" t="s">
        <v>598</v>
      </c>
      <c r="AT3603" s="222" t="s">
        <v>385</v>
      </c>
      <c r="AU3603" s="222" t="s">
        <v>84</v>
      </c>
      <c r="AY3603" s="20" t="s">
        <v>378</v>
      </c>
      <c r="BE3603" s="223">
        <f>IF(N3603="základní",J3603,0)</f>
        <v>0</v>
      </c>
      <c r="BF3603" s="223">
        <f>IF(N3603="snížená",J3603,0)</f>
        <v>0</v>
      </c>
      <c r="BG3603" s="223">
        <f>IF(N3603="zákl. přenesená",J3603,0)</f>
        <v>0</v>
      </c>
      <c r="BH3603" s="223">
        <f>IF(N3603="sníž. přenesená",J3603,0)</f>
        <v>0</v>
      </c>
      <c r="BI3603" s="223">
        <f>IF(N3603="nulová",J3603,0)</f>
        <v>0</v>
      </c>
      <c r="BJ3603" s="20" t="s">
        <v>82</v>
      </c>
      <c r="BK3603" s="223">
        <f>ROUND(I3603*H3603,2)</f>
        <v>0</v>
      </c>
      <c r="BL3603" s="20" t="s">
        <v>598</v>
      </c>
      <c r="BM3603" s="222" t="s">
        <v>4137</v>
      </c>
    </row>
    <row r="3604" s="2" customFormat="1">
      <c r="A3604" s="41"/>
      <c r="B3604" s="42"/>
      <c r="C3604" s="43"/>
      <c r="D3604" s="224" t="s">
        <v>394</v>
      </c>
      <c r="E3604" s="43"/>
      <c r="F3604" s="225" t="s">
        <v>4138</v>
      </c>
      <c r="G3604" s="43"/>
      <c r="H3604" s="43"/>
      <c r="I3604" s="226"/>
      <c r="J3604" s="43"/>
      <c r="K3604" s="43"/>
      <c r="L3604" s="47"/>
      <c r="M3604" s="227"/>
      <c r="N3604" s="228"/>
      <c r="O3604" s="87"/>
      <c r="P3604" s="87"/>
      <c r="Q3604" s="87"/>
      <c r="R3604" s="87"/>
      <c r="S3604" s="87"/>
      <c r="T3604" s="88"/>
      <c r="U3604" s="41"/>
      <c r="V3604" s="41"/>
      <c r="W3604" s="41"/>
      <c r="X3604" s="41"/>
      <c r="Y3604" s="41"/>
      <c r="Z3604" s="41"/>
      <c r="AA3604" s="41"/>
      <c r="AB3604" s="41"/>
      <c r="AC3604" s="41"/>
      <c r="AD3604" s="41"/>
      <c r="AE3604" s="41"/>
      <c r="AT3604" s="20" t="s">
        <v>394</v>
      </c>
      <c r="AU3604" s="20" t="s">
        <v>84</v>
      </c>
    </row>
    <row r="3605" s="14" customFormat="1">
      <c r="A3605" s="14"/>
      <c r="B3605" s="240"/>
      <c r="C3605" s="241"/>
      <c r="D3605" s="231" t="s">
        <v>397</v>
      </c>
      <c r="E3605" s="242" t="s">
        <v>28</v>
      </c>
      <c r="F3605" s="243" t="s">
        <v>4139</v>
      </c>
      <c r="G3605" s="241"/>
      <c r="H3605" s="244">
        <v>62.134999999999998</v>
      </c>
      <c r="I3605" s="245"/>
      <c r="J3605" s="241"/>
      <c r="K3605" s="241"/>
      <c r="L3605" s="246"/>
      <c r="M3605" s="247"/>
      <c r="N3605" s="248"/>
      <c r="O3605" s="248"/>
      <c r="P3605" s="248"/>
      <c r="Q3605" s="248"/>
      <c r="R3605" s="248"/>
      <c r="S3605" s="248"/>
      <c r="T3605" s="249"/>
      <c r="U3605" s="14"/>
      <c r="V3605" s="14"/>
      <c r="W3605" s="14"/>
      <c r="X3605" s="14"/>
      <c r="Y3605" s="14"/>
      <c r="Z3605" s="14"/>
      <c r="AA3605" s="14"/>
      <c r="AB3605" s="14"/>
      <c r="AC3605" s="14"/>
      <c r="AD3605" s="14"/>
      <c r="AE3605" s="14"/>
      <c r="AT3605" s="250" t="s">
        <v>397</v>
      </c>
      <c r="AU3605" s="250" t="s">
        <v>84</v>
      </c>
      <c r="AV3605" s="14" t="s">
        <v>84</v>
      </c>
      <c r="AW3605" s="14" t="s">
        <v>35</v>
      </c>
      <c r="AX3605" s="14" t="s">
        <v>74</v>
      </c>
      <c r="AY3605" s="250" t="s">
        <v>378</v>
      </c>
    </row>
    <row r="3606" s="14" customFormat="1">
      <c r="A3606" s="14"/>
      <c r="B3606" s="240"/>
      <c r="C3606" s="241"/>
      <c r="D3606" s="231" t="s">
        <v>397</v>
      </c>
      <c r="E3606" s="242" t="s">
        <v>28</v>
      </c>
      <c r="F3606" s="243" t="s">
        <v>4140</v>
      </c>
      <c r="G3606" s="241"/>
      <c r="H3606" s="244">
        <v>81.652000000000001</v>
      </c>
      <c r="I3606" s="245"/>
      <c r="J3606" s="241"/>
      <c r="K3606" s="241"/>
      <c r="L3606" s="246"/>
      <c r="M3606" s="247"/>
      <c r="N3606" s="248"/>
      <c r="O3606" s="248"/>
      <c r="P3606" s="248"/>
      <c r="Q3606" s="248"/>
      <c r="R3606" s="248"/>
      <c r="S3606" s="248"/>
      <c r="T3606" s="249"/>
      <c r="U3606" s="14"/>
      <c r="V3606" s="14"/>
      <c r="W3606" s="14"/>
      <c r="X3606" s="14"/>
      <c r="Y3606" s="14"/>
      <c r="Z3606" s="14"/>
      <c r="AA3606" s="14"/>
      <c r="AB3606" s="14"/>
      <c r="AC3606" s="14"/>
      <c r="AD3606" s="14"/>
      <c r="AE3606" s="14"/>
      <c r="AT3606" s="250" t="s">
        <v>397</v>
      </c>
      <c r="AU3606" s="250" t="s">
        <v>84</v>
      </c>
      <c r="AV3606" s="14" t="s">
        <v>84</v>
      </c>
      <c r="AW3606" s="14" t="s">
        <v>35</v>
      </c>
      <c r="AX3606" s="14" t="s">
        <v>74</v>
      </c>
      <c r="AY3606" s="250" t="s">
        <v>378</v>
      </c>
    </row>
    <row r="3607" s="15" customFormat="1">
      <c r="A3607" s="15"/>
      <c r="B3607" s="251"/>
      <c r="C3607" s="252"/>
      <c r="D3607" s="231" t="s">
        <v>397</v>
      </c>
      <c r="E3607" s="253" t="s">
        <v>181</v>
      </c>
      <c r="F3607" s="254" t="s">
        <v>416</v>
      </c>
      <c r="G3607" s="252"/>
      <c r="H3607" s="255">
        <v>143.78700000000001</v>
      </c>
      <c r="I3607" s="256"/>
      <c r="J3607" s="252"/>
      <c r="K3607" s="252"/>
      <c r="L3607" s="257"/>
      <c r="M3607" s="258"/>
      <c r="N3607" s="259"/>
      <c r="O3607" s="259"/>
      <c r="P3607" s="259"/>
      <c r="Q3607" s="259"/>
      <c r="R3607" s="259"/>
      <c r="S3607" s="259"/>
      <c r="T3607" s="260"/>
      <c r="U3607" s="15"/>
      <c r="V3607" s="15"/>
      <c r="W3607" s="15"/>
      <c r="X3607" s="15"/>
      <c r="Y3607" s="15"/>
      <c r="Z3607" s="15"/>
      <c r="AA3607" s="15"/>
      <c r="AB3607" s="15"/>
      <c r="AC3607" s="15"/>
      <c r="AD3607" s="15"/>
      <c r="AE3607" s="15"/>
      <c r="AT3607" s="261" t="s">
        <v>397</v>
      </c>
      <c r="AU3607" s="261" t="s">
        <v>84</v>
      </c>
      <c r="AV3607" s="15" t="s">
        <v>390</v>
      </c>
      <c r="AW3607" s="15" t="s">
        <v>35</v>
      </c>
      <c r="AX3607" s="15" t="s">
        <v>82</v>
      </c>
      <c r="AY3607" s="261" t="s">
        <v>378</v>
      </c>
    </row>
    <row r="3608" s="2" customFormat="1" ht="24.15" customHeight="1">
      <c r="A3608" s="41"/>
      <c r="B3608" s="42"/>
      <c r="C3608" s="211" t="s">
        <v>4141</v>
      </c>
      <c r="D3608" s="211" t="s">
        <v>385</v>
      </c>
      <c r="E3608" s="212" t="s">
        <v>4142</v>
      </c>
      <c r="F3608" s="213" t="s">
        <v>4143</v>
      </c>
      <c r="G3608" s="214" t="s">
        <v>572</v>
      </c>
      <c r="H3608" s="215">
        <v>1639.962</v>
      </c>
      <c r="I3608" s="216"/>
      <c r="J3608" s="217">
        <f>ROUND(I3608*H3608,2)</f>
        <v>0</v>
      </c>
      <c r="K3608" s="213" t="s">
        <v>389</v>
      </c>
      <c r="L3608" s="47"/>
      <c r="M3608" s="218" t="s">
        <v>28</v>
      </c>
      <c r="N3608" s="219" t="s">
        <v>45</v>
      </c>
      <c r="O3608" s="87"/>
      <c r="P3608" s="220">
        <f>O3608*H3608</f>
        <v>0</v>
      </c>
      <c r="Q3608" s="220">
        <v>0.001</v>
      </c>
      <c r="R3608" s="220">
        <f>Q3608*H3608</f>
        <v>1.6399619999999999</v>
      </c>
      <c r="S3608" s="220">
        <v>0.00031</v>
      </c>
      <c r="T3608" s="221">
        <f>S3608*H3608</f>
        <v>0.50838821999999995</v>
      </c>
      <c r="U3608" s="41"/>
      <c r="V3608" s="41"/>
      <c r="W3608" s="41"/>
      <c r="X3608" s="41"/>
      <c r="Y3608" s="41"/>
      <c r="Z3608" s="41"/>
      <c r="AA3608" s="41"/>
      <c r="AB3608" s="41"/>
      <c r="AC3608" s="41"/>
      <c r="AD3608" s="41"/>
      <c r="AE3608" s="41"/>
      <c r="AR3608" s="222" t="s">
        <v>598</v>
      </c>
      <c r="AT3608" s="222" t="s">
        <v>385</v>
      </c>
      <c r="AU3608" s="222" t="s">
        <v>84</v>
      </c>
      <c r="AY3608" s="20" t="s">
        <v>378</v>
      </c>
      <c r="BE3608" s="223">
        <f>IF(N3608="základní",J3608,0)</f>
        <v>0</v>
      </c>
      <c r="BF3608" s="223">
        <f>IF(N3608="snížená",J3608,0)</f>
        <v>0</v>
      </c>
      <c r="BG3608" s="223">
        <f>IF(N3608="zákl. přenesená",J3608,0)</f>
        <v>0</v>
      </c>
      <c r="BH3608" s="223">
        <f>IF(N3608="sníž. přenesená",J3608,0)</f>
        <v>0</v>
      </c>
      <c r="BI3608" s="223">
        <f>IF(N3608="nulová",J3608,0)</f>
        <v>0</v>
      </c>
      <c r="BJ3608" s="20" t="s">
        <v>82</v>
      </c>
      <c r="BK3608" s="223">
        <f>ROUND(I3608*H3608,2)</f>
        <v>0</v>
      </c>
      <c r="BL3608" s="20" t="s">
        <v>598</v>
      </c>
      <c r="BM3608" s="222" t="s">
        <v>4144</v>
      </c>
    </row>
    <row r="3609" s="2" customFormat="1">
      <c r="A3609" s="41"/>
      <c r="B3609" s="42"/>
      <c r="C3609" s="43"/>
      <c r="D3609" s="224" t="s">
        <v>394</v>
      </c>
      <c r="E3609" s="43"/>
      <c r="F3609" s="225" t="s">
        <v>4145</v>
      </c>
      <c r="G3609" s="43"/>
      <c r="H3609" s="43"/>
      <c r="I3609" s="226"/>
      <c r="J3609" s="43"/>
      <c r="K3609" s="43"/>
      <c r="L3609" s="47"/>
      <c r="M3609" s="227"/>
      <c r="N3609" s="228"/>
      <c r="O3609" s="87"/>
      <c r="P3609" s="87"/>
      <c r="Q3609" s="87"/>
      <c r="R3609" s="87"/>
      <c r="S3609" s="87"/>
      <c r="T3609" s="88"/>
      <c r="U3609" s="41"/>
      <c r="V3609" s="41"/>
      <c r="W3609" s="41"/>
      <c r="X3609" s="41"/>
      <c r="Y3609" s="41"/>
      <c r="Z3609" s="41"/>
      <c r="AA3609" s="41"/>
      <c r="AB3609" s="41"/>
      <c r="AC3609" s="41"/>
      <c r="AD3609" s="41"/>
      <c r="AE3609" s="41"/>
      <c r="AT3609" s="20" t="s">
        <v>394</v>
      </c>
      <c r="AU3609" s="20" t="s">
        <v>84</v>
      </c>
    </row>
    <row r="3610" s="13" customFormat="1">
      <c r="A3610" s="13"/>
      <c r="B3610" s="229"/>
      <c r="C3610" s="230"/>
      <c r="D3610" s="231" t="s">
        <v>397</v>
      </c>
      <c r="E3610" s="232" t="s">
        <v>28</v>
      </c>
      <c r="F3610" s="233" t="s">
        <v>800</v>
      </c>
      <c r="G3610" s="230"/>
      <c r="H3610" s="232" t="s">
        <v>28</v>
      </c>
      <c r="I3610" s="234"/>
      <c r="J3610" s="230"/>
      <c r="K3610" s="230"/>
      <c r="L3610" s="235"/>
      <c r="M3610" s="236"/>
      <c r="N3610" s="237"/>
      <c r="O3610" s="237"/>
      <c r="P3610" s="237"/>
      <c r="Q3610" s="237"/>
      <c r="R3610" s="237"/>
      <c r="S3610" s="237"/>
      <c r="T3610" s="238"/>
      <c r="U3610" s="13"/>
      <c r="V3610" s="13"/>
      <c r="W3610" s="13"/>
      <c r="X3610" s="13"/>
      <c r="Y3610" s="13"/>
      <c r="Z3610" s="13"/>
      <c r="AA3610" s="13"/>
      <c r="AB3610" s="13"/>
      <c r="AC3610" s="13"/>
      <c r="AD3610" s="13"/>
      <c r="AE3610" s="13"/>
      <c r="AT3610" s="239" t="s">
        <v>397</v>
      </c>
      <c r="AU3610" s="239" t="s">
        <v>84</v>
      </c>
      <c r="AV3610" s="13" t="s">
        <v>82</v>
      </c>
      <c r="AW3610" s="13" t="s">
        <v>35</v>
      </c>
      <c r="AX3610" s="13" t="s">
        <v>74</v>
      </c>
      <c r="AY3610" s="239" t="s">
        <v>378</v>
      </c>
    </row>
    <row r="3611" s="14" customFormat="1">
      <c r="A3611" s="14"/>
      <c r="B3611" s="240"/>
      <c r="C3611" s="241"/>
      <c r="D3611" s="231" t="s">
        <v>397</v>
      </c>
      <c r="E3611" s="242" t="s">
        <v>28</v>
      </c>
      <c r="F3611" s="243" t="s">
        <v>4146</v>
      </c>
      <c r="G3611" s="241"/>
      <c r="H3611" s="244">
        <v>598.82899999999995</v>
      </c>
      <c r="I3611" s="245"/>
      <c r="J3611" s="241"/>
      <c r="K3611" s="241"/>
      <c r="L3611" s="246"/>
      <c r="M3611" s="247"/>
      <c r="N3611" s="248"/>
      <c r="O3611" s="248"/>
      <c r="P3611" s="248"/>
      <c r="Q3611" s="248"/>
      <c r="R3611" s="248"/>
      <c r="S3611" s="248"/>
      <c r="T3611" s="249"/>
      <c r="U3611" s="14"/>
      <c r="V3611" s="14"/>
      <c r="W3611" s="14"/>
      <c r="X3611" s="14"/>
      <c r="Y3611" s="14"/>
      <c r="Z3611" s="14"/>
      <c r="AA3611" s="14"/>
      <c r="AB3611" s="14"/>
      <c r="AC3611" s="14"/>
      <c r="AD3611" s="14"/>
      <c r="AE3611" s="14"/>
      <c r="AT3611" s="250" t="s">
        <v>397</v>
      </c>
      <c r="AU3611" s="250" t="s">
        <v>84</v>
      </c>
      <c r="AV3611" s="14" t="s">
        <v>84</v>
      </c>
      <c r="AW3611" s="14" t="s">
        <v>35</v>
      </c>
      <c r="AX3611" s="14" t="s">
        <v>74</v>
      </c>
      <c r="AY3611" s="250" t="s">
        <v>378</v>
      </c>
    </row>
    <row r="3612" s="14" customFormat="1">
      <c r="A3612" s="14"/>
      <c r="B3612" s="240"/>
      <c r="C3612" s="241"/>
      <c r="D3612" s="231" t="s">
        <v>397</v>
      </c>
      <c r="E3612" s="242" t="s">
        <v>28</v>
      </c>
      <c r="F3612" s="243" t="s">
        <v>4147</v>
      </c>
      <c r="G3612" s="241"/>
      <c r="H3612" s="244">
        <v>109.687</v>
      </c>
      <c r="I3612" s="245"/>
      <c r="J3612" s="241"/>
      <c r="K3612" s="241"/>
      <c r="L3612" s="246"/>
      <c r="M3612" s="247"/>
      <c r="N3612" s="248"/>
      <c r="O3612" s="248"/>
      <c r="P3612" s="248"/>
      <c r="Q3612" s="248"/>
      <c r="R3612" s="248"/>
      <c r="S3612" s="248"/>
      <c r="T3612" s="249"/>
      <c r="U3612" s="14"/>
      <c r="V3612" s="14"/>
      <c r="W3612" s="14"/>
      <c r="X3612" s="14"/>
      <c r="Y3612" s="14"/>
      <c r="Z3612" s="14"/>
      <c r="AA3612" s="14"/>
      <c r="AB3612" s="14"/>
      <c r="AC3612" s="14"/>
      <c r="AD3612" s="14"/>
      <c r="AE3612" s="14"/>
      <c r="AT3612" s="250" t="s">
        <v>397</v>
      </c>
      <c r="AU3612" s="250" t="s">
        <v>84</v>
      </c>
      <c r="AV3612" s="14" t="s">
        <v>84</v>
      </c>
      <c r="AW3612" s="14" t="s">
        <v>35</v>
      </c>
      <c r="AX3612" s="14" t="s">
        <v>74</v>
      </c>
      <c r="AY3612" s="250" t="s">
        <v>378</v>
      </c>
    </row>
    <row r="3613" s="16" customFormat="1">
      <c r="A3613" s="16"/>
      <c r="B3613" s="262"/>
      <c r="C3613" s="263"/>
      <c r="D3613" s="231" t="s">
        <v>397</v>
      </c>
      <c r="E3613" s="264" t="s">
        <v>4148</v>
      </c>
      <c r="F3613" s="265" t="s">
        <v>618</v>
      </c>
      <c r="G3613" s="263"/>
      <c r="H3613" s="266">
        <v>708.51599999999996</v>
      </c>
      <c r="I3613" s="267"/>
      <c r="J3613" s="263"/>
      <c r="K3613" s="263"/>
      <c r="L3613" s="268"/>
      <c r="M3613" s="269"/>
      <c r="N3613" s="270"/>
      <c r="O3613" s="270"/>
      <c r="P3613" s="270"/>
      <c r="Q3613" s="270"/>
      <c r="R3613" s="270"/>
      <c r="S3613" s="270"/>
      <c r="T3613" s="271"/>
      <c r="U3613" s="16"/>
      <c r="V3613" s="16"/>
      <c r="W3613" s="16"/>
      <c r="X3613" s="16"/>
      <c r="Y3613" s="16"/>
      <c r="Z3613" s="16"/>
      <c r="AA3613" s="16"/>
      <c r="AB3613" s="16"/>
      <c r="AC3613" s="16"/>
      <c r="AD3613" s="16"/>
      <c r="AE3613" s="16"/>
      <c r="AT3613" s="272" t="s">
        <v>397</v>
      </c>
      <c r="AU3613" s="272" t="s">
        <v>84</v>
      </c>
      <c r="AV3613" s="16" t="s">
        <v>432</v>
      </c>
      <c r="AW3613" s="16" t="s">
        <v>35</v>
      </c>
      <c r="AX3613" s="16" t="s">
        <v>74</v>
      </c>
      <c r="AY3613" s="272" t="s">
        <v>378</v>
      </c>
    </row>
    <row r="3614" s="14" customFormat="1">
      <c r="A3614" s="14"/>
      <c r="B3614" s="240"/>
      <c r="C3614" s="241"/>
      <c r="D3614" s="231" t="s">
        <v>397</v>
      </c>
      <c r="E3614" s="242" t="s">
        <v>28</v>
      </c>
      <c r="F3614" s="243" t="s">
        <v>4149</v>
      </c>
      <c r="G3614" s="241"/>
      <c r="H3614" s="244">
        <v>222.93000000000001</v>
      </c>
      <c r="I3614" s="245"/>
      <c r="J3614" s="241"/>
      <c r="K3614" s="241"/>
      <c r="L3614" s="246"/>
      <c r="M3614" s="247"/>
      <c r="N3614" s="248"/>
      <c r="O3614" s="248"/>
      <c r="P3614" s="248"/>
      <c r="Q3614" s="248"/>
      <c r="R3614" s="248"/>
      <c r="S3614" s="248"/>
      <c r="T3614" s="249"/>
      <c r="U3614" s="14"/>
      <c r="V3614" s="14"/>
      <c r="W3614" s="14"/>
      <c r="X3614" s="14"/>
      <c r="Y3614" s="14"/>
      <c r="Z3614" s="14"/>
      <c r="AA3614" s="14"/>
      <c r="AB3614" s="14"/>
      <c r="AC3614" s="14"/>
      <c r="AD3614" s="14"/>
      <c r="AE3614" s="14"/>
      <c r="AT3614" s="250" t="s">
        <v>397</v>
      </c>
      <c r="AU3614" s="250" t="s">
        <v>84</v>
      </c>
      <c r="AV3614" s="14" t="s">
        <v>84</v>
      </c>
      <c r="AW3614" s="14" t="s">
        <v>35</v>
      </c>
      <c r="AX3614" s="14" t="s">
        <v>74</v>
      </c>
      <c r="AY3614" s="250" t="s">
        <v>378</v>
      </c>
    </row>
    <row r="3615" s="16" customFormat="1">
      <c r="A3615" s="16"/>
      <c r="B3615" s="262"/>
      <c r="C3615" s="263"/>
      <c r="D3615" s="231" t="s">
        <v>397</v>
      </c>
      <c r="E3615" s="264" t="s">
        <v>4150</v>
      </c>
      <c r="F3615" s="265" t="s">
        <v>618</v>
      </c>
      <c r="G3615" s="263"/>
      <c r="H3615" s="266">
        <v>222.93000000000001</v>
      </c>
      <c r="I3615" s="267"/>
      <c r="J3615" s="263"/>
      <c r="K3615" s="263"/>
      <c r="L3615" s="268"/>
      <c r="M3615" s="269"/>
      <c r="N3615" s="270"/>
      <c r="O3615" s="270"/>
      <c r="P3615" s="270"/>
      <c r="Q3615" s="270"/>
      <c r="R3615" s="270"/>
      <c r="S3615" s="270"/>
      <c r="T3615" s="271"/>
      <c r="U3615" s="16"/>
      <c r="V3615" s="16"/>
      <c r="W3615" s="16"/>
      <c r="X3615" s="16"/>
      <c r="Y3615" s="16"/>
      <c r="Z3615" s="16"/>
      <c r="AA3615" s="16"/>
      <c r="AB3615" s="16"/>
      <c r="AC3615" s="16"/>
      <c r="AD3615" s="16"/>
      <c r="AE3615" s="16"/>
      <c r="AT3615" s="272" t="s">
        <v>397</v>
      </c>
      <c r="AU3615" s="272" t="s">
        <v>84</v>
      </c>
      <c r="AV3615" s="16" t="s">
        <v>432</v>
      </c>
      <c r="AW3615" s="16" t="s">
        <v>35</v>
      </c>
      <c r="AX3615" s="16" t="s">
        <v>74</v>
      </c>
      <c r="AY3615" s="272" t="s">
        <v>378</v>
      </c>
    </row>
    <row r="3616" s="13" customFormat="1">
      <c r="A3616" s="13"/>
      <c r="B3616" s="229"/>
      <c r="C3616" s="230"/>
      <c r="D3616" s="231" t="s">
        <v>397</v>
      </c>
      <c r="E3616" s="232" t="s">
        <v>28</v>
      </c>
      <c r="F3616" s="233" t="s">
        <v>802</v>
      </c>
      <c r="G3616" s="230"/>
      <c r="H3616" s="232" t="s">
        <v>28</v>
      </c>
      <c r="I3616" s="234"/>
      <c r="J3616" s="230"/>
      <c r="K3616" s="230"/>
      <c r="L3616" s="235"/>
      <c r="M3616" s="236"/>
      <c r="N3616" s="237"/>
      <c r="O3616" s="237"/>
      <c r="P3616" s="237"/>
      <c r="Q3616" s="237"/>
      <c r="R3616" s="237"/>
      <c r="S3616" s="237"/>
      <c r="T3616" s="238"/>
      <c r="U3616" s="13"/>
      <c r="V3616" s="13"/>
      <c r="W3616" s="13"/>
      <c r="X3616" s="13"/>
      <c r="Y3616" s="13"/>
      <c r="Z3616" s="13"/>
      <c r="AA3616" s="13"/>
      <c r="AB3616" s="13"/>
      <c r="AC3616" s="13"/>
      <c r="AD3616" s="13"/>
      <c r="AE3616" s="13"/>
      <c r="AT3616" s="239" t="s">
        <v>397</v>
      </c>
      <c r="AU3616" s="239" t="s">
        <v>84</v>
      </c>
      <c r="AV3616" s="13" t="s">
        <v>82</v>
      </c>
      <c r="AW3616" s="13" t="s">
        <v>35</v>
      </c>
      <c r="AX3616" s="13" t="s">
        <v>74</v>
      </c>
      <c r="AY3616" s="239" t="s">
        <v>378</v>
      </c>
    </row>
    <row r="3617" s="14" customFormat="1">
      <c r="A3617" s="14"/>
      <c r="B3617" s="240"/>
      <c r="C3617" s="241"/>
      <c r="D3617" s="231" t="s">
        <v>397</v>
      </c>
      <c r="E3617" s="242" t="s">
        <v>28</v>
      </c>
      <c r="F3617" s="243" t="s">
        <v>4146</v>
      </c>
      <c r="G3617" s="241"/>
      <c r="H3617" s="244">
        <v>598.82899999999995</v>
      </c>
      <c r="I3617" s="245"/>
      <c r="J3617" s="241"/>
      <c r="K3617" s="241"/>
      <c r="L3617" s="246"/>
      <c r="M3617" s="247"/>
      <c r="N3617" s="248"/>
      <c r="O3617" s="248"/>
      <c r="P3617" s="248"/>
      <c r="Q3617" s="248"/>
      <c r="R3617" s="248"/>
      <c r="S3617" s="248"/>
      <c r="T3617" s="249"/>
      <c r="U3617" s="14"/>
      <c r="V3617" s="14"/>
      <c r="W3617" s="14"/>
      <c r="X3617" s="14"/>
      <c r="Y3617" s="14"/>
      <c r="Z3617" s="14"/>
      <c r="AA3617" s="14"/>
      <c r="AB3617" s="14"/>
      <c r="AC3617" s="14"/>
      <c r="AD3617" s="14"/>
      <c r="AE3617" s="14"/>
      <c r="AT3617" s="250" t="s">
        <v>397</v>
      </c>
      <c r="AU3617" s="250" t="s">
        <v>84</v>
      </c>
      <c r="AV3617" s="14" t="s">
        <v>84</v>
      </c>
      <c r="AW3617" s="14" t="s">
        <v>35</v>
      </c>
      <c r="AX3617" s="14" t="s">
        <v>74</v>
      </c>
      <c r="AY3617" s="250" t="s">
        <v>378</v>
      </c>
    </row>
    <row r="3618" s="14" customFormat="1">
      <c r="A3618" s="14"/>
      <c r="B3618" s="240"/>
      <c r="C3618" s="241"/>
      <c r="D3618" s="231" t="s">
        <v>397</v>
      </c>
      <c r="E3618" s="242" t="s">
        <v>28</v>
      </c>
      <c r="F3618" s="243" t="s">
        <v>4147</v>
      </c>
      <c r="G3618" s="241"/>
      <c r="H3618" s="244">
        <v>109.687</v>
      </c>
      <c r="I3618" s="245"/>
      <c r="J3618" s="241"/>
      <c r="K3618" s="241"/>
      <c r="L3618" s="246"/>
      <c r="M3618" s="247"/>
      <c r="N3618" s="248"/>
      <c r="O3618" s="248"/>
      <c r="P3618" s="248"/>
      <c r="Q3618" s="248"/>
      <c r="R3618" s="248"/>
      <c r="S3618" s="248"/>
      <c r="T3618" s="249"/>
      <c r="U3618" s="14"/>
      <c r="V3618" s="14"/>
      <c r="W3618" s="14"/>
      <c r="X3618" s="14"/>
      <c r="Y3618" s="14"/>
      <c r="Z3618" s="14"/>
      <c r="AA3618" s="14"/>
      <c r="AB3618" s="14"/>
      <c r="AC3618" s="14"/>
      <c r="AD3618" s="14"/>
      <c r="AE3618" s="14"/>
      <c r="AT3618" s="250" t="s">
        <v>397</v>
      </c>
      <c r="AU3618" s="250" t="s">
        <v>84</v>
      </c>
      <c r="AV3618" s="14" t="s">
        <v>84</v>
      </c>
      <c r="AW3618" s="14" t="s">
        <v>35</v>
      </c>
      <c r="AX3618" s="14" t="s">
        <v>74</v>
      </c>
      <c r="AY3618" s="250" t="s">
        <v>378</v>
      </c>
    </row>
    <row r="3619" s="16" customFormat="1">
      <c r="A3619" s="16"/>
      <c r="B3619" s="262"/>
      <c r="C3619" s="263"/>
      <c r="D3619" s="231" t="s">
        <v>397</v>
      </c>
      <c r="E3619" s="264" t="s">
        <v>28</v>
      </c>
      <c r="F3619" s="265" t="s">
        <v>618</v>
      </c>
      <c r="G3619" s="263"/>
      <c r="H3619" s="266">
        <v>708.51599999999996</v>
      </c>
      <c r="I3619" s="267"/>
      <c r="J3619" s="263"/>
      <c r="K3619" s="263"/>
      <c r="L3619" s="268"/>
      <c r="M3619" s="269"/>
      <c r="N3619" s="270"/>
      <c r="O3619" s="270"/>
      <c r="P3619" s="270"/>
      <c r="Q3619" s="270"/>
      <c r="R3619" s="270"/>
      <c r="S3619" s="270"/>
      <c r="T3619" s="271"/>
      <c r="U3619" s="16"/>
      <c r="V3619" s="16"/>
      <c r="W3619" s="16"/>
      <c r="X3619" s="16"/>
      <c r="Y3619" s="16"/>
      <c r="Z3619" s="16"/>
      <c r="AA3619" s="16"/>
      <c r="AB3619" s="16"/>
      <c r="AC3619" s="16"/>
      <c r="AD3619" s="16"/>
      <c r="AE3619" s="16"/>
      <c r="AT3619" s="272" t="s">
        <v>397</v>
      </c>
      <c r="AU3619" s="272" t="s">
        <v>84</v>
      </c>
      <c r="AV3619" s="16" t="s">
        <v>432</v>
      </c>
      <c r="AW3619" s="16" t="s">
        <v>35</v>
      </c>
      <c r="AX3619" s="16" t="s">
        <v>74</v>
      </c>
      <c r="AY3619" s="272" t="s">
        <v>378</v>
      </c>
    </row>
    <row r="3620" s="15" customFormat="1">
      <c r="A3620" s="15"/>
      <c r="B3620" s="251"/>
      <c r="C3620" s="252"/>
      <c r="D3620" s="231" t="s">
        <v>397</v>
      </c>
      <c r="E3620" s="253" t="s">
        <v>183</v>
      </c>
      <c r="F3620" s="254" t="s">
        <v>416</v>
      </c>
      <c r="G3620" s="252"/>
      <c r="H3620" s="255">
        <v>1639.962</v>
      </c>
      <c r="I3620" s="256"/>
      <c r="J3620" s="252"/>
      <c r="K3620" s="252"/>
      <c r="L3620" s="257"/>
      <c r="M3620" s="258"/>
      <c r="N3620" s="259"/>
      <c r="O3620" s="259"/>
      <c r="P3620" s="259"/>
      <c r="Q3620" s="259"/>
      <c r="R3620" s="259"/>
      <c r="S3620" s="259"/>
      <c r="T3620" s="260"/>
      <c r="U3620" s="15"/>
      <c r="V3620" s="15"/>
      <c r="W3620" s="15"/>
      <c r="X3620" s="15"/>
      <c r="Y3620" s="15"/>
      <c r="Z3620" s="15"/>
      <c r="AA3620" s="15"/>
      <c r="AB3620" s="15"/>
      <c r="AC3620" s="15"/>
      <c r="AD3620" s="15"/>
      <c r="AE3620" s="15"/>
      <c r="AT3620" s="261" t="s">
        <v>397</v>
      </c>
      <c r="AU3620" s="261" t="s">
        <v>84</v>
      </c>
      <c r="AV3620" s="15" t="s">
        <v>390</v>
      </c>
      <c r="AW3620" s="15" t="s">
        <v>35</v>
      </c>
      <c r="AX3620" s="15" t="s">
        <v>82</v>
      </c>
      <c r="AY3620" s="261" t="s">
        <v>378</v>
      </c>
    </row>
    <row r="3621" s="2" customFormat="1" ht="24.15" customHeight="1">
      <c r="A3621" s="41"/>
      <c r="B3621" s="42"/>
      <c r="C3621" s="211" t="s">
        <v>4151</v>
      </c>
      <c r="D3621" s="211" t="s">
        <v>385</v>
      </c>
      <c r="E3621" s="212" t="s">
        <v>4152</v>
      </c>
      <c r="F3621" s="213" t="s">
        <v>4153</v>
      </c>
      <c r="G3621" s="214" t="s">
        <v>572</v>
      </c>
      <c r="H3621" s="215">
        <v>160.93000000000001</v>
      </c>
      <c r="I3621" s="216"/>
      <c r="J3621" s="217">
        <f>ROUND(I3621*H3621,2)</f>
        <v>0</v>
      </c>
      <c r="K3621" s="213" t="s">
        <v>389</v>
      </c>
      <c r="L3621" s="47"/>
      <c r="M3621" s="218" t="s">
        <v>28</v>
      </c>
      <c r="N3621" s="219" t="s">
        <v>45</v>
      </c>
      <c r="O3621" s="87"/>
      <c r="P3621" s="220">
        <f>O3621*H3621</f>
        <v>0</v>
      </c>
      <c r="Q3621" s="220">
        <v>0.001</v>
      </c>
      <c r="R3621" s="220">
        <f>Q3621*H3621</f>
        <v>0.16093000000000002</v>
      </c>
      <c r="S3621" s="220">
        <v>0.00031</v>
      </c>
      <c r="T3621" s="221">
        <f>S3621*H3621</f>
        <v>0.049888300000000003</v>
      </c>
      <c r="U3621" s="41"/>
      <c r="V3621" s="41"/>
      <c r="W3621" s="41"/>
      <c r="X3621" s="41"/>
      <c r="Y3621" s="41"/>
      <c r="Z3621" s="41"/>
      <c r="AA3621" s="41"/>
      <c r="AB3621" s="41"/>
      <c r="AC3621" s="41"/>
      <c r="AD3621" s="41"/>
      <c r="AE3621" s="41"/>
      <c r="AR3621" s="222" t="s">
        <v>598</v>
      </c>
      <c r="AT3621" s="222" t="s">
        <v>385</v>
      </c>
      <c r="AU3621" s="222" t="s">
        <v>84</v>
      </c>
      <c r="AY3621" s="20" t="s">
        <v>378</v>
      </c>
      <c r="BE3621" s="223">
        <f>IF(N3621="základní",J3621,0)</f>
        <v>0</v>
      </c>
      <c r="BF3621" s="223">
        <f>IF(N3621="snížená",J3621,0)</f>
        <v>0</v>
      </c>
      <c r="BG3621" s="223">
        <f>IF(N3621="zákl. přenesená",J3621,0)</f>
        <v>0</v>
      </c>
      <c r="BH3621" s="223">
        <f>IF(N3621="sníž. přenesená",J3621,0)</f>
        <v>0</v>
      </c>
      <c r="BI3621" s="223">
        <f>IF(N3621="nulová",J3621,0)</f>
        <v>0</v>
      </c>
      <c r="BJ3621" s="20" t="s">
        <v>82</v>
      </c>
      <c r="BK3621" s="223">
        <f>ROUND(I3621*H3621,2)</f>
        <v>0</v>
      </c>
      <c r="BL3621" s="20" t="s">
        <v>598</v>
      </c>
      <c r="BM3621" s="222" t="s">
        <v>4154</v>
      </c>
    </row>
    <row r="3622" s="2" customFormat="1">
      <c r="A3622" s="41"/>
      <c r="B3622" s="42"/>
      <c r="C3622" s="43"/>
      <c r="D3622" s="224" t="s">
        <v>394</v>
      </c>
      <c r="E3622" s="43"/>
      <c r="F3622" s="225" t="s">
        <v>4155</v>
      </c>
      <c r="G3622" s="43"/>
      <c r="H3622" s="43"/>
      <c r="I3622" s="226"/>
      <c r="J3622" s="43"/>
      <c r="K3622" s="43"/>
      <c r="L3622" s="47"/>
      <c r="M3622" s="227"/>
      <c r="N3622" s="228"/>
      <c r="O3622" s="87"/>
      <c r="P3622" s="87"/>
      <c r="Q3622" s="87"/>
      <c r="R3622" s="87"/>
      <c r="S3622" s="87"/>
      <c r="T3622" s="88"/>
      <c r="U3622" s="41"/>
      <c r="V3622" s="41"/>
      <c r="W3622" s="41"/>
      <c r="X3622" s="41"/>
      <c r="Y3622" s="41"/>
      <c r="Z3622" s="41"/>
      <c r="AA3622" s="41"/>
      <c r="AB3622" s="41"/>
      <c r="AC3622" s="41"/>
      <c r="AD3622" s="41"/>
      <c r="AE3622" s="41"/>
      <c r="AT3622" s="20" t="s">
        <v>394</v>
      </c>
      <c r="AU3622" s="20" t="s">
        <v>84</v>
      </c>
    </row>
    <row r="3623" s="13" customFormat="1">
      <c r="A3623" s="13"/>
      <c r="B3623" s="229"/>
      <c r="C3623" s="230"/>
      <c r="D3623" s="231" t="s">
        <v>397</v>
      </c>
      <c r="E3623" s="232" t="s">
        <v>28</v>
      </c>
      <c r="F3623" s="233" t="s">
        <v>800</v>
      </c>
      <c r="G3623" s="230"/>
      <c r="H3623" s="232" t="s">
        <v>28</v>
      </c>
      <c r="I3623" s="234"/>
      <c r="J3623" s="230"/>
      <c r="K3623" s="230"/>
      <c r="L3623" s="235"/>
      <c r="M3623" s="236"/>
      <c r="N3623" s="237"/>
      <c r="O3623" s="237"/>
      <c r="P3623" s="237"/>
      <c r="Q3623" s="237"/>
      <c r="R3623" s="237"/>
      <c r="S3623" s="237"/>
      <c r="T3623" s="238"/>
      <c r="U3623" s="13"/>
      <c r="V3623" s="13"/>
      <c r="W3623" s="13"/>
      <c r="X3623" s="13"/>
      <c r="Y3623" s="13"/>
      <c r="Z3623" s="13"/>
      <c r="AA3623" s="13"/>
      <c r="AB3623" s="13"/>
      <c r="AC3623" s="13"/>
      <c r="AD3623" s="13"/>
      <c r="AE3623" s="13"/>
      <c r="AT3623" s="239" t="s">
        <v>397</v>
      </c>
      <c r="AU3623" s="239" t="s">
        <v>84</v>
      </c>
      <c r="AV3623" s="13" t="s">
        <v>82</v>
      </c>
      <c r="AW3623" s="13" t="s">
        <v>35</v>
      </c>
      <c r="AX3623" s="13" t="s">
        <v>74</v>
      </c>
      <c r="AY3623" s="239" t="s">
        <v>378</v>
      </c>
    </row>
    <row r="3624" s="14" customFormat="1">
      <c r="A3624" s="14"/>
      <c r="B3624" s="240"/>
      <c r="C3624" s="241"/>
      <c r="D3624" s="231" t="s">
        <v>397</v>
      </c>
      <c r="E3624" s="242" t="s">
        <v>28</v>
      </c>
      <c r="F3624" s="243" t="s">
        <v>4156</v>
      </c>
      <c r="G3624" s="241"/>
      <c r="H3624" s="244">
        <v>80.465000000000003</v>
      </c>
      <c r="I3624" s="245"/>
      <c r="J3624" s="241"/>
      <c r="K3624" s="241"/>
      <c r="L3624" s="246"/>
      <c r="M3624" s="247"/>
      <c r="N3624" s="248"/>
      <c r="O3624" s="248"/>
      <c r="P3624" s="248"/>
      <c r="Q3624" s="248"/>
      <c r="R3624" s="248"/>
      <c r="S3624" s="248"/>
      <c r="T3624" s="249"/>
      <c r="U3624" s="14"/>
      <c r="V3624" s="14"/>
      <c r="W3624" s="14"/>
      <c r="X3624" s="14"/>
      <c r="Y3624" s="14"/>
      <c r="Z3624" s="14"/>
      <c r="AA3624" s="14"/>
      <c r="AB3624" s="14"/>
      <c r="AC3624" s="14"/>
      <c r="AD3624" s="14"/>
      <c r="AE3624" s="14"/>
      <c r="AT3624" s="250" t="s">
        <v>397</v>
      </c>
      <c r="AU3624" s="250" t="s">
        <v>84</v>
      </c>
      <c r="AV3624" s="14" t="s">
        <v>84</v>
      </c>
      <c r="AW3624" s="14" t="s">
        <v>35</v>
      </c>
      <c r="AX3624" s="14" t="s">
        <v>74</v>
      </c>
      <c r="AY3624" s="250" t="s">
        <v>378</v>
      </c>
    </row>
    <row r="3625" s="13" customFormat="1">
      <c r="A3625" s="13"/>
      <c r="B3625" s="229"/>
      <c r="C3625" s="230"/>
      <c r="D3625" s="231" t="s">
        <v>397</v>
      </c>
      <c r="E3625" s="232" t="s">
        <v>28</v>
      </c>
      <c r="F3625" s="233" t="s">
        <v>802</v>
      </c>
      <c r="G3625" s="230"/>
      <c r="H3625" s="232" t="s">
        <v>28</v>
      </c>
      <c r="I3625" s="234"/>
      <c r="J3625" s="230"/>
      <c r="K3625" s="230"/>
      <c r="L3625" s="235"/>
      <c r="M3625" s="236"/>
      <c r="N3625" s="237"/>
      <c r="O3625" s="237"/>
      <c r="P3625" s="237"/>
      <c r="Q3625" s="237"/>
      <c r="R3625" s="237"/>
      <c r="S3625" s="237"/>
      <c r="T3625" s="238"/>
      <c r="U3625" s="13"/>
      <c r="V3625" s="13"/>
      <c r="W3625" s="13"/>
      <c r="X3625" s="13"/>
      <c r="Y3625" s="13"/>
      <c r="Z3625" s="13"/>
      <c r="AA3625" s="13"/>
      <c r="AB3625" s="13"/>
      <c r="AC3625" s="13"/>
      <c r="AD3625" s="13"/>
      <c r="AE3625" s="13"/>
      <c r="AT3625" s="239" t="s">
        <v>397</v>
      </c>
      <c r="AU3625" s="239" t="s">
        <v>84</v>
      </c>
      <c r="AV3625" s="13" t="s">
        <v>82</v>
      </c>
      <c r="AW3625" s="13" t="s">
        <v>35</v>
      </c>
      <c r="AX3625" s="13" t="s">
        <v>74</v>
      </c>
      <c r="AY3625" s="239" t="s">
        <v>378</v>
      </c>
    </row>
    <row r="3626" s="14" customFormat="1">
      <c r="A3626" s="14"/>
      <c r="B3626" s="240"/>
      <c r="C3626" s="241"/>
      <c r="D3626" s="231" t="s">
        <v>397</v>
      </c>
      <c r="E3626" s="242" t="s">
        <v>28</v>
      </c>
      <c r="F3626" s="243" t="s">
        <v>4156</v>
      </c>
      <c r="G3626" s="241"/>
      <c r="H3626" s="244">
        <v>80.465000000000003</v>
      </c>
      <c r="I3626" s="245"/>
      <c r="J3626" s="241"/>
      <c r="K3626" s="241"/>
      <c r="L3626" s="246"/>
      <c r="M3626" s="247"/>
      <c r="N3626" s="248"/>
      <c r="O3626" s="248"/>
      <c r="P3626" s="248"/>
      <c r="Q3626" s="248"/>
      <c r="R3626" s="248"/>
      <c r="S3626" s="248"/>
      <c r="T3626" s="249"/>
      <c r="U3626" s="14"/>
      <c r="V3626" s="14"/>
      <c r="W3626" s="14"/>
      <c r="X3626" s="14"/>
      <c r="Y3626" s="14"/>
      <c r="Z3626" s="14"/>
      <c r="AA3626" s="14"/>
      <c r="AB3626" s="14"/>
      <c r="AC3626" s="14"/>
      <c r="AD3626" s="14"/>
      <c r="AE3626" s="14"/>
      <c r="AT3626" s="250" t="s">
        <v>397</v>
      </c>
      <c r="AU3626" s="250" t="s">
        <v>84</v>
      </c>
      <c r="AV3626" s="14" t="s">
        <v>84</v>
      </c>
      <c r="AW3626" s="14" t="s">
        <v>35</v>
      </c>
      <c r="AX3626" s="14" t="s">
        <v>74</v>
      </c>
      <c r="AY3626" s="250" t="s">
        <v>378</v>
      </c>
    </row>
    <row r="3627" s="15" customFormat="1">
      <c r="A3627" s="15"/>
      <c r="B3627" s="251"/>
      <c r="C3627" s="252"/>
      <c r="D3627" s="231" t="s">
        <v>397</v>
      </c>
      <c r="E3627" s="253" t="s">
        <v>185</v>
      </c>
      <c r="F3627" s="254" t="s">
        <v>416</v>
      </c>
      <c r="G3627" s="252"/>
      <c r="H3627" s="255">
        <v>160.93000000000001</v>
      </c>
      <c r="I3627" s="256"/>
      <c r="J3627" s="252"/>
      <c r="K3627" s="252"/>
      <c r="L3627" s="257"/>
      <c r="M3627" s="258"/>
      <c r="N3627" s="259"/>
      <c r="O3627" s="259"/>
      <c r="P3627" s="259"/>
      <c r="Q3627" s="259"/>
      <c r="R3627" s="259"/>
      <c r="S3627" s="259"/>
      <c r="T3627" s="260"/>
      <c r="U3627" s="15"/>
      <c r="V3627" s="15"/>
      <c r="W3627" s="15"/>
      <c r="X3627" s="15"/>
      <c r="Y3627" s="15"/>
      <c r="Z3627" s="15"/>
      <c r="AA3627" s="15"/>
      <c r="AB3627" s="15"/>
      <c r="AC3627" s="15"/>
      <c r="AD3627" s="15"/>
      <c r="AE3627" s="15"/>
      <c r="AT3627" s="261" t="s">
        <v>397</v>
      </c>
      <c r="AU3627" s="261" t="s">
        <v>84</v>
      </c>
      <c r="AV3627" s="15" t="s">
        <v>390</v>
      </c>
      <c r="AW3627" s="15" t="s">
        <v>35</v>
      </c>
      <c r="AX3627" s="15" t="s">
        <v>82</v>
      </c>
      <c r="AY3627" s="261" t="s">
        <v>378</v>
      </c>
    </row>
    <row r="3628" s="2" customFormat="1" ht="24.15" customHeight="1">
      <c r="A3628" s="41"/>
      <c r="B3628" s="42"/>
      <c r="C3628" s="211" t="s">
        <v>4157</v>
      </c>
      <c r="D3628" s="211" t="s">
        <v>385</v>
      </c>
      <c r="E3628" s="212" t="s">
        <v>4158</v>
      </c>
      <c r="F3628" s="213" t="s">
        <v>4159</v>
      </c>
      <c r="G3628" s="214" t="s">
        <v>572</v>
      </c>
      <c r="H3628" s="215">
        <v>143.78700000000001</v>
      </c>
      <c r="I3628" s="216"/>
      <c r="J3628" s="217">
        <f>ROUND(I3628*H3628,2)</f>
        <v>0</v>
      </c>
      <c r="K3628" s="213" t="s">
        <v>389</v>
      </c>
      <c r="L3628" s="47"/>
      <c r="M3628" s="218" t="s">
        <v>28</v>
      </c>
      <c r="N3628" s="219" t="s">
        <v>45</v>
      </c>
      <c r="O3628" s="87"/>
      <c r="P3628" s="220">
        <f>O3628*H3628</f>
        <v>0</v>
      </c>
      <c r="Q3628" s="220">
        <v>0</v>
      </c>
      <c r="R3628" s="220">
        <f>Q3628*H3628</f>
        <v>0</v>
      </c>
      <c r="S3628" s="220">
        <v>0</v>
      </c>
      <c r="T3628" s="221">
        <f>S3628*H3628</f>
        <v>0</v>
      </c>
      <c r="U3628" s="41"/>
      <c r="V3628" s="41"/>
      <c r="W3628" s="41"/>
      <c r="X3628" s="41"/>
      <c r="Y3628" s="41"/>
      <c r="Z3628" s="41"/>
      <c r="AA3628" s="41"/>
      <c r="AB3628" s="41"/>
      <c r="AC3628" s="41"/>
      <c r="AD3628" s="41"/>
      <c r="AE3628" s="41"/>
      <c r="AR3628" s="222" t="s">
        <v>598</v>
      </c>
      <c r="AT3628" s="222" t="s">
        <v>385</v>
      </c>
      <c r="AU3628" s="222" t="s">
        <v>84</v>
      </c>
      <c r="AY3628" s="20" t="s">
        <v>378</v>
      </c>
      <c r="BE3628" s="223">
        <f>IF(N3628="základní",J3628,0)</f>
        <v>0</v>
      </c>
      <c r="BF3628" s="223">
        <f>IF(N3628="snížená",J3628,0)</f>
        <v>0</v>
      </c>
      <c r="BG3628" s="223">
        <f>IF(N3628="zákl. přenesená",J3628,0)</f>
        <v>0</v>
      </c>
      <c r="BH3628" s="223">
        <f>IF(N3628="sníž. přenesená",J3628,0)</f>
        <v>0</v>
      </c>
      <c r="BI3628" s="223">
        <f>IF(N3628="nulová",J3628,0)</f>
        <v>0</v>
      </c>
      <c r="BJ3628" s="20" t="s">
        <v>82</v>
      </c>
      <c r="BK3628" s="223">
        <f>ROUND(I3628*H3628,2)</f>
        <v>0</v>
      </c>
      <c r="BL3628" s="20" t="s">
        <v>598</v>
      </c>
      <c r="BM3628" s="222" t="s">
        <v>4160</v>
      </c>
    </row>
    <row r="3629" s="2" customFormat="1">
      <c r="A3629" s="41"/>
      <c r="B3629" s="42"/>
      <c r="C3629" s="43"/>
      <c r="D3629" s="224" t="s">
        <v>394</v>
      </c>
      <c r="E3629" s="43"/>
      <c r="F3629" s="225" t="s">
        <v>4161</v>
      </c>
      <c r="G3629" s="43"/>
      <c r="H3629" s="43"/>
      <c r="I3629" s="226"/>
      <c r="J3629" s="43"/>
      <c r="K3629" s="43"/>
      <c r="L3629" s="47"/>
      <c r="M3629" s="227"/>
      <c r="N3629" s="228"/>
      <c r="O3629" s="87"/>
      <c r="P3629" s="87"/>
      <c r="Q3629" s="87"/>
      <c r="R3629" s="87"/>
      <c r="S3629" s="87"/>
      <c r="T3629" s="88"/>
      <c r="U3629" s="41"/>
      <c r="V3629" s="41"/>
      <c r="W3629" s="41"/>
      <c r="X3629" s="41"/>
      <c r="Y3629" s="41"/>
      <c r="Z3629" s="41"/>
      <c r="AA3629" s="41"/>
      <c r="AB3629" s="41"/>
      <c r="AC3629" s="41"/>
      <c r="AD3629" s="41"/>
      <c r="AE3629" s="41"/>
      <c r="AT3629" s="20" t="s">
        <v>394</v>
      </c>
      <c r="AU3629" s="20" t="s">
        <v>84</v>
      </c>
    </row>
    <row r="3630" s="14" customFormat="1">
      <c r="A3630" s="14"/>
      <c r="B3630" s="240"/>
      <c r="C3630" s="241"/>
      <c r="D3630" s="231" t="s">
        <v>397</v>
      </c>
      <c r="E3630" s="242" t="s">
        <v>28</v>
      </c>
      <c r="F3630" s="243" t="s">
        <v>181</v>
      </c>
      <c r="G3630" s="241"/>
      <c r="H3630" s="244">
        <v>143.78700000000001</v>
      </c>
      <c r="I3630" s="245"/>
      <c r="J3630" s="241"/>
      <c r="K3630" s="241"/>
      <c r="L3630" s="246"/>
      <c r="M3630" s="247"/>
      <c r="N3630" s="248"/>
      <c r="O3630" s="248"/>
      <c r="P3630" s="248"/>
      <c r="Q3630" s="248"/>
      <c r="R3630" s="248"/>
      <c r="S3630" s="248"/>
      <c r="T3630" s="249"/>
      <c r="U3630" s="14"/>
      <c r="V3630" s="14"/>
      <c r="W3630" s="14"/>
      <c r="X3630" s="14"/>
      <c r="Y3630" s="14"/>
      <c r="Z3630" s="14"/>
      <c r="AA3630" s="14"/>
      <c r="AB3630" s="14"/>
      <c r="AC3630" s="14"/>
      <c r="AD3630" s="14"/>
      <c r="AE3630" s="14"/>
      <c r="AT3630" s="250" t="s">
        <v>397</v>
      </c>
      <c r="AU3630" s="250" t="s">
        <v>84</v>
      </c>
      <c r="AV3630" s="14" t="s">
        <v>84</v>
      </c>
      <c r="AW3630" s="14" t="s">
        <v>35</v>
      </c>
      <c r="AX3630" s="14" t="s">
        <v>82</v>
      </c>
      <c r="AY3630" s="250" t="s">
        <v>378</v>
      </c>
    </row>
    <row r="3631" s="2" customFormat="1" ht="24.15" customHeight="1">
      <c r="A3631" s="41"/>
      <c r="B3631" s="42"/>
      <c r="C3631" s="211" t="s">
        <v>4162</v>
      </c>
      <c r="D3631" s="211" t="s">
        <v>385</v>
      </c>
      <c r="E3631" s="212" t="s">
        <v>4163</v>
      </c>
      <c r="F3631" s="213" t="s">
        <v>4164</v>
      </c>
      <c r="G3631" s="214" t="s">
        <v>572</v>
      </c>
      <c r="H3631" s="215">
        <v>1639.962</v>
      </c>
      <c r="I3631" s="216"/>
      <c r="J3631" s="217">
        <f>ROUND(I3631*H3631,2)</f>
        <v>0</v>
      </c>
      <c r="K3631" s="213" t="s">
        <v>389</v>
      </c>
      <c r="L3631" s="47"/>
      <c r="M3631" s="218" t="s">
        <v>28</v>
      </c>
      <c r="N3631" s="219" t="s">
        <v>45</v>
      </c>
      <c r="O3631" s="87"/>
      <c r="P3631" s="220">
        <f>O3631*H3631</f>
        <v>0</v>
      </c>
      <c r="Q3631" s="220">
        <v>0</v>
      </c>
      <c r="R3631" s="220">
        <f>Q3631*H3631</f>
        <v>0</v>
      </c>
      <c r="S3631" s="220">
        <v>0</v>
      </c>
      <c r="T3631" s="221">
        <f>S3631*H3631</f>
        <v>0</v>
      </c>
      <c r="U3631" s="41"/>
      <c r="V3631" s="41"/>
      <c r="W3631" s="41"/>
      <c r="X3631" s="41"/>
      <c r="Y3631" s="41"/>
      <c r="Z3631" s="41"/>
      <c r="AA3631" s="41"/>
      <c r="AB3631" s="41"/>
      <c r="AC3631" s="41"/>
      <c r="AD3631" s="41"/>
      <c r="AE3631" s="41"/>
      <c r="AR3631" s="222" t="s">
        <v>598</v>
      </c>
      <c r="AT3631" s="222" t="s">
        <v>385</v>
      </c>
      <c r="AU3631" s="222" t="s">
        <v>84</v>
      </c>
      <c r="AY3631" s="20" t="s">
        <v>378</v>
      </c>
      <c r="BE3631" s="223">
        <f>IF(N3631="základní",J3631,0)</f>
        <v>0</v>
      </c>
      <c r="BF3631" s="223">
        <f>IF(N3631="snížená",J3631,0)</f>
        <v>0</v>
      </c>
      <c r="BG3631" s="223">
        <f>IF(N3631="zákl. přenesená",J3631,0)</f>
        <v>0</v>
      </c>
      <c r="BH3631" s="223">
        <f>IF(N3631="sníž. přenesená",J3631,0)</f>
        <v>0</v>
      </c>
      <c r="BI3631" s="223">
        <f>IF(N3631="nulová",J3631,0)</f>
        <v>0</v>
      </c>
      <c r="BJ3631" s="20" t="s">
        <v>82</v>
      </c>
      <c r="BK3631" s="223">
        <f>ROUND(I3631*H3631,2)</f>
        <v>0</v>
      </c>
      <c r="BL3631" s="20" t="s">
        <v>598</v>
      </c>
      <c r="BM3631" s="222" t="s">
        <v>4165</v>
      </c>
    </row>
    <row r="3632" s="2" customFormat="1">
      <c r="A3632" s="41"/>
      <c r="B3632" s="42"/>
      <c r="C3632" s="43"/>
      <c r="D3632" s="224" t="s">
        <v>394</v>
      </c>
      <c r="E3632" s="43"/>
      <c r="F3632" s="225" t="s">
        <v>4166</v>
      </c>
      <c r="G3632" s="43"/>
      <c r="H3632" s="43"/>
      <c r="I3632" s="226"/>
      <c r="J3632" s="43"/>
      <c r="K3632" s="43"/>
      <c r="L3632" s="47"/>
      <c r="M3632" s="227"/>
      <c r="N3632" s="228"/>
      <c r="O3632" s="87"/>
      <c r="P3632" s="87"/>
      <c r="Q3632" s="87"/>
      <c r="R3632" s="87"/>
      <c r="S3632" s="87"/>
      <c r="T3632" s="88"/>
      <c r="U3632" s="41"/>
      <c r="V3632" s="41"/>
      <c r="W3632" s="41"/>
      <c r="X3632" s="41"/>
      <c r="Y3632" s="41"/>
      <c r="Z3632" s="41"/>
      <c r="AA3632" s="41"/>
      <c r="AB3632" s="41"/>
      <c r="AC3632" s="41"/>
      <c r="AD3632" s="41"/>
      <c r="AE3632" s="41"/>
      <c r="AT3632" s="20" t="s">
        <v>394</v>
      </c>
      <c r="AU3632" s="20" t="s">
        <v>84</v>
      </c>
    </row>
    <row r="3633" s="14" customFormat="1">
      <c r="A3633" s="14"/>
      <c r="B3633" s="240"/>
      <c r="C3633" s="241"/>
      <c r="D3633" s="231" t="s">
        <v>397</v>
      </c>
      <c r="E3633" s="242" t="s">
        <v>28</v>
      </c>
      <c r="F3633" s="243" t="s">
        <v>183</v>
      </c>
      <c r="G3633" s="241"/>
      <c r="H3633" s="244">
        <v>1639.962</v>
      </c>
      <c r="I3633" s="245"/>
      <c r="J3633" s="241"/>
      <c r="K3633" s="241"/>
      <c r="L3633" s="246"/>
      <c r="M3633" s="247"/>
      <c r="N3633" s="248"/>
      <c r="O3633" s="248"/>
      <c r="P3633" s="248"/>
      <c r="Q3633" s="248"/>
      <c r="R3633" s="248"/>
      <c r="S3633" s="248"/>
      <c r="T3633" s="249"/>
      <c r="U3633" s="14"/>
      <c r="V3633" s="14"/>
      <c r="W3633" s="14"/>
      <c r="X3633" s="14"/>
      <c r="Y3633" s="14"/>
      <c r="Z3633" s="14"/>
      <c r="AA3633" s="14"/>
      <c r="AB3633" s="14"/>
      <c r="AC3633" s="14"/>
      <c r="AD3633" s="14"/>
      <c r="AE3633" s="14"/>
      <c r="AT3633" s="250" t="s">
        <v>397</v>
      </c>
      <c r="AU3633" s="250" t="s">
        <v>84</v>
      </c>
      <c r="AV3633" s="14" t="s">
        <v>84</v>
      </c>
      <c r="AW3633" s="14" t="s">
        <v>35</v>
      </c>
      <c r="AX3633" s="14" t="s">
        <v>82</v>
      </c>
      <c r="AY3633" s="250" t="s">
        <v>378</v>
      </c>
    </row>
    <row r="3634" s="2" customFormat="1" ht="24.15" customHeight="1">
      <c r="A3634" s="41"/>
      <c r="B3634" s="42"/>
      <c r="C3634" s="211" t="s">
        <v>4167</v>
      </c>
      <c r="D3634" s="211" t="s">
        <v>385</v>
      </c>
      <c r="E3634" s="212" t="s">
        <v>4168</v>
      </c>
      <c r="F3634" s="213" t="s">
        <v>4169</v>
      </c>
      <c r="G3634" s="214" t="s">
        <v>572</v>
      </c>
      <c r="H3634" s="215">
        <v>160.93000000000001</v>
      </c>
      <c r="I3634" s="216"/>
      <c r="J3634" s="217">
        <f>ROUND(I3634*H3634,2)</f>
        <v>0</v>
      </c>
      <c r="K3634" s="213" t="s">
        <v>389</v>
      </c>
      <c r="L3634" s="47"/>
      <c r="M3634" s="218" t="s">
        <v>28</v>
      </c>
      <c r="N3634" s="219" t="s">
        <v>45</v>
      </c>
      <c r="O3634" s="87"/>
      <c r="P3634" s="220">
        <f>O3634*H3634</f>
        <v>0</v>
      </c>
      <c r="Q3634" s="220">
        <v>0</v>
      </c>
      <c r="R3634" s="220">
        <f>Q3634*H3634</f>
        <v>0</v>
      </c>
      <c r="S3634" s="220">
        <v>0</v>
      </c>
      <c r="T3634" s="221">
        <f>S3634*H3634</f>
        <v>0</v>
      </c>
      <c r="U3634" s="41"/>
      <c r="V3634" s="41"/>
      <c r="W3634" s="41"/>
      <c r="X3634" s="41"/>
      <c r="Y3634" s="41"/>
      <c r="Z3634" s="41"/>
      <c r="AA3634" s="41"/>
      <c r="AB3634" s="41"/>
      <c r="AC3634" s="41"/>
      <c r="AD3634" s="41"/>
      <c r="AE3634" s="41"/>
      <c r="AR3634" s="222" t="s">
        <v>598</v>
      </c>
      <c r="AT3634" s="222" t="s">
        <v>385</v>
      </c>
      <c r="AU3634" s="222" t="s">
        <v>84</v>
      </c>
      <c r="AY3634" s="20" t="s">
        <v>378</v>
      </c>
      <c r="BE3634" s="223">
        <f>IF(N3634="základní",J3634,0)</f>
        <v>0</v>
      </c>
      <c r="BF3634" s="223">
        <f>IF(N3634="snížená",J3634,0)</f>
        <v>0</v>
      </c>
      <c r="BG3634" s="223">
        <f>IF(N3634="zákl. přenesená",J3634,0)</f>
        <v>0</v>
      </c>
      <c r="BH3634" s="223">
        <f>IF(N3634="sníž. přenesená",J3634,0)</f>
        <v>0</v>
      </c>
      <c r="BI3634" s="223">
        <f>IF(N3634="nulová",J3634,0)</f>
        <v>0</v>
      </c>
      <c r="BJ3634" s="20" t="s">
        <v>82</v>
      </c>
      <c r="BK3634" s="223">
        <f>ROUND(I3634*H3634,2)</f>
        <v>0</v>
      </c>
      <c r="BL3634" s="20" t="s">
        <v>598</v>
      </c>
      <c r="BM3634" s="222" t="s">
        <v>4170</v>
      </c>
    </row>
    <row r="3635" s="2" customFormat="1">
      <c r="A3635" s="41"/>
      <c r="B3635" s="42"/>
      <c r="C3635" s="43"/>
      <c r="D3635" s="224" t="s">
        <v>394</v>
      </c>
      <c r="E3635" s="43"/>
      <c r="F3635" s="225" t="s">
        <v>4171</v>
      </c>
      <c r="G3635" s="43"/>
      <c r="H3635" s="43"/>
      <c r="I3635" s="226"/>
      <c r="J3635" s="43"/>
      <c r="K3635" s="43"/>
      <c r="L3635" s="47"/>
      <c r="M3635" s="227"/>
      <c r="N3635" s="228"/>
      <c r="O3635" s="87"/>
      <c r="P3635" s="87"/>
      <c r="Q3635" s="87"/>
      <c r="R3635" s="87"/>
      <c r="S3635" s="87"/>
      <c r="T3635" s="88"/>
      <c r="U3635" s="41"/>
      <c r="V3635" s="41"/>
      <c r="W3635" s="41"/>
      <c r="X3635" s="41"/>
      <c r="Y3635" s="41"/>
      <c r="Z3635" s="41"/>
      <c r="AA3635" s="41"/>
      <c r="AB3635" s="41"/>
      <c r="AC3635" s="41"/>
      <c r="AD3635" s="41"/>
      <c r="AE3635" s="41"/>
      <c r="AT3635" s="20" t="s">
        <v>394</v>
      </c>
      <c r="AU3635" s="20" t="s">
        <v>84</v>
      </c>
    </row>
    <row r="3636" s="14" customFormat="1">
      <c r="A3636" s="14"/>
      <c r="B3636" s="240"/>
      <c r="C3636" s="241"/>
      <c r="D3636" s="231" t="s">
        <v>397</v>
      </c>
      <c r="E3636" s="242" t="s">
        <v>28</v>
      </c>
      <c r="F3636" s="243" t="s">
        <v>185</v>
      </c>
      <c r="G3636" s="241"/>
      <c r="H3636" s="244">
        <v>160.93000000000001</v>
      </c>
      <c r="I3636" s="245"/>
      <c r="J3636" s="241"/>
      <c r="K3636" s="241"/>
      <c r="L3636" s="246"/>
      <c r="M3636" s="247"/>
      <c r="N3636" s="248"/>
      <c r="O3636" s="248"/>
      <c r="P3636" s="248"/>
      <c r="Q3636" s="248"/>
      <c r="R3636" s="248"/>
      <c r="S3636" s="248"/>
      <c r="T3636" s="249"/>
      <c r="U3636" s="14"/>
      <c r="V3636" s="14"/>
      <c r="W3636" s="14"/>
      <c r="X3636" s="14"/>
      <c r="Y3636" s="14"/>
      <c r="Z3636" s="14"/>
      <c r="AA3636" s="14"/>
      <c r="AB3636" s="14"/>
      <c r="AC3636" s="14"/>
      <c r="AD3636" s="14"/>
      <c r="AE3636" s="14"/>
      <c r="AT3636" s="250" t="s">
        <v>397</v>
      </c>
      <c r="AU3636" s="250" t="s">
        <v>84</v>
      </c>
      <c r="AV3636" s="14" t="s">
        <v>84</v>
      </c>
      <c r="AW3636" s="14" t="s">
        <v>35</v>
      </c>
      <c r="AX3636" s="14" t="s">
        <v>82</v>
      </c>
      <c r="AY3636" s="250" t="s">
        <v>378</v>
      </c>
    </row>
    <row r="3637" s="2" customFormat="1" ht="33" customHeight="1">
      <c r="A3637" s="41"/>
      <c r="B3637" s="42"/>
      <c r="C3637" s="211" t="s">
        <v>4172</v>
      </c>
      <c r="D3637" s="211" t="s">
        <v>385</v>
      </c>
      <c r="E3637" s="212" t="s">
        <v>4173</v>
      </c>
      <c r="F3637" s="213" t="s">
        <v>4174</v>
      </c>
      <c r="G3637" s="214" t="s">
        <v>572</v>
      </c>
      <c r="H3637" s="215">
        <v>3776.6669999999999</v>
      </c>
      <c r="I3637" s="216"/>
      <c r="J3637" s="217">
        <f>ROUND(I3637*H3637,2)</f>
        <v>0</v>
      </c>
      <c r="K3637" s="213" t="s">
        <v>389</v>
      </c>
      <c r="L3637" s="47"/>
      <c r="M3637" s="218" t="s">
        <v>28</v>
      </c>
      <c r="N3637" s="219" t="s">
        <v>45</v>
      </c>
      <c r="O3637" s="87"/>
      <c r="P3637" s="220">
        <f>O3637*H3637</f>
        <v>0</v>
      </c>
      <c r="Q3637" s="220">
        <v>0.00020000000000000001</v>
      </c>
      <c r="R3637" s="220">
        <f>Q3637*H3637</f>
        <v>0.75533340000000004</v>
      </c>
      <c r="S3637" s="220">
        <v>0</v>
      </c>
      <c r="T3637" s="221">
        <f>S3637*H3637</f>
        <v>0</v>
      </c>
      <c r="U3637" s="41"/>
      <c r="V3637" s="41"/>
      <c r="W3637" s="41"/>
      <c r="X3637" s="41"/>
      <c r="Y3637" s="41"/>
      <c r="Z3637" s="41"/>
      <c r="AA3637" s="41"/>
      <c r="AB3637" s="41"/>
      <c r="AC3637" s="41"/>
      <c r="AD3637" s="41"/>
      <c r="AE3637" s="41"/>
      <c r="AR3637" s="222" t="s">
        <v>598</v>
      </c>
      <c r="AT3637" s="222" t="s">
        <v>385</v>
      </c>
      <c r="AU3637" s="222" t="s">
        <v>84</v>
      </c>
      <c r="AY3637" s="20" t="s">
        <v>378</v>
      </c>
      <c r="BE3637" s="223">
        <f>IF(N3637="základní",J3637,0)</f>
        <v>0</v>
      </c>
      <c r="BF3637" s="223">
        <f>IF(N3637="snížená",J3637,0)</f>
        <v>0</v>
      </c>
      <c r="BG3637" s="223">
        <f>IF(N3637="zákl. přenesená",J3637,0)</f>
        <v>0</v>
      </c>
      <c r="BH3637" s="223">
        <f>IF(N3637="sníž. přenesená",J3637,0)</f>
        <v>0</v>
      </c>
      <c r="BI3637" s="223">
        <f>IF(N3637="nulová",J3637,0)</f>
        <v>0</v>
      </c>
      <c r="BJ3637" s="20" t="s">
        <v>82</v>
      </c>
      <c r="BK3637" s="223">
        <f>ROUND(I3637*H3637,2)</f>
        <v>0</v>
      </c>
      <c r="BL3637" s="20" t="s">
        <v>598</v>
      </c>
      <c r="BM3637" s="222" t="s">
        <v>4175</v>
      </c>
    </row>
    <row r="3638" s="2" customFormat="1">
      <c r="A3638" s="41"/>
      <c r="B3638" s="42"/>
      <c r="C3638" s="43"/>
      <c r="D3638" s="224" t="s">
        <v>394</v>
      </c>
      <c r="E3638" s="43"/>
      <c r="F3638" s="225" t="s">
        <v>4176</v>
      </c>
      <c r="G3638" s="43"/>
      <c r="H3638" s="43"/>
      <c r="I3638" s="226"/>
      <c r="J3638" s="43"/>
      <c r="K3638" s="43"/>
      <c r="L3638" s="47"/>
      <c r="M3638" s="227"/>
      <c r="N3638" s="228"/>
      <c r="O3638" s="87"/>
      <c r="P3638" s="87"/>
      <c r="Q3638" s="87"/>
      <c r="R3638" s="87"/>
      <c r="S3638" s="87"/>
      <c r="T3638" s="88"/>
      <c r="U3638" s="41"/>
      <c r="V3638" s="41"/>
      <c r="W3638" s="41"/>
      <c r="X3638" s="41"/>
      <c r="Y3638" s="41"/>
      <c r="Z3638" s="41"/>
      <c r="AA3638" s="41"/>
      <c r="AB3638" s="41"/>
      <c r="AC3638" s="41"/>
      <c r="AD3638" s="41"/>
      <c r="AE3638" s="41"/>
      <c r="AT3638" s="20" t="s">
        <v>394</v>
      </c>
      <c r="AU3638" s="20" t="s">
        <v>84</v>
      </c>
    </row>
    <row r="3639" s="13" customFormat="1">
      <c r="A3639" s="13"/>
      <c r="B3639" s="229"/>
      <c r="C3639" s="230"/>
      <c r="D3639" s="231" t="s">
        <v>397</v>
      </c>
      <c r="E3639" s="232" t="s">
        <v>28</v>
      </c>
      <c r="F3639" s="233" t="s">
        <v>797</v>
      </c>
      <c r="G3639" s="230"/>
      <c r="H3639" s="232" t="s">
        <v>28</v>
      </c>
      <c r="I3639" s="234"/>
      <c r="J3639" s="230"/>
      <c r="K3639" s="230"/>
      <c r="L3639" s="235"/>
      <c r="M3639" s="236"/>
      <c r="N3639" s="237"/>
      <c r="O3639" s="237"/>
      <c r="P3639" s="237"/>
      <c r="Q3639" s="237"/>
      <c r="R3639" s="237"/>
      <c r="S3639" s="237"/>
      <c r="T3639" s="238"/>
      <c r="U3639" s="13"/>
      <c r="V3639" s="13"/>
      <c r="W3639" s="13"/>
      <c r="X3639" s="13"/>
      <c r="Y3639" s="13"/>
      <c r="Z3639" s="13"/>
      <c r="AA3639" s="13"/>
      <c r="AB3639" s="13"/>
      <c r="AC3639" s="13"/>
      <c r="AD3639" s="13"/>
      <c r="AE3639" s="13"/>
      <c r="AT3639" s="239" t="s">
        <v>397</v>
      </c>
      <c r="AU3639" s="239" t="s">
        <v>84</v>
      </c>
      <c r="AV3639" s="13" t="s">
        <v>82</v>
      </c>
      <c r="AW3639" s="13" t="s">
        <v>35</v>
      </c>
      <c r="AX3639" s="13" t="s">
        <v>74</v>
      </c>
      <c r="AY3639" s="239" t="s">
        <v>378</v>
      </c>
    </row>
    <row r="3640" s="14" customFormat="1">
      <c r="A3640" s="14"/>
      <c r="B3640" s="240"/>
      <c r="C3640" s="241"/>
      <c r="D3640" s="231" t="s">
        <v>397</v>
      </c>
      <c r="E3640" s="242" t="s">
        <v>28</v>
      </c>
      <c r="F3640" s="243" t="s">
        <v>127</v>
      </c>
      <c r="G3640" s="241"/>
      <c r="H3640" s="244">
        <v>124.27</v>
      </c>
      <c r="I3640" s="245"/>
      <c r="J3640" s="241"/>
      <c r="K3640" s="241"/>
      <c r="L3640" s="246"/>
      <c r="M3640" s="247"/>
      <c r="N3640" s="248"/>
      <c r="O3640" s="248"/>
      <c r="P3640" s="248"/>
      <c r="Q3640" s="248"/>
      <c r="R3640" s="248"/>
      <c r="S3640" s="248"/>
      <c r="T3640" s="249"/>
      <c r="U3640" s="14"/>
      <c r="V3640" s="14"/>
      <c r="W3640" s="14"/>
      <c r="X3640" s="14"/>
      <c r="Y3640" s="14"/>
      <c r="Z3640" s="14"/>
      <c r="AA3640" s="14"/>
      <c r="AB3640" s="14"/>
      <c r="AC3640" s="14"/>
      <c r="AD3640" s="14"/>
      <c r="AE3640" s="14"/>
      <c r="AT3640" s="250" t="s">
        <v>397</v>
      </c>
      <c r="AU3640" s="250" t="s">
        <v>84</v>
      </c>
      <c r="AV3640" s="14" t="s">
        <v>84</v>
      </c>
      <c r="AW3640" s="14" t="s">
        <v>35</v>
      </c>
      <c r="AX3640" s="14" t="s">
        <v>74</v>
      </c>
      <c r="AY3640" s="250" t="s">
        <v>378</v>
      </c>
    </row>
    <row r="3641" s="14" customFormat="1">
      <c r="A3641" s="14"/>
      <c r="B3641" s="240"/>
      <c r="C3641" s="241"/>
      <c r="D3641" s="231" t="s">
        <v>397</v>
      </c>
      <c r="E3641" s="242" t="s">
        <v>28</v>
      </c>
      <c r="F3641" s="243" t="s">
        <v>239</v>
      </c>
      <c r="G3641" s="241"/>
      <c r="H3641" s="244">
        <v>562.84400000000005</v>
      </c>
      <c r="I3641" s="245"/>
      <c r="J3641" s="241"/>
      <c r="K3641" s="241"/>
      <c r="L3641" s="246"/>
      <c r="M3641" s="247"/>
      <c r="N3641" s="248"/>
      <c r="O3641" s="248"/>
      <c r="P3641" s="248"/>
      <c r="Q3641" s="248"/>
      <c r="R3641" s="248"/>
      <c r="S3641" s="248"/>
      <c r="T3641" s="249"/>
      <c r="U3641" s="14"/>
      <c r="V3641" s="14"/>
      <c r="W3641" s="14"/>
      <c r="X3641" s="14"/>
      <c r="Y3641" s="14"/>
      <c r="Z3641" s="14"/>
      <c r="AA3641" s="14"/>
      <c r="AB3641" s="14"/>
      <c r="AC3641" s="14"/>
      <c r="AD3641" s="14"/>
      <c r="AE3641" s="14"/>
      <c r="AT3641" s="250" t="s">
        <v>397</v>
      </c>
      <c r="AU3641" s="250" t="s">
        <v>84</v>
      </c>
      <c r="AV3641" s="14" t="s">
        <v>84</v>
      </c>
      <c r="AW3641" s="14" t="s">
        <v>35</v>
      </c>
      <c r="AX3641" s="14" t="s">
        <v>74</v>
      </c>
      <c r="AY3641" s="250" t="s">
        <v>378</v>
      </c>
    </row>
    <row r="3642" s="14" customFormat="1">
      <c r="A3642" s="14"/>
      <c r="B3642" s="240"/>
      <c r="C3642" s="241"/>
      <c r="D3642" s="231" t="s">
        <v>397</v>
      </c>
      <c r="E3642" s="242" t="s">
        <v>28</v>
      </c>
      <c r="F3642" s="243" t="s">
        <v>4177</v>
      </c>
      <c r="G3642" s="241"/>
      <c r="H3642" s="244">
        <v>-46.805</v>
      </c>
      <c r="I3642" s="245"/>
      <c r="J3642" s="241"/>
      <c r="K3642" s="241"/>
      <c r="L3642" s="246"/>
      <c r="M3642" s="247"/>
      <c r="N3642" s="248"/>
      <c r="O3642" s="248"/>
      <c r="P3642" s="248"/>
      <c r="Q3642" s="248"/>
      <c r="R3642" s="248"/>
      <c r="S3642" s="248"/>
      <c r="T3642" s="249"/>
      <c r="U3642" s="14"/>
      <c r="V3642" s="14"/>
      <c r="W3642" s="14"/>
      <c r="X3642" s="14"/>
      <c r="Y3642" s="14"/>
      <c r="Z3642" s="14"/>
      <c r="AA3642" s="14"/>
      <c r="AB3642" s="14"/>
      <c r="AC3642" s="14"/>
      <c r="AD3642" s="14"/>
      <c r="AE3642" s="14"/>
      <c r="AT3642" s="250" t="s">
        <v>397</v>
      </c>
      <c r="AU3642" s="250" t="s">
        <v>84</v>
      </c>
      <c r="AV3642" s="14" t="s">
        <v>84</v>
      </c>
      <c r="AW3642" s="14" t="s">
        <v>35</v>
      </c>
      <c r="AX3642" s="14" t="s">
        <v>74</v>
      </c>
      <c r="AY3642" s="250" t="s">
        <v>378</v>
      </c>
    </row>
    <row r="3643" s="14" customFormat="1">
      <c r="A3643" s="14"/>
      <c r="B3643" s="240"/>
      <c r="C3643" s="241"/>
      <c r="D3643" s="231" t="s">
        <v>397</v>
      </c>
      <c r="E3643" s="242" t="s">
        <v>28</v>
      </c>
      <c r="F3643" s="243" t="s">
        <v>289</v>
      </c>
      <c r="G3643" s="241"/>
      <c r="H3643" s="244">
        <v>249.25</v>
      </c>
      <c r="I3643" s="245"/>
      <c r="J3643" s="241"/>
      <c r="K3643" s="241"/>
      <c r="L3643" s="246"/>
      <c r="M3643" s="247"/>
      <c r="N3643" s="248"/>
      <c r="O3643" s="248"/>
      <c r="P3643" s="248"/>
      <c r="Q3643" s="248"/>
      <c r="R3643" s="248"/>
      <c r="S3643" s="248"/>
      <c r="T3643" s="249"/>
      <c r="U3643" s="14"/>
      <c r="V3643" s="14"/>
      <c r="W3643" s="14"/>
      <c r="X3643" s="14"/>
      <c r="Y3643" s="14"/>
      <c r="Z3643" s="14"/>
      <c r="AA3643" s="14"/>
      <c r="AB3643" s="14"/>
      <c r="AC3643" s="14"/>
      <c r="AD3643" s="14"/>
      <c r="AE3643" s="14"/>
      <c r="AT3643" s="250" t="s">
        <v>397</v>
      </c>
      <c r="AU3643" s="250" t="s">
        <v>84</v>
      </c>
      <c r="AV3643" s="14" t="s">
        <v>84</v>
      </c>
      <c r="AW3643" s="14" t="s">
        <v>35</v>
      </c>
      <c r="AX3643" s="14" t="s">
        <v>74</v>
      </c>
      <c r="AY3643" s="250" t="s">
        <v>378</v>
      </c>
    </row>
    <row r="3644" s="14" customFormat="1">
      <c r="A3644" s="14"/>
      <c r="B3644" s="240"/>
      <c r="C3644" s="241"/>
      <c r="D3644" s="231" t="s">
        <v>397</v>
      </c>
      <c r="E3644" s="242" t="s">
        <v>28</v>
      </c>
      <c r="F3644" s="243" t="s">
        <v>4178</v>
      </c>
      <c r="G3644" s="241"/>
      <c r="H3644" s="244">
        <v>-235.68799999999999</v>
      </c>
      <c r="I3644" s="245"/>
      <c r="J3644" s="241"/>
      <c r="K3644" s="241"/>
      <c r="L3644" s="246"/>
      <c r="M3644" s="247"/>
      <c r="N3644" s="248"/>
      <c r="O3644" s="248"/>
      <c r="P3644" s="248"/>
      <c r="Q3644" s="248"/>
      <c r="R3644" s="248"/>
      <c r="S3644" s="248"/>
      <c r="T3644" s="249"/>
      <c r="U3644" s="14"/>
      <c r="V3644" s="14"/>
      <c r="W3644" s="14"/>
      <c r="X3644" s="14"/>
      <c r="Y3644" s="14"/>
      <c r="Z3644" s="14"/>
      <c r="AA3644" s="14"/>
      <c r="AB3644" s="14"/>
      <c r="AC3644" s="14"/>
      <c r="AD3644" s="14"/>
      <c r="AE3644" s="14"/>
      <c r="AT3644" s="250" t="s">
        <v>397</v>
      </c>
      <c r="AU3644" s="250" t="s">
        <v>84</v>
      </c>
      <c r="AV3644" s="14" t="s">
        <v>84</v>
      </c>
      <c r="AW3644" s="14" t="s">
        <v>35</v>
      </c>
      <c r="AX3644" s="14" t="s">
        <v>74</v>
      </c>
      <c r="AY3644" s="250" t="s">
        <v>378</v>
      </c>
    </row>
    <row r="3645" s="14" customFormat="1">
      <c r="A3645" s="14"/>
      <c r="B3645" s="240"/>
      <c r="C3645" s="241"/>
      <c r="D3645" s="231" t="s">
        <v>397</v>
      </c>
      <c r="E3645" s="242" t="s">
        <v>28</v>
      </c>
      <c r="F3645" s="243" t="s">
        <v>221</v>
      </c>
      <c r="G3645" s="241"/>
      <c r="H3645" s="244">
        <v>18.649999999999999</v>
      </c>
      <c r="I3645" s="245"/>
      <c r="J3645" s="241"/>
      <c r="K3645" s="241"/>
      <c r="L3645" s="246"/>
      <c r="M3645" s="247"/>
      <c r="N3645" s="248"/>
      <c r="O3645" s="248"/>
      <c r="P3645" s="248"/>
      <c r="Q3645" s="248"/>
      <c r="R3645" s="248"/>
      <c r="S3645" s="248"/>
      <c r="T3645" s="249"/>
      <c r="U3645" s="14"/>
      <c r="V3645" s="14"/>
      <c r="W3645" s="14"/>
      <c r="X3645" s="14"/>
      <c r="Y3645" s="14"/>
      <c r="Z3645" s="14"/>
      <c r="AA3645" s="14"/>
      <c r="AB3645" s="14"/>
      <c r="AC3645" s="14"/>
      <c r="AD3645" s="14"/>
      <c r="AE3645" s="14"/>
      <c r="AT3645" s="250" t="s">
        <v>397</v>
      </c>
      <c r="AU3645" s="250" t="s">
        <v>84</v>
      </c>
      <c r="AV3645" s="14" t="s">
        <v>84</v>
      </c>
      <c r="AW3645" s="14" t="s">
        <v>35</v>
      </c>
      <c r="AX3645" s="14" t="s">
        <v>74</v>
      </c>
      <c r="AY3645" s="250" t="s">
        <v>378</v>
      </c>
    </row>
    <row r="3646" s="13" customFormat="1">
      <c r="A3646" s="13"/>
      <c r="B3646" s="229"/>
      <c r="C3646" s="230"/>
      <c r="D3646" s="231" t="s">
        <v>397</v>
      </c>
      <c r="E3646" s="232" t="s">
        <v>28</v>
      </c>
      <c r="F3646" s="233" t="s">
        <v>804</v>
      </c>
      <c r="G3646" s="230"/>
      <c r="H3646" s="232" t="s">
        <v>28</v>
      </c>
      <c r="I3646" s="234"/>
      <c r="J3646" s="230"/>
      <c r="K3646" s="230"/>
      <c r="L3646" s="235"/>
      <c r="M3646" s="236"/>
      <c r="N3646" s="237"/>
      <c r="O3646" s="237"/>
      <c r="P3646" s="237"/>
      <c r="Q3646" s="237"/>
      <c r="R3646" s="237"/>
      <c r="S3646" s="237"/>
      <c r="T3646" s="238"/>
      <c r="U3646" s="13"/>
      <c r="V3646" s="13"/>
      <c r="W3646" s="13"/>
      <c r="X3646" s="13"/>
      <c r="Y3646" s="13"/>
      <c r="Z3646" s="13"/>
      <c r="AA3646" s="13"/>
      <c r="AB3646" s="13"/>
      <c r="AC3646" s="13"/>
      <c r="AD3646" s="13"/>
      <c r="AE3646" s="13"/>
      <c r="AT3646" s="239" t="s">
        <v>397</v>
      </c>
      <c r="AU3646" s="239" t="s">
        <v>84</v>
      </c>
      <c r="AV3646" s="13" t="s">
        <v>82</v>
      </c>
      <c r="AW3646" s="13" t="s">
        <v>35</v>
      </c>
      <c r="AX3646" s="13" t="s">
        <v>74</v>
      </c>
      <c r="AY3646" s="239" t="s">
        <v>378</v>
      </c>
    </row>
    <row r="3647" s="14" customFormat="1">
      <c r="A3647" s="14"/>
      <c r="B3647" s="240"/>
      <c r="C3647" s="241"/>
      <c r="D3647" s="231" t="s">
        <v>397</v>
      </c>
      <c r="E3647" s="242" t="s">
        <v>28</v>
      </c>
      <c r="F3647" s="243" t="s">
        <v>298</v>
      </c>
      <c r="G3647" s="241"/>
      <c r="H3647" s="244">
        <v>452.60000000000002</v>
      </c>
      <c r="I3647" s="245"/>
      <c r="J3647" s="241"/>
      <c r="K3647" s="241"/>
      <c r="L3647" s="246"/>
      <c r="M3647" s="247"/>
      <c r="N3647" s="248"/>
      <c r="O3647" s="248"/>
      <c r="P3647" s="248"/>
      <c r="Q3647" s="248"/>
      <c r="R3647" s="248"/>
      <c r="S3647" s="248"/>
      <c r="T3647" s="249"/>
      <c r="U3647" s="14"/>
      <c r="V3647" s="14"/>
      <c r="W3647" s="14"/>
      <c r="X3647" s="14"/>
      <c r="Y3647" s="14"/>
      <c r="Z3647" s="14"/>
      <c r="AA3647" s="14"/>
      <c r="AB3647" s="14"/>
      <c r="AC3647" s="14"/>
      <c r="AD3647" s="14"/>
      <c r="AE3647" s="14"/>
      <c r="AT3647" s="250" t="s">
        <v>397</v>
      </c>
      <c r="AU3647" s="250" t="s">
        <v>84</v>
      </c>
      <c r="AV3647" s="14" t="s">
        <v>84</v>
      </c>
      <c r="AW3647" s="14" t="s">
        <v>35</v>
      </c>
      <c r="AX3647" s="14" t="s">
        <v>74</v>
      </c>
      <c r="AY3647" s="250" t="s">
        <v>378</v>
      </c>
    </row>
    <row r="3648" s="14" customFormat="1">
      <c r="A3648" s="14"/>
      <c r="B3648" s="240"/>
      <c r="C3648" s="241"/>
      <c r="D3648" s="231" t="s">
        <v>397</v>
      </c>
      <c r="E3648" s="242" t="s">
        <v>28</v>
      </c>
      <c r="F3648" s="243" t="s">
        <v>248</v>
      </c>
      <c r="G3648" s="241"/>
      <c r="H3648" s="244">
        <v>1364.6890000000001</v>
      </c>
      <c r="I3648" s="245"/>
      <c r="J3648" s="241"/>
      <c r="K3648" s="241"/>
      <c r="L3648" s="246"/>
      <c r="M3648" s="247"/>
      <c r="N3648" s="248"/>
      <c r="O3648" s="248"/>
      <c r="P3648" s="248"/>
      <c r="Q3648" s="248"/>
      <c r="R3648" s="248"/>
      <c r="S3648" s="248"/>
      <c r="T3648" s="249"/>
      <c r="U3648" s="14"/>
      <c r="V3648" s="14"/>
      <c r="W3648" s="14"/>
      <c r="X3648" s="14"/>
      <c r="Y3648" s="14"/>
      <c r="Z3648" s="14"/>
      <c r="AA3648" s="14"/>
      <c r="AB3648" s="14"/>
      <c r="AC3648" s="14"/>
      <c r="AD3648" s="14"/>
      <c r="AE3648" s="14"/>
      <c r="AT3648" s="250" t="s">
        <v>397</v>
      </c>
      <c r="AU3648" s="250" t="s">
        <v>84</v>
      </c>
      <c r="AV3648" s="14" t="s">
        <v>84</v>
      </c>
      <c r="AW3648" s="14" t="s">
        <v>35</v>
      </c>
      <c r="AX3648" s="14" t="s">
        <v>74</v>
      </c>
      <c r="AY3648" s="250" t="s">
        <v>378</v>
      </c>
    </row>
    <row r="3649" s="14" customFormat="1">
      <c r="A3649" s="14"/>
      <c r="B3649" s="240"/>
      <c r="C3649" s="241"/>
      <c r="D3649" s="231" t="s">
        <v>397</v>
      </c>
      <c r="E3649" s="242" t="s">
        <v>28</v>
      </c>
      <c r="F3649" s="243" t="s">
        <v>4179</v>
      </c>
      <c r="G3649" s="241"/>
      <c r="H3649" s="244">
        <v>-136.26300000000001</v>
      </c>
      <c r="I3649" s="245"/>
      <c r="J3649" s="241"/>
      <c r="K3649" s="241"/>
      <c r="L3649" s="246"/>
      <c r="M3649" s="247"/>
      <c r="N3649" s="248"/>
      <c r="O3649" s="248"/>
      <c r="P3649" s="248"/>
      <c r="Q3649" s="248"/>
      <c r="R3649" s="248"/>
      <c r="S3649" s="248"/>
      <c r="T3649" s="249"/>
      <c r="U3649" s="14"/>
      <c r="V3649" s="14"/>
      <c r="W3649" s="14"/>
      <c r="X3649" s="14"/>
      <c r="Y3649" s="14"/>
      <c r="Z3649" s="14"/>
      <c r="AA3649" s="14"/>
      <c r="AB3649" s="14"/>
      <c r="AC3649" s="14"/>
      <c r="AD3649" s="14"/>
      <c r="AE3649" s="14"/>
      <c r="AT3649" s="250" t="s">
        <v>397</v>
      </c>
      <c r="AU3649" s="250" t="s">
        <v>84</v>
      </c>
      <c r="AV3649" s="14" t="s">
        <v>84</v>
      </c>
      <c r="AW3649" s="14" t="s">
        <v>35</v>
      </c>
      <c r="AX3649" s="14" t="s">
        <v>74</v>
      </c>
      <c r="AY3649" s="250" t="s">
        <v>378</v>
      </c>
    </row>
    <row r="3650" s="14" customFormat="1">
      <c r="A3650" s="14"/>
      <c r="B3650" s="240"/>
      <c r="C3650" s="241"/>
      <c r="D3650" s="231" t="s">
        <v>397</v>
      </c>
      <c r="E3650" s="242" t="s">
        <v>28</v>
      </c>
      <c r="F3650" s="243" t="s">
        <v>230</v>
      </c>
      <c r="G3650" s="241"/>
      <c r="H3650" s="244">
        <v>42.439999999999998</v>
      </c>
      <c r="I3650" s="245"/>
      <c r="J3650" s="241"/>
      <c r="K3650" s="241"/>
      <c r="L3650" s="246"/>
      <c r="M3650" s="247"/>
      <c r="N3650" s="248"/>
      <c r="O3650" s="248"/>
      <c r="P3650" s="248"/>
      <c r="Q3650" s="248"/>
      <c r="R3650" s="248"/>
      <c r="S3650" s="248"/>
      <c r="T3650" s="249"/>
      <c r="U3650" s="14"/>
      <c r="V3650" s="14"/>
      <c r="W3650" s="14"/>
      <c r="X3650" s="14"/>
      <c r="Y3650" s="14"/>
      <c r="Z3650" s="14"/>
      <c r="AA3650" s="14"/>
      <c r="AB3650" s="14"/>
      <c r="AC3650" s="14"/>
      <c r="AD3650" s="14"/>
      <c r="AE3650" s="14"/>
      <c r="AT3650" s="250" t="s">
        <v>397</v>
      </c>
      <c r="AU3650" s="250" t="s">
        <v>84</v>
      </c>
      <c r="AV3650" s="14" t="s">
        <v>84</v>
      </c>
      <c r="AW3650" s="14" t="s">
        <v>35</v>
      </c>
      <c r="AX3650" s="14" t="s">
        <v>74</v>
      </c>
      <c r="AY3650" s="250" t="s">
        <v>378</v>
      </c>
    </row>
    <row r="3651" s="13" customFormat="1">
      <c r="A3651" s="13"/>
      <c r="B3651" s="229"/>
      <c r="C3651" s="230"/>
      <c r="D3651" s="231" t="s">
        <v>397</v>
      </c>
      <c r="E3651" s="232" t="s">
        <v>28</v>
      </c>
      <c r="F3651" s="233" t="s">
        <v>807</v>
      </c>
      <c r="G3651" s="230"/>
      <c r="H3651" s="232" t="s">
        <v>28</v>
      </c>
      <c r="I3651" s="234"/>
      <c r="J3651" s="230"/>
      <c r="K3651" s="230"/>
      <c r="L3651" s="235"/>
      <c r="M3651" s="236"/>
      <c r="N3651" s="237"/>
      <c r="O3651" s="237"/>
      <c r="P3651" s="237"/>
      <c r="Q3651" s="237"/>
      <c r="R3651" s="237"/>
      <c r="S3651" s="237"/>
      <c r="T3651" s="238"/>
      <c r="U3651" s="13"/>
      <c r="V3651" s="13"/>
      <c r="W3651" s="13"/>
      <c r="X3651" s="13"/>
      <c r="Y3651" s="13"/>
      <c r="Z3651" s="13"/>
      <c r="AA3651" s="13"/>
      <c r="AB3651" s="13"/>
      <c r="AC3651" s="13"/>
      <c r="AD3651" s="13"/>
      <c r="AE3651" s="13"/>
      <c r="AT3651" s="239" t="s">
        <v>397</v>
      </c>
      <c r="AU3651" s="239" t="s">
        <v>84</v>
      </c>
      <c r="AV3651" s="13" t="s">
        <v>82</v>
      </c>
      <c r="AW3651" s="13" t="s">
        <v>35</v>
      </c>
      <c r="AX3651" s="13" t="s">
        <v>74</v>
      </c>
      <c r="AY3651" s="239" t="s">
        <v>378</v>
      </c>
    </row>
    <row r="3652" s="14" customFormat="1">
      <c r="A3652" s="14"/>
      <c r="B3652" s="240"/>
      <c r="C3652" s="241"/>
      <c r="D3652" s="231" t="s">
        <v>397</v>
      </c>
      <c r="E3652" s="242" t="s">
        <v>28</v>
      </c>
      <c r="F3652" s="243" t="s">
        <v>301</v>
      </c>
      <c r="G3652" s="241"/>
      <c r="H3652" s="244">
        <v>454.69999999999999</v>
      </c>
      <c r="I3652" s="245"/>
      <c r="J3652" s="241"/>
      <c r="K3652" s="241"/>
      <c r="L3652" s="246"/>
      <c r="M3652" s="247"/>
      <c r="N3652" s="248"/>
      <c r="O3652" s="248"/>
      <c r="P3652" s="248"/>
      <c r="Q3652" s="248"/>
      <c r="R3652" s="248"/>
      <c r="S3652" s="248"/>
      <c r="T3652" s="249"/>
      <c r="U3652" s="14"/>
      <c r="V3652" s="14"/>
      <c r="W3652" s="14"/>
      <c r="X3652" s="14"/>
      <c r="Y3652" s="14"/>
      <c r="Z3652" s="14"/>
      <c r="AA3652" s="14"/>
      <c r="AB3652" s="14"/>
      <c r="AC3652" s="14"/>
      <c r="AD3652" s="14"/>
      <c r="AE3652" s="14"/>
      <c r="AT3652" s="250" t="s">
        <v>397</v>
      </c>
      <c r="AU3652" s="250" t="s">
        <v>84</v>
      </c>
      <c r="AV3652" s="14" t="s">
        <v>84</v>
      </c>
      <c r="AW3652" s="14" t="s">
        <v>35</v>
      </c>
      <c r="AX3652" s="14" t="s">
        <v>74</v>
      </c>
      <c r="AY3652" s="250" t="s">
        <v>378</v>
      </c>
    </row>
    <row r="3653" s="14" customFormat="1">
      <c r="A3653" s="14"/>
      <c r="B3653" s="240"/>
      <c r="C3653" s="241"/>
      <c r="D3653" s="231" t="s">
        <v>397</v>
      </c>
      <c r="E3653" s="242" t="s">
        <v>28</v>
      </c>
      <c r="F3653" s="243" t="s">
        <v>251</v>
      </c>
      <c r="G3653" s="241"/>
      <c r="H3653" s="244">
        <v>1014.505</v>
      </c>
      <c r="I3653" s="245"/>
      <c r="J3653" s="241"/>
      <c r="K3653" s="241"/>
      <c r="L3653" s="246"/>
      <c r="M3653" s="247"/>
      <c r="N3653" s="248"/>
      <c r="O3653" s="248"/>
      <c r="P3653" s="248"/>
      <c r="Q3653" s="248"/>
      <c r="R3653" s="248"/>
      <c r="S3653" s="248"/>
      <c r="T3653" s="249"/>
      <c r="U3653" s="14"/>
      <c r="V3653" s="14"/>
      <c r="W3653" s="14"/>
      <c r="X3653" s="14"/>
      <c r="Y3653" s="14"/>
      <c r="Z3653" s="14"/>
      <c r="AA3653" s="14"/>
      <c r="AB3653" s="14"/>
      <c r="AC3653" s="14"/>
      <c r="AD3653" s="14"/>
      <c r="AE3653" s="14"/>
      <c r="AT3653" s="250" t="s">
        <v>397</v>
      </c>
      <c r="AU3653" s="250" t="s">
        <v>84</v>
      </c>
      <c r="AV3653" s="14" t="s">
        <v>84</v>
      </c>
      <c r="AW3653" s="14" t="s">
        <v>35</v>
      </c>
      <c r="AX3653" s="14" t="s">
        <v>74</v>
      </c>
      <c r="AY3653" s="250" t="s">
        <v>378</v>
      </c>
    </row>
    <row r="3654" s="14" customFormat="1">
      <c r="A3654" s="14"/>
      <c r="B3654" s="240"/>
      <c r="C3654" s="241"/>
      <c r="D3654" s="231" t="s">
        <v>397</v>
      </c>
      <c r="E3654" s="242" t="s">
        <v>28</v>
      </c>
      <c r="F3654" s="243" t="s">
        <v>4180</v>
      </c>
      <c r="G3654" s="241"/>
      <c r="H3654" s="244">
        <v>-88.525000000000006</v>
      </c>
      <c r="I3654" s="245"/>
      <c r="J3654" s="241"/>
      <c r="K3654" s="241"/>
      <c r="L3654" s="246"/>
      <c r="M3654" s="247"/>
      <c r="N3654" s="248"/>
      <c r="O3654" s="248"/>
      <c r="P3654" s="248"/>
      <c r="Q3654" s="248"/>
      <c r="R3654" s="248"/>
      <c r="S3654" s="248"/>
      <c r="T3654" s="249"/>
      <c r="U3654" s="14"/>
      <c r="V3654" s="14"/>
      <c r="W3654" s="14"/>
      <c r="X3654" s="14"/>
      <c r="Y3654" s="14"/>
      <c r="Z3654" s="14"/>
      <c r="AA3654" s="14"/>
      <c r="AB3654" s="14"/>
      <c r="AC3654" s="14"/>
      <c r="AD3654" s="14"/>
      <c r="AE3654" s="14"/>
      <c r="AT3654" s="250" t="s">
        <v>397</v>
      </c>
      <c r="AU3654" s="250" t="s">
        <v>84</v>
      </c>
      <c r="AV3654" s="14" t="s">
        <v>84</v>
      </c>
      <c r="AW3654" s="14" t="s">
        <v>35</v>
      </c>
      <c r="AX3654" s="14" t="s">
        <v>74</v>
      </c>
      <c r="AY3654" s="250" t="s">
        <v>378</v>
      </c>
    </row>
    <row r="3655" s="15" customFormat="1">
      <c r="A3655" s="15"/>
      <c r="B3655" s="251"/>
      <c r="C3655" s="252"/>
      <c r="D3655" s="231" t="s">
        <v>397</v>
      </c>
      <c r="E3655" s="253" t="s">
        <v>191</v>
      </c>
      <c r="F3655" s="254" t="s">
        <v>416</v>
      </c>
      <c r="G3655" s="252"/>
      <c r="H3655" s="255">
        <v>3776.6669999999999</v>
      </c>
      <c r="I3655" s="256"/>
      <c r="J3655" s="252"/>
      <c r="K3655" s="252"/>
      <c r="L3655" s="257"/>
      <c r="M3655" s="258"/>
      <c r="N3655" s="259"/>
      <c r="O3655" s="259"/>
      <c r="P3655" s="259"/>
      <c r="Q3655" s="259"/>
      <c r="R3655" s="259"/>
      <c r="S3655" s="259"/>
      <c r="T3655" s="260"/>
      <c r="U3655" s="15"/>
      <c r="V3655" s="15"/>
      <c r="W3655" s="15"/>
      <c r="X3655" s="15"/>
      <c r="Y3655" s="15"/>
      <c r="Z3655" s="15"/>
      <c r="AA3655" s="15"/>
      <c r="AB3655" s="15"/>
      <c r="AC3655" s="15"/>
      <c r="AD3655" s="15"/>
      <c r="AE3655" s="15"/>
      <c r="AT3655" s="261" t="s">
        <v>397</v>
      </c>
      <c r="AU3655" s="261" t="s">
        <v>84</v>
      </c>
      <c r="AV3655" s="15" t="s">
        <v>390</v>
      </c>
      <c r="AW3655" s="15" t="s">
        <v>35</v>
      </c>
      <c r="AX3655" s="15" t="s">
        <v>82</v>
      </c>
      <c r="AY3655" s="261" t="s">
        <v>378</v>
      </c>
    </row>
    <row r="3656" s="2" customFormat="1" ht="37.8" customHeight="1">
      <c r="A3656" s="41"/>
      <c r="B3656" s="42"/>
      <c r="C3656" s="211" t="s">
        <v>4181</v>
      </c>
      <c r="D3656" s="211" t="s">
        <v>385</v>
      </c>
      <c r="E3656" s="212" t="s">
        <v>4182</v>
      </c>
      <c r="F3656" s="213" t="s">
        <v>4183</v>
      </c>
      <c r="G3656" s="214" t="s">
        <v>572</v>
      </c>
      <c r="H3656" s="215">
        <v>3474.7530000000002</v>
      </c>
      <c r="I3656" s="216"/>
      <c r="J3656" s="217">
        <f>ROUND(I3656*H3656,2)</f>
        <v>0</v>
      </c>
      <c r="K3656" s="213" t="s">
        <v>389</v>
      </c>
      <c r="L3656" s="47"/>
      <c r="M3656" s="218" t="s">
        <v>28</v>
      </c>
      <c r="N3656" s="219" t="s">
        <v>45</v>
      </c>
      <c r="O3656" s="87"/>
      <c r="P3656" s="220">
        <f>O3656*H3656</f>
        <v>0</v>
      </c>
      <c r="Q3656" s="220">
        <v>0.00020000000000000001</v>
      </c>
      <c r="R3656" s="220">
        <f>Q3656*H3656</f>
        <v>0.69495060000000008</v>
      </c>
      <c r="S3656" s="220">
        <v>0</v>
      </c>
      <c r="T3656" s="221">
        <f>S3656*H3656</f>
        <v>0</v>
      </c>
      <c r="U3656" s="41"/>
      <c r="V3656" s="41"/>
      <c r="W3656" s="41"/>
      <c r="X3656" s="41"/>
      <c r="Y3656" s="41"/>
      <c r="Z3656" s="41"/>
      <c r="AA3656" s="41"/>
      <c r="AB3656" s="41"/>
      <c r="AC3656" s="41"/>
      <c r="AD3656" s="41"/>
      <c r="AE3656" s="41"/>
      <c r="AR3656" s="222" t="s">
        <v>598</v>
      </c>
      <c r="AT3656" s="222" t="s">
        <v>385</v>
      </c>
      <c r="AU3656" s="222" t="s">
        <v>84</v>
      </c>
      <c r="AY3656" s="20" t="s">
        <v>378</v>
      </c>
      <c r="BE3656" s="223">
        <f>IF(N3656="základní",J3656,0)</f>
        <v>0</v>
      </c>
      <c r="BF3656" s="223">
        <f>IF(N3656="snížená",J3656,0)</f>
        <v>0</v>
      </c>
      <c r="BG3656" s="223">
        <f>IF(N3656="zákl. přenesená",J3656,0)</f>
        <v>0</v>
      </c>
      <c r="BH3656" s="223">
        <f>IF(N3656="sníž. přenesená",J3656,0)</f>
        <v>0</v>
      </c>
      <c r="BI3656" s="223">
        <f>IF(N3656="nulová",J3656,0)</f>
        <v>0</v>
      </c>
      <c r="BJ3656" s="20" t="s">
        <v>82</v>
      </c>
      <c r="BK3656" s="223">
        <f>ROUND(I3656*H3656,2)</f>
        <v>0</v>
      </c>
      <c r="BL3656" s="20" t="s">
        <v>598</v>
      </c>
      <c r="BM3656" s="222" t="s">
        <v>4184</v>
      </c>
    </row>
    <row r="3657" s="2" customFormat="1">
      <c r="A3657" s="41"/>
      <c r="B3657" s="42"/>
      <c r="C3657" s="43"/>
      <c r="D3657" s="224" t="s">
        <v>394</v>
      </c>
      <c r="E3657" s="43"/>
      <c r="F3657" s="225" t="s">
        <v>4185</v>
      </c>
      <c r="G3657" s="43"/>
      <c r="H3657" s="43"/>
      <c r="I3657" s="226"/>
      <c r="J3657" s="43"/>
      <c r="K3657" s="43"/>
      <c r="L3657" s="47"/>
      <c r="M3657" s="227"/>
      <c r="N3657" s="228"/>
      <c r="O3657" s="87"/>
      <c r="P3657" s="87"/>
      <c r="Q3657" s="87"/>
      <c r="R3657" s="87"/>
      <c r="S3657" s="87"/>
      <c r="T3657" s="88"/>
      <c r="U3657" s="41"/>
      <c r="V3657" s="41"/>
      <c r="W3657" s="41"/>
      <c r="X3657" s="41"/>
      <c r="Y3657" s="41"/>
      <c r="Z3657" s="41"/>
      <c r="AA3657" s="41"/>
      <c r="AB3657" s="41"/>
      <c r="AC3657" s="41"/>
      <c r="AD3657" s="41"/>
      <c r="AE3657" s="41"/>
      <c r="AT3657" s="20" t="s">
        <v>394</v>
      </c>
      <c r="AU3657" s="20" t="s">
        <v>84</v>
      </c>
    </row>
    <row r="3658" s="13" customFormat="1">
      <c r="A3658" s="13"/>
      <c r="B3658" s="229"/>
      <c r="C3658" s="230"/>
      <c r="D3658" s="231" t="s">
        <v>397</v>
      </c>
      <c r="E3658" s="232" t="s">
        <v>28</v>
      </c>
      <c r="F3658" s="233" t="s">
        <v>800</v>
      </c>
      <c r="G3658" s="230"/>
      <c r="H3658" s="232" t="s">
        <v>28</v>
      </c>
      <c r="I3658" s="234"/>
      <c r="J3658" s="230"/>
      <c r="K3658" s="230"/>
      <c r="L3658" s="235"/>
      <c r="M3658" s="236"/>
      <c r="N3658" s="237"/>
      <c r="O3658" s="237"/>
      <c r="P3658" s="237"/>
      <c r="Q3658" s="237"/>
      <c r="R3658" s="237"/>
      <c r="S3658" s="237"/>
      <c r="T3658" s="238"/>
      <c r="U3658" s="13"/>
      <c r="V3658" s="13"/>
      <c r="W3658" s="13"/>
      <c r="X3658" s="13"/>
      <c r="Y3658" s="13"/>
      <c r="Z3658" s="13"/>
      <c r="AA3658" s="13"/>
      <c r="AB3658" s="13"/>
      <c r="AC3658" s="13"/>
      <c r="AD3658" s="13"/>
      <c r="AE3658" s="13"/>
      <c r="AT3658" s="239" t="s">
        <v>397</v>
      </c>
      <c r="AU3658" s="239" t="s">
        <v>84</v>
      </c>
      <c r="AV3658" s="13" t="s">
        <v>82</v>
      </c>
      <c r="AW3658" s="13" t="s">
        <v>35</v>
      </c>
      <c r="AX3658" s="13" t="s">
        <v>74</v>
      </c>
      <c r="AY3658" s="239" t="s">
        <v>378</v>
      </c>
    </row>
    <row r="3659" s="14" customFormat="1">
      <c r="A3659" s="14"/>
      <c r="B3659" s="240"/>
      <c r="C3659" s="241"/>
      <c r="D3659" s="231" t="s">
        <v>397</v>
      </c>
      <c r="E3659" s="242" t="s">
        <v>28</v>
      </c>
      <c r="F3659" s="243" t="s">
        <v>183</v>
      </c>
      <c r="G3659" s="241"/>
      <c r="H3659" s="244">
        <v>1639.962</v>
      </c>
      <c r="I3659" s="245"/>
      <c r="J3659" s="241"/>
      <c r="K3659" s="241"/>
      <c r="L3659" s="246"/>
      <c r="M3659" s="247"/>
      <c r="N3659" s="248"/>
      <c r="O3659" s="248"/>
      <c r="P3659" s="248"/>
      <c r="Q3659" s="248"/>
      <c r="R3659" s="248"/>
      <c r="S3659" s="248"/>
      <c r="T3659" s="249"/>
      <c r="U3659" s="14"/>
      <c r="V3659" s="14"/>
      <c r="W3659" s="14"/>
      <c r="X3659" s="14"/>
      <c r="Y3659" s="14"/>
      <c r="Z3659" s="14"/>
      <c r="AA3659" s="14"/>
      <c r="AB3659" s="14"/>
      <c r="AC3659" s="14"/>
      <c r="AD3659" s="14"/>
      <c r="AE3659" s="14"/>
      <c r="AT3659" s="250" t="s">
        <v>397</v>
      </c>
      <c r="AU3659" s="250" t="s">
        <v>84</v>
      </c>
      <c r="AV3659" s="14" t="s">
        <v>84</v>
      </c>
      <c r="AW3659" s="14" t="s">
        <v>35</v>
      </c>
      <c r="AX3659" s="14" t="s">
        <v>74</v>
      </c>
      <c r="AY3659" s="250" t="s">
        <v>378</v>
      </c>
    </row>
    <row r="3660" s="14" customFormat="1">
      <c r="A3660" s="14"/>
      <c r="B3660" s="240"/>
      <c r="C3660" s="241"/>
      <c r="D3660" s="231" t="s">
        <v>397</v>
      </c>
      <c r="E3660" s="242" t="s">
        <v>28</v>
      </c>
      <c r="F3660" s="243" t="s">
        <v>242</v>
      </c>
      <c r="G3660" s="241"/>
      <c r="H3660" s="244">
        <v>145.78</v>
      </c>
      <c r="I3660" s="245"/>
      <c r="J3660" s="241"/>
      <c r="K3660" s="241"/>
      <c r="L3660" s="246"/>
      <c r="M3660" s="247"/>
      <c r="N3660" s="248"/>
      <c r="O3660" s="248"/>
      <c r="P3660" s="248"/>
      <c r="Q3660" s="248"/>
      <c r="R3660" s="248"/>
      <c r="S3660" s="248"/>
      <c r="T3660" s="249"/>
      <c r="U3660" s="14"/>
      <c r="V3660" s="14"/>
      <c r="W3660" s="14"/>
      <c r="X3660" s="14"/>
      <c r="Y3660" s="14"/>
      <c r="Z3660" s="14"/>
      <c r="AA3660" s="14"/>
      <c r="AB3660" s="14"/>
      <c r="AC3660" s="14"/>
      <c r="AD3660" s="14"/>
      <c r="AE3660" s="14"/>
      <c r="AT3660" s="250" t="s">
        <v>397</v>
      </c>
      <c r="AU3660" s="250" t="s">
        <v>84</v>
      </c>
      <c r="AV3660" s="14" t="s">
        <v>84</v>
      </c>
      <c r="AW3660" s="14" t="s">
        <v>35</v>
      </c>
      <c r="AX3660" s="14" t="s">
        <v>74</v>
      </c>
      <c r="AY3660" s="250" t="s">
        <v>378</v>
      </c>
    </row>
    <row r="3661" s="14" customFormat="1">
      <c r="A3661" s="14"/>
      <c r="B3661" s="240"/>
      <c r="C3661" s="241"/>
      <c r="D3661" s="231" t="s">
        <v>397</v>
      </c>
      <c r="E3661" s="242" t="s">
        <v>28</v>
      </c>
      <c r="F3661" s="243" t="s">
        <v>4186</v>
      </c>
      <c r="G3661" s="241"/>
      <c r="H3661" s="244">
        <v>-13.18</v>
      </c>
      <c r="I3661" s="245"/>
      <c r="J3661" s="241"/>
      <c r="K3661" s="241"/>
      <c r="L3661" s="246"/>
      <c r="M3661" s="247"/>
      <c r="N3661" s="248"/>
      <c r="O3661" s="248"/>
      <c r="P3661" s="248"/>
      <c r="Q3661" s="248"/>
      <c r="R3661" s="248"/>
      <c r="S3661" s="248"/>
      <c r="T3661" s="249"/>
      <c r="U3661" s="14"/>
      <c r="V3661" s="14"/>
      <c r="W3661" s="14"/>
      <c r="X3661" s="14"/>
      <c r="Y3661" s="14"/>
      <c r="Z3661" s="14"/>
      <c r="AA3661" s="14"/>
      <c r="AB3661" s="14"/>
      <c r="AC3661" s="14"/>
      <c r="AD3661" s="14"/>
      <c r="AE3661" s="14"/>
      <c r="AT3661" s="250" t="s">
        <v>397</v>
      </c>
      <c r="AU3661" s="250" t="s">
        <v>84</v>
      </c>
      <c r="AV3661" s="14" t="s">
        <v>84</v>
      </c>
      <c r="AW3661" s="14" t="s">
        <v>35</v>
      </c>
      <c r="AX3661" s="14" t="s">
        <v>74</v>
      </c>
      <c r="AY3661" s="250" t="s">
        <v>378</v>
      </c>
    </row>
    <row r="3662" s="14" customFormat="1">
      <c r="A3662" s="14"/>
      <c r="B3662" s="240"/>
      <c r="C3662" s="241"/>
      <c r="D3662" s="231" t="s">
        <v>397</v>
      </c>
      <c r="E3662" s="242" t="s">
        <v>28</v>
      </c>
      <c r="F3662" s="243" t="s">
        <v>292</v>
      </c>
      <c r="G3662" s="241"/>
      <c r="H3662" s="244">
        <v>34.5</v>
      </c>
      <c r="I3662" s="245"/>
      <c r="J3662" s="241"/>
      <c r="K3662" s="241"/>
      <c r="L3662" s="246"/>
      <c r="M3662" s="247"/>
      <c r="N3662" s="248"/>
      <c r="O3662" s="248"/>
      <c r="P3662" s="248"/>
      <c r="Q3662" s="248"/>
      <c r="R3662" s="248"/>
      <c r="S3662" s="248"/>
      <c r="T3662" s="249"/>
      <c r="U3662" s="14"/>
      <c r="V3662" s="14"/>
      <c r="W3662" s="14"/>
      <c r="X3662" s="14"/>
      <c r="Y3662" s="14"/>
      <c r="Z3662" s="14"/>
      <c r="AA3662" s="14"/>
      <c r="AB3662" s="14"/>
      <c r="AC3662" s="14"/>
      <c r="AD3662" s="14"/>
      <c r="AE3662" s="14"/>
      <c r="AT3662" s="250" t="s">
        <v>397</v>
      </c>
      <c r="AU3662" s="250" t="s">
        <v>84</v>
      </c>
      <c r="AV3662" s="14" t="s">
        <v>84</v>
      </c>
      <c r="AW3662" s="14" t="s">
        <v>35</v>
      </c>
      <c r="AX3662" s="14" t="s">
        <v>74</v>
      </c>
      <c r="AY3662" s="250" t="s">
        <v>378</v>
      </c>
    </row>
    <row r="3663" s="14" customFormat="1">
      <c r="A3663" s="14"/>
      <c r="B3663" s="240"/>
      <c r="C3663" s="241"/>
      <c r="D3663" s="231" t="s">
        <v>397</v>
      </c>
      <c r="E3663" s="242" t="s">
        <v>28</v>
      </c>
      <c r="F3663" s="243" t="s">
        <v>4187</v>
      </c>
      <c r="G3663" s="241"/>
      <c r="H3663" s="244">
        <v>-295.83100000000002</v>
      </c>
      <c r="I3663" s="245"/>
      <c r="J3663" s="241"/>
      <c r="K3663" s="241"/>
      <c r="L3663" s="246"/>
      <c r="M3663" s="247"/>
      <c r="N3663" s="248"/>
      <c r="O3663" s="248"/>
      <c r="P3663" s="248"/>
      <c r="Q3663" s="248"/>
      <c r="R3663" s="248"/>
      <c r="S3663" s="248"/>
      <c r="T3663" s="249"/>
      <c r="U3663" s="14"/>
      <c r="V3663" s="14"/>
      <c r="W3663" s="14"/>
      <c r="X3663" s="14"/>
      <c r="Y3663" s="14"/>
      <c r="Z3663" s="14"/>
      <c r="AA3663" s="14"/>
      <c r="AB3663" s="14"/>
      <c r="AC3663" s="14"/>
      <c r="AD3663" s="14"/>
      <c r="AE3663" s="14"/>
      <c r="AT3663" s="250" t="s">
        <v>397</v>
      </c>
      <c r="AU3663" s="250" t="s">
        <v>84</v>
      </c>
      <c r="AV3663" s="14" t="s">
        <v>84</v>
      </c>
      <c r="AW3663" s="14" t="s">
        <v>35</v>
      </c>
      <c r="AX3663" s="14" t="s">
        <v>74</v>
      </c>
      <c r="AY3663" s="250" t="s">
        <v>378</v>
      </c>
    </row>
    <row r="3664" s="14" customFormat="1">
      <c r="A3664" s="14"/>
      <c r="B3664" s="240"/>
      <c r="C3664" s="241"/>
      <c r="D3664" s="231" t="s">
        <v>397</v>
      </c>
      <c r="E3664" s="242" t="s">
        <v>28</v>
      </c>
      <c r="F3664" s="243" t="s">
        <v>224</v>
      </c>
      <c r="G3664" s="241"/>
      <c r="H3664" s="244">
        <v>20.84</v>
      </c>
      <c r="I3664" s="245"/>
      <c r="J3664" s="241"/>
      <c r="K3664" s="241"/>
      <c r="L3664" s="246"/>
      <c r="M3664" s="247"/>
      <c r="N3664" s="248"/>
      <c r="O3664" s="248"/>
      <c r="P3664" s="248"/>
      <c r="Q3664" s="248"/>
      <c r="R3664" s="248"/>
      <c r="S3664" s="248"/>
      <c r="T3664" s="249"/>
      <c r="U3664" s="14"/>
      <c r="V3664" s="14"/>
      <c r="W3664" s="14"/>
      <c r="X3664" s="14"/>
      <c r="Y3664" s="14"/>
      <c r="Z3664" s="14"/>
      <c r="AA3664" s="14"/>
      <c r="AB3664" s="14"/>
      <c r="AC3664" s="14"/>
      <c r="AD3664" s="14"/>
      <c r="AE3664" s="14"/>
      <c r="AT3664" s="250" t="s">
        <v>397</v>
      </c>
      <c r="AU3664" s="250" t="s">
        <v>84</v>
      </c>
      <c r="AV3664" s="14" t="s">
        <v>84</v>
      </c>
      <c r="AW3664" s="14" t="s">
        <v>35</v>
      </c>
      <c r="AX3664" s="14" t="s">
        <v>74</v>
      </c>
      <c r="AY3664" s="250" t="s">
        <v>378</v>
      </c>
    </row>
    <row r="3665" s="14" customFormat="1">
      <c r="A3665" s="14"/>
      <c r="B3665" s="240"/>
      <c r="C3665" s="241"/>
      <c r="D3665" s="231" t="s">
        <v>397</v>
      </c>
      <c r="E3665" s="242" t="s">
        <v>28</v>
      </c>
      <c r="F3665" s="243" t="s">
        <v>183</v>
      </c>
      <c r="G3665" s="241"/>
      <c r="H3665" s="244">
        <v>1639.962</v>
      </c>
      <c r="I3665" s="245"/>
      <c r="J3665" s="241"/>
      <c r="K3665" s="241"/>
      <c r="L3665" s="246"/>
      <c r="M3665" s="247"/>
      <c r="N3665" s="248"/>
      <c r="O3665" s="248"/>
      <c r="P3665" s="248"/>
      <c r="Q3665" s="248"/>
      <c r="R3665" s="248"/>
      <c r="S3665" s="248"/>
      <c r="T3665" s="249"/>
      <c r="U3665" s="14"/>
      <c r="V3665" s="14"/>
      <c r="W3665" s="14"/>
      <c r="X3665" s="14"/>
      <c r="Y3665" s="14"/>
      <c r="Z3665" s="14"/>
      <c r="AA3665" s="14"/>
      <c r="AB3665" s="14"/>
      <c r="AC3665" s="14"/>
      <c r="AD3665" s="14"/>
      <c r="AE3665" s="14"/>
      <c r="AT3665" s="250" t="s">
        <v>397</v>
      </c>
      <c r="AU3665" s="250" t="s">
        <v>84</v>
      </c>
      <c r="AV3665" s="14" t="s">
        <v>84</v>
      </c>
      <c r="AW3665" s="14" t="s">
        <v>35</v>
      </c>
      <c r="AX3665" s="14" t="s">
        <v>74</v>
      </c>
      <c r="AY3665" s="250" t="s">
        <v>378</v>
      </c>
    </row>
    <row r="3666" s="13" customFormat="1">
      <c r="A3666" s="13"/>
      <c r="B3666" s="229"/>
      <c r="C3666" s="230"/>
      <c r="D3666" s="231" t="s">
        <v>397</v>
      </c>
      <c r="E3666" s="232" t="s">
        <v>28</v>
      </c>
      <c r="F3666" s="233" t="s">
        <v>802</v>
      </c>
      <c r="G3666" s="230"/>
      <c r="H3666" s="232" t="s">
        <v>28</v>
      </c>
      <c r="I3666" s="234"/>
      <c r="J3666" s="230"/>
      <c r="K3666" s="230"/>
      <c r="L3666" s="235"/>
      <c r="M3666" s="236"/>
      <c r="N3666" s="237"/>
      <c r="O3666" s="237"/>
      <c r="P3666" s="237"/>
      <c r="Q3666" s="237"/>
      <c r="R3666" s="237"/>
      <c r="S3666" s="237"/>
      <c r="T3666" s="238"/>
      <c r="U3666" s="13"/>
      <c r="V3666" s="13"/>
      <c r="W3666" s="13"/>
      <c r="X3666" s="13"/>
      <c r="Y3666" s="13"/>
      <c r="Z3666" s="13"/>
      <c r="AA3666" s="13"/>
      <c r="AB3666" s="13"/>
      <c r="AC3666" s="13"/>
      <c r="AD3666" s="13"/>
      <c r="AE3666" s="13"/>
      <c r="AT3666" s="239" t="s">
        <v>397</v>
      </c>
      <c r="AU3666" s="239" t="s">
        <v>84</v>
      </c>
      <c r="AV3666" s="13" t="s">
        <v>82</v>
      </c>
      <c r="AW3666" s="13" t="s">
        <v>35</v>
      </c>
      <c r="AX3666" s="13" t="s">
        <v>74</v>
      </c>
      <c r="AY3666" s="239" t="s">
        <v>378</v>
      </c>
    </row>
    <row r="3667" s="14" customFormat="1">
      <c r="A3667" s="14"/>
      <c r="B3667" s="240"/>
      <c r="C3667" s="241"/>
      <c r="D3667" s="231" t="s">
        <v>397</v>
      </c>
      <c r="E3667" s="242" t="s">
        <v>28</v>
      </c>
      <c r="F3667" s="243" t="s">
        <v>245</v>
      </c>
      <c r="G3667" s="241"/>
      <c r="H3667" s="244">
        <v>215.25999999999999</v>
      </c>
      <c r="I3667" s="245"/>
      <c r="J3667" s="241"/>
      <c r="K3667" s="241"/>
      <c r="L3667" s="246"/>
      <c r="M3667" s="247"/>
      <c r="N3667" s="248"/>
      <c r="O3667" s="248"/>
      <c r="P3667" s="248"/>
      <c r="Q3667" s="248"/>
      <c r="R3667" s="248"/>
      <c r="S3667" s="248"/>
      <c r="T3667" s="249"/>
      <c r="U3667" s="14"/>
      <c r="V3667" s="14"/>
      <c r="W3667" s="14"/>
      <c r="X3667" s="14"/>
      <c r="Y3667" s="14"/>
      <c r="Z3667" s="14"/>
      <c r="AA3667" s="14"/>
      <c r="AB3667" s="14"/>
      <c r="AC3667" s="14"/>
      <c r="AD3667" s="14"/>
      <c r="AE3667" s="14"/>
      <c r="AT3667" s="250" t="s">
        <v>397</v>
      </c>
      <c r="AU3667" s="250" t="s">
        <v>84</v>
      </c>
      <c r="AV3667" s="14" t="s">
        <v>84</v>
      </c>
      <c r="AW3667" s="14" t="s">
        <v>35</v>
      </c>
      <c r="AX3667" s="14" t="s">
        <v>74</v>
      </c>
      <c r="AY3667" s="250" t="s">
        <v>378</v>
      </c>
    </row>
    <row r="3668" s="14" customFormat="1">
      <c r="A3668" s="14"/>
      <c r="B3668" s="240"/>
      <c r="C3668" s="241"/>
      <c r="D3668" s="231" t="s">
        <v>397</v>
      </c>
      <c r="E3668" s="242" t="s">
        <v>28</v>
      </c>
      <c r="F3668" s="243" t="s">
        <v>4188</v>
      </c>
      <c r="G3668" s="241"/>
      <c r="H3668" s="244">
        <v>-13.18</v>
      </c>
      <c r="I3668" s="245"/>
      <c r="J3668" s="241"/>
      <c r="K3668" s="241"/>
      <c r="L3668" s="246"/>
      <c r="M3668" s="247"/>
      <c r="N3668" s="248"/>
      <c r="O3668" s="248"/>
      <c r="P3668" s="248"/>
      <c r="Q3668" s="248"/>
      <c r="R3668" s="248"/>
      <c r="S3668" s="248"/>
      <c r="T3668" s="249"/>
      <c r="U3668" s="14"/>
      <c r="V3668" s="14"/>
      <c r="W3668" s="14"/>
      <c r="X3668" s="14"/>
      <c r="Y3668" s="14"/>
      <c r="Z3668" s="14"/>
      <c r="AA3668" s="14"/>
      <c r="AB3668" s="14"/>
      <c r="AC3668" s="14"/>
      <c r="AD3668" s="14"/>
      <c r="AE3668" s="14"/>
      <c r="AT3668" s="250" t="s">
        <v>397</v>
      </c>
      <c r="AU3668" s="250" t="s">
        <v>84</v>
      </c>
      <c r="AV3668" s="14" t="s">
        <v>84</v>
      </c>
      <c r="AW3668" s="14" t="s">
        <v>35</v>
      </c>
      <c r="AX3668" s="14" t="s">
        <v>74</v>
      </c>
      <c r="AY3668" s="250" t="s">
        <v>378</v>
      </c>
    </row>
    <row r="3669" s="14" customFormat="1">
      <c r="A3669" s="14"/>
      <c r="B3669" s="240"/>
      <c r="C3669" s="241"/>
      <c r="D3669" s="231" t="s">
        <v>397</v>
      </c>
      <c r="E3669" s="242" t="s">
        <v>28</v>
      </c>
      <c r="F3669" s="243" t="s">
        <v>295</v>
      </c>
      <c r="G3669" s="241"/>
      <c r="H3669" s="244">
        <v>50.399999999999999</v>
      </c>
      <c r="I3669" s="245"/>
      <c r="J3669" s="241"/>
      <c r="K3669" s="241"/>
      <c r="L3669" s="246"/>
      <c r="M3669" s="247"/>
      <c r="N3669" s="248"/>
      <c r="O3669" s="248"/>
      <c r="P3669" s="248"/>
      <c r="Q3669" s="248"/>
      <c r="R3669" s="248"/>
      <c r="S3669" s="248"/>
      <c r="T3669" s="249"/>
      <c r="U3669" s="14"/>
      <c r="V3669" s="14"/>
      <c r="W3669" s="14"/>
      <c r="X3669" s="14"/>
      <c r="Y3669" s="14"/>
      <c r="Z3669" s="14"/>
      <c r="AA3669" s="14"/>
      <c r="AB3669" s="14"/>
      <c r="AC3669" s="14"/>
      <c r="AD3669" s="14"/>
      <c r="AE3669" s="14"/>
      <c r="AT3669" s="250" t="s">
        <v>397</v>
      </c>
      <c r="AU3669" s="250" t="s">
        <v>84</v>
      </c>
      <c r="AV3669" s="14" t="s">
        <v>84</v>
      </c>
      <c r="AW3669" s="14" t="s">
        <v>35</v>
      </c>
      <c r="AX3669" s="14" t="s">
        <v>74</v>
      </c>
      <c r="AY3669" s="250" t="s">
        <v>378</v>
      </c>
    </row>
    <row r="3670" s="14" customFormat="1">
      <c r="A3670" s="14"/>
      <c r="B3670" s="240"/>
      <c r="C3670" s="241"/>
      <c r="D3670" s="231" t="s">
        <v>397</v>
      </c>
      <c r="E3670" s="242" t="s">
        <v>28</v>
      </c>
      <c r="F3670" s="243" t="s">
        <v>227</v>
      </c>
      <c r="G3670" s="241"/>
      <c r="H3670" s="244">
        <v>50.240000000000002</v>
      </c>
      <c r="I3670" s="245"/>
      <c r="J3670" s="241"/>
      <c r="K3670" s="241"/>
      <c r="L3670" s="246"/>
      <c r="M3670" s="247"/>
      <c r="N3670" s="248"/>
      <c r="O3670" s="248"/>
      <c r="P3670" s="248"/>
      <c r="Q3670" s="248"/>
      <c r="R3670" s="248"/>
      <c r="S3670" s="248"/>
      <c r="T3670" s="249"/>
      <c r="U3670" s="14"/>
      <c r="V3670" s="14"/>
      <c r="W3670" s="14"/>
      <c r="X3670" s="14"/>
      <c r="Y3670" s="14"/>
      <c r="Z3670" s="14"/>
      <c r="AA3670" s="14"/>
      <c r="AB3670" s="14"/>
      <c r="AC3670" s="14"/>
      <c r="AD3670" s="14"/>
      <c r="AE3670" s="14"/>
      <c r="AT3670" s="250" t="s">
        <v>397</v>
      </c>
      <c r="AU3670" s="250" t="s">
        <v>84</v>
      </c>
      <c r="AV3670" s="14" t="s">
        <v>84</v>
      </c>
      <c r="AW3670" s="14" t="s">
        <v>35</v>
      </c>
      <c r="AX3670" s="14" t="s">
        <v>74</v>
      </c>
      <c r="AY3670" s="250" t="s">
        <v>378</v>
      </c>
    </row>
    <row r="3671" s="15" customFormat="1">
      <c r="A3671" s="15"/>
      <c r="B3671" s="251"/>
      <c r="C3671" s="252"/>
      <c r="D3671" s="231" t="s">
        <v>397</v>
      </c>
      <c r="E3671" s="253" t="s">
        <v>194</v>
      </c>
      <c r="F3671" s="254" t="s">
        <v>416</v>
      </c>
      <c r="G3671" s="252"/>
      <c r="H3671" s="255">
        <v>3474.7530000000002</v>
      </c>
      <c r="I3671" s="256"/>
      <c r="J3671" s="252"/>
      <c r="K3671" s="252"/>
      <c r="L3671" s="257"/>
      <c r="M3671" s="258"/>
      <c r="N3671" s="259"/>
      <c r="O3671" s="259"/>
      <c r="P3671" s="259"/>
      <c r="Q3671" s="259"/>
      <c r="R3671" s="259"/>
      <c r="S3671" s="259"/>
      <c r="T3671" s="260"/>
      <c r="U3671" s="15"/>
      <c r="V3671" s="15"/>
      <c r="W3671" s="15"/>
      <c r="X3671" s="15"/>
      <c r="Y3671" s="15"/>
      <c r="Z3671" s="15"/>
      <c r="AA3671" s="15"/>
      <c r="AB3671" s="15"/>
      <c r="AC3671" s="15"/>
      <c r="AD3671" s="15"/>
      <c r="AE3671" s="15"/>
      <c r="AT3671" s="261" t="s">
        <v>397</v>
      </c>
      <c r="AU3671" s="261" t="s">
        <v>84</v>
      </c>
      <c r="AV3671" s="15" t="s">
        <v>390</v>
      </c>
      <c r="AW3671" s="15" t="s">
        <v>35</v>
      </c>
      <c r="AX3671" s="15" t="s">
        <v>82</v>
      </c>
      <c r="AY3671" s="261" t="s">
        <v>378</v>
      </c>
    </row>
    <row r="3672" s="2" customFormat="1" ht="37.8" customHeight="1">
      <c r="A3672" s="41"/>
      <c r="B3672" s="42"/>
      <c r="C3672" s="211" t="s">
        <v>4189</v>
      </c>
      <c r="D3672" s="211" t="s">
        <v>385</v>
      </c>
      <c r="E3672" s="212" t="s">
        <v>4190</v>
      </c>
      <c r="F3672" s="213" t="s">
        <v>4191</v>
      </c>
      <c r="G3672" s="214" t="s">
        <v>572</v>
      </c>
      <c r="H3672" s="215">
        <v>235.68799999999999</v>
      </c>
      <c r="I3672" s="216"/>
      <c r="J3672" s="217">
        <f>ROUND(I3672*H3672,2)</f>
        <v>0</v>
      </c>
      <c r="K3672" s="213" t="s">
        <v>389</v>
      </c>
      <c r="L3672" s="47"/>
      <c r="M3672" s="218" t="s">
        <v>28</v>
      </c>
      <c r="N3672" s="219" t="s">
        <v>45</v>
      </c>
      <c r="O3672" s="87"/>
      <c r="P3672" s="220">
        <f>O3672*H3672</f>
        <v>0</v>
      </c>
      <c r="Q3672" s="220">
        <v>0.00020000000000000001</v>
      </c>
      <c r="R3672" s="220">
        <f>Q3672*H3672</f>
        <v>0.047137600000000002</v>
      </c>
      <c r="S3672" s="220">
        <v>0</v>
      </c>
      <c r="T3672" s="221">
        <f>S3672*H3672</f>
        <v>0</v>
      </c>
      <c r="U3672" s="41"/>
      <c r="V3672" s="41"/>
      <c r="W3672" s="41"/>
      <c r="X3672" s="41"/>
      <c r="Y3672" s="41"/>
      <c r="Z3672" s="41"/>
      <c r="AA3672" s="41"/>
      <c r="AB3672" s="41"/>
      <c r="AC3672" s="41"/>
      <c r="AD3672" s="41"/>
      <c r="AE3672" s="41"/>
      <c r="AR3672" s="222" t="s">
        <v>598</v>
      </c>
      <c r="AT3672" s="222" t="s">
        <v>385</v>
      </c>
      <c r="AU3672" s="222" t="s">
        <v>84</v>
      </c>
      <c r="AY3672" s="20" t="s">
        <v>378</v>
      </c>
      <c r="BE3672" s="223">
        <f>IF(N3672="základní",J3672,0)</f>
        <v>0</v>
      </c>
      <c r="BF3672" s="223">
        <f>IF(N3672="snížená",J3672,0)</f>
        <v>0</v>
      </c>
      <c r="BG3672" s="223">
        <f>IF(N3672="zákl. přenesená",J3672,0)</f>
        <v>0</v>
      </c>
      <c r="BH3672" s="223">
        <f>IF(N3672="sníž. přenesená",J3672,0)</f>
        <v>0</v>
      </c>
      <c r="BI3672" s="223">
        <f>IF(N3672="nulová",J3672,0)</f>
        <v>0</v>
      </c>
      <c r="BJ3672" s="20" t="s">
        <v>82</v>
      </c>
      <c r="BK3672" s="223">
        <f>ROUND(I3672*H3672,2)</f>
        <v>0</v>
      </c>
      <c r="BL3672" s="20" t="s">
        <v>598</v>
      </c>
      <c r="BM3672" s="222" t="s">
        <v>4192</v>
      </c>
    </row>
    <row r="3673" s="2" customFormat="1">
      <c r="A3673" s="41"/>
      <c r="B3673" s="42"/>
      <c r="C3673" s="43"/>
      <c r="D3673" s="224" t="s">
        <v>394</v>
      </c>
      <c r="E3673" s="43"/>
      <c r="F3673" s="225" t="s">
        <v>4193</v>
      </c>
      <c r="G3673" s="43"/>
      <c r="H3673" s="43"/>
      <c r="I3673" s="226"/>
      <c r="J3673" s="43"/>
      <c r="K3673" s="43"/>
      <c r="L3673" s="47"/>
      <c r="M3673" s="227"/>
      <c r="N3673" s="228"/>
      <c r="O3673" s="87"/>
      <c r="P3673" s="87"/>
      <c r="Q3673" s="87"/>
      <c r="R3673" s="87"/>
      <c r="S3673" s="87"/>
      <c r="T3673" s="88"/>
      <c r="U3673" s="41"/>
      <c r="V3673" s="41"/>
      <c r="W3673" s="41"/>
      <c r="X3673" s="41"/>
      <c r="Y3673" s="41"/>
      <c r="Z3673" s="41"/>
      <c r="AA3673" s="41"/>
      <c r="AB3673" s="41"/>
      <c r="AC3673" s="41"/>
      <c r="AD3673" s="41"/>
      <c r="AE3673" s="41"/>
      <c r="AT3673" s="20" t="s">
        <v>394</v>
      </c>
      <c r="AU3673" s="20" t="s">
        <v>84</v>
      </c>
    </row>
    <row r="3674" s="14" customFormat="1">
      <c r="A3674" s="14"/>
      <c r="B3674" s="240"/>
      <c r="C3674" s="241"/>
      <c r="D3674" s="231" t="s">
        <v>397</v>
      </c>
      <c r="E3674" s="242" t="s">
        <v>28</v>
      </c>
      <c r="F3674" s="243" t="s">
        <v>221</v>
      </c>
      <c r="G3674" s="241"/>
      <c r="H3674" s="244">
        <v>18.649999999999999</v>
      </c>
      <c r="I3674" s="245"/>
      <c r="J3674" s="241"/>
      <c r="K3674" s="241"/>
      <c r="L3674" s="246"/>
      <c r="M3674" s="247"/>
      <c r="N3674" s="248"/>
      <c r="O3674" s="248"/>
      <c r="P3674" s="248"/>
      <c r="Q3674" s="248"/>
      <c r="R3674" s="248"/>
      <c r="S3674" s="248"/>
      <c r="T3674" s="249"/>
      <c r="U3674" s="14"/>
      <c r="V3674" s="14"/>
      <c r="W3674" s="14"/>
      <c r="X3674" s="14"/>
      <c r="Y3674" s="14"/>
      <c r="Z3674" s="14"/>
      <c r="AA3674" s="14"/>
      <c r="AB3674" s="14"/>
      <c r="AC3674" s="14"/>
      <c r="AD3674" s="14"/>
      <c r="AE3674" s="14"/>
      <c r="AT3674" s="250" t="s">
        <v>397</v>
      </c>
      <c r="AU3674" s="250" t="s">
        <v>84</v>
      </c>
      <c r="AV3674" s="14" t="s">
        <v>84</v>
      </c>
      <c r="AW3674" s="14" t="s">
        <v>35</v>
      </c>
      <c r="AX3674" s="14" t="s">
        <v>74</v>
      </c>
      <c r="AY3674" s="250" t="s">
        <v>378</v>
      </c>
    </row>
    <row r="3675" s="13" customFormat="1">
      <c r="A3675" s="13"/>
      <c r="B3675" s="229"/>
      <c r="C3675" s="230"/>
      <c r="D3675" s="231" t="s">
        <v>397</v>
      </c>
      <c r="E3675" s="232" t="s">
        <v>28</v>
      </c>
      <c r="F3675" s="233" t="s">
        <v>797</v>
      </c>
      <c r="G3675" s="230"/>
      <c r="H3675" s="232" t="s">
        <v>28</v>
      </c>
      <c r="I3675" s="234"/>
      <c r="J3675" s="230"/>
      <c r="K3675" s="230"/>
      <c r="L3675" s="235"/>
      <c r="M3675" s="236"/>
      <c r="N3675" s="237"/>
      <c r="O3675" s="237"/>
      <c r="P3675" s="237"/>
      <c r="Q3675" s="237"/>
      <c r="R3675" s="237"/>
      <c r="S3675" s="237"/>
      <c r="T3675" s="238"/>
      <c r="U3675" s="13"/>
      <c r="V3675" s="13"/>
      <c r="W3675" s="13"/>
      <c r="X3675" s="13"/>
      <c r="Y3675" s="13"/>
      <c r="Z3675" s="13"/>
      <c r="AA3675" s="13"/>
      <c r="AB3675" s="13"/>
      <c r="AC3675" s="13"/>
      <c r="AD3675" s="13"/>
      <c r="AE3675" s="13"/>
      <c r="AT3675" s="239" t="s">
        <v>397</v>
      </c>
      <c r="AU3675" s="239" t="s">
        <v>84</v>
      </c>
      <c r="AV3675" s="13" t="s">
        <v>82</v>
      </c>
      <c r="AW3675" s="13" t="s">
        <v>35</v>
      </c>
      <c r="AX3675" s="13" t="s">
        <v>74</v>
      </c>
      <c r="AY3675" s="239" t="s">
        <v>378</v>
      </c>
    </row>
    <row r="3676" s="14" customFormat="1">
      <c r="A3676" s="14"/>
      <c r="B3676" s="240"/>
      <c r="C3676" s="241"/>
      <c r="D3676" s="231" t="s">
        <v>397</v>
      </c>
      <c r="E3676" s="242" t="s">
        <v>28</v>
      </c>
      <c r="F3676" s="243" t="s">
        <v>4194</v>
      </c>
      <c r="G3676" s="241"/>
      <c r="H3676" s="244">
        <v>52.037999999999997</v>
      </c>
      <c r="I3676" s="245"/>
      <c r="J3676" s="241"/>
      <c r="K3676" s="241"/>
      <c r="L3676" s="246"/>
      <c r="M3676" s="247"/>
      <c r="N3676" s="248"/>
      <c r="O3676" s="248"/>
      <c r="P3676" s="248"/>
      <c r="Q3676" s="248"/>
      <c r="R3676" s="248"/>
      <c r="S3676" s="248"/>
      <c r="T3676" s="249"/>
      <c r="U3676" s="14"/>
      <c r="V3676" s="14"/>
      <c r="W3676" s="14"/>
      <c r="X3676" s="14"/>
      <c r="Y3676" s="14"/>
      <c r="Z3676" s="14"/>
      <c r="AA3676" s="14"/>
      <c r="AB3676" s="14"/>
      <c r="AC3676" s="14"/>
      <c r="AD3676" s="14"/>
      <c r="AE3676" s="14"/>
      <c r="AT3676" s="250" t="s">
        <v>397</v>
      </c>
      <c r="AU3676" s="250" t="s">
        <v>84</v>
      </c>
      <c r="AV3676" s="14" t="s">
        <v>84</v>
      </c>
      <c r="AW3676" s="14" t="s">
        <v>35</v>
      </c>
      <c r="AX3676" s="14" t="s">
        <v>74</v>
      </c>
      <c r="AY3676" s="250" t="s">
        <v>378</v>
      </c>
    </row>
    <row r="3677" s="13" customFormat="1">
      <c r="A3677" s="13"/>
      <c r="B3677" s="229"/>
      <c r="C3677" s="230"/>
      <c r="D3677" s="231" t="s">
        <v>397</v>
      </c>
      <c r="E3677" s="232" t="s">
        <v>28</v>
      </c>
      <c r="F3677" s="233" t="s">
        <v>804</v>
      </c>
      <c r="G3677" s="230"/>
      <c r="H3677" s="232" t="s">
        <v>28</v>
      </c>
      <c r="I3677" s="234"/>
      <c r="J3677" s="230"/>
      <c r="K3677" s="230"/>
      <c r="L3677" s="235"/>
      <c r="M3677" s="236"/>
      <c r="N3677" s="237"/>
      <c r="O3677" s="237"/>
      <c r="P3677" s="237"/>
      <c r="Q3677" s="237"/>
      <c r="R3677" s="237"/>
      <c r="S3677" s="237"/>
      <c r="T3677" s="238"/>
      <c r="U3677" s="13"/>
      <c r="V3677" s="13"/>
      <c r="W3677" s="13"/>
      <c r="X3677" s="13"/>
      <c r="Y3677" s="13"/>
      <c r="Z3677" s="13"/>
      <c r="AA3677" s="13"/>
      <c r="AB3677" s="13"/>
      <c r="AC3677" s="13"/>
      <c r="AD3677" s="13"/>
      <c r="AE3677" s="13"/>
      <c r="AT3677" s="239" t="s">
        <v>397</v>
      </c>
      <c r="AU3677" s="239" t="s">
        <v>84</v>
      </c>
      <c r="AV3677" s="13" t="s">
        <v>82</v>
      </c>
      <c r="AW3677" s="13" t="s">
        <v>35</v>
      </c>
      <c r="AX3677" s="13" t="s">
        <v>74</v>
      </c>
      <c r="AY3677" s="239" t="s">
        <v>378</v>
      </c>
    </row>
    <row r="3678" s="14" customFormat="1">
      <c r="A3678" s="14"/>
      <c r="B3678" s="240"/>
      <c r="C3678" s="241"/>
      <c r="D3678" s="231" t="s">
        <v>397</v>
      </c>
      <c r="E3678" s="242" t="s">
        <v>28</v>
      </c>
      <c r="F3678" s="243" t="s">
        <v>4195</v>
      </c>
      <c r="G3678" s="241"/>
      <c r="H3678" s="244">
        <v>64.5</v>
      </c>
      <c r="I3678" s="245"/>
      <c r="J3678" s="241"/>
      <c r="K3678" s="241"/>
      <c r="L3678" s="246"/>
      <c r="M3678" s="247"/>
      <c r="N3678" s="248"/>
      <c r="O3678" s="248"/>
      <c r="P3678" s="248"/>
      <c r="Q3678" s="248"/>
      <c r="R3678" s="248"/>
      <c r="S3678" s="248"/>
      <c r="T3678" s="249"/>
      <c r="U3678" s="14"/>
      <c r="V3678" s="14"/>
      <c r="W3678" s="14"/>
      <c r="X3678" s="14"/>
      <c r="Y3678" s="14"/>
      <c r="Z3678" s="14"/>
      <c r="AA3678" s="14"/>
      <c r="AB3678" s="14"/>
      <c r="AC3678" s="14"/>
      <c r="AD3678" s="14"/>
      <c r="AE3678" s="14"/>
      <c r="AT3678" s="250" t="s">
        <v>397</v>
      </c>
      <c r="AU3678" s="250" t="s">
        <v>84</v>
      </c>
      <c r="AV3678" s="14" t="s">
        <v>84</v>
      </c>
      <c r="AW3678" s="14" t="s">
        <v>35</v>
      </c>
      <c r="AX3678" s="14" t="s">
        <v>74</v>
      </c>
      <c r="AY3678" s="250" t="s">
        <v>378</v>
      </c>
    </row>
    <row r="3679" s="13" customFormat="1">
      <c r="A3679" s="13"/>
      <c r="B3679" s="229"/>
      <c r="C3679" s="230"/>
      <c r="D3679" s="231" t="s">
        <v>397</v>
      </c>
      <c r="E3679" s="232" t="s">
        <v>28</v>
      </c>
      <c r="F3679" s="233" t="s">
        <v>807</v>
      </c>
      <c r="G3679" s="230"/>
      <c r="H3679" s="232" t="s">
        <v>28</v>
      </c>
      <c r="I3679" s="234"/>
      <c r="J3679" s="230"/>
      <c r="K3679" s="230"/>
      <c r="L3679" s="235"/>
      <c r="M3679" s="236"/>
      <c r="N3679" s="237"/>
      <c r="O3679" s="237"/>
      <c r="P3679" s="237"/>
      <c r="Q3679" s="237"/>
      <c r="R3679" s="237"/>
      <c r="S3679" s="237"/>
      <c r="T3679" s="238"/>
      <c r="U3679" s="13"/>
      <c r="V3679" s="13"/>
      <c r="W3679" s="13"/>
      <c r="X3679" s="13"/>
      <c r="Y3679" s="13"/>
      <c r="Z3679" s="13"/>
      <c r="AA3679" s="13"/>
      <c r="AB3679" s="13"/>
      <c r="AC3679" s="13"/>
      <c r="AD3679" s="13"/>
      <c r="AE3679" s="13"/>
      <c r="AT3679" s="239" t="s">
        <v>397</v>
      </c>
      <c r="AU3679" s="239" t="s">
        <v>84</v>
      </c>
      <c r="AV3679" s="13" t="s">
        <v>82</v>
      </c>
      <c r="AW3679" s="13" t="s">
        <v>35</v>
      </c>
      <c r="AX3679" s="13" t="s">
        <v>74</v>
      </c>
      <c r="AY3679" s="239" t="s">
        <v>378</v>
      </c>
    </row>
    <row r="3680" s="14" customFormat="1">
      <c r="A3680" s="14"/>
      <c r="B3680" s="240"/>
      <c r="C3680" s="241"/>
      <c r="D3680" s="231" t="s">
        <v>397</v>
      </c>
      <c r="E3680" s="242" t="s">
        <v>28</v>
      </c>
      <c r="F3680" s="243" t="s">
        <v>4196</v>
      </c>
      <c r="G3680" s="241"/>
      <c r="H3680" s="244">
        <v>100.5</v>
      </c>
      <c r="I3680" s="245"/>
      <c r="J3680" s="241"/>
      <c r="K3680" s="241"/>
      <c r="L3680" s="246"/>
      <c r="M3680" s="247"/>
      <c r="N3680" s="248"/>
      <c r="O3680" s="248"/>
      <c r="P3680" s="248"/>
      <c r="Q3680" s="248"/>
      <c r="R3680" s="248"/>
      <c r="S3680" s="248"/>
      <c r="T3680" s="249"/>
      <c r="U3680" s="14"/>
      <c r="V3680" s="14"/>
      <c r="W3680" s="14"/>
      <c r="X3680" s="14"/>
      <c r="Y3680" s="14"/>
      <c r="Z3680" s="14"/>
      <c r="AA3680" s="14"/>
      <c r="AB3680" s="14"/>
      <c r="AC3680" s="14"/>
      <c r="AD3680" s="14"/>
      <c r="AE3680" s="14"/>
      <c r="AT3680" s="250" t="s">
        <v>397</v>
      </c>
      <c r="AU3680" s="250" t="s">
        <v>84</v>
      </c>
      <c r="AV3680" s="14" t="s">
        <v>84</v>
      </c>
      <c r="AW3680" s="14" t="s">
        <v>35</v>
      </c>
      <c r="AX3680" s="14" t="s">
        <v>74</v>
      </c>
      <c r="AY3680" s="250" t="s">
        <v>378</v>
      </c>
    </row>
    <row r="3681" s="15" customFormat="1">
      <c r="A3681" s="15"/>
      <c r="B3681" s="251"/>
      <c r="C3681" s="252"/>
      <c r="D3681" s="231" t="s">
        <v>397</v>
      </c>
      <c r="E3681" s="253" t="s">
        <v>196</v>
      </c>
      <c r="F3681" s="254" t="s">
        <v>416</v>
      </c>
      <c r="G3681" s="252"/>
      <c r="H3681" s="255">
        <v>235.68799999999999</v>
      </c>
      <c r="I3681" s="256"/>
      <c r="J3681" s="252"/>
      <c r="K3681" s="252"/>
      <c r="L3681" s="257"/>
      <c r="M3681" s="258"/>
      <c r="N3681" s="259"/>
      <c r="O3681" s="259"/>
      <c r="P3681" s="259"/>
      <c r="Q3681" s="259"/>
      <c r="R3681" s="259"/>
      <c r="S3681" s="259"/>
      <c r="T3681" s="260"/>
      <c r="U3681" s="15"/>
      <c r="V3681" s="15"/>
      <c r="W3681" s="15"/>
      <c r="X3681" s="15"/>
      <c r="Y3681" s="15"/>
      <c r="Z3681" s="15"/>
      <c r="AA3681" s="15"/>
      <c r="AB3681" s="15"/>
      <c r="AC3681" s="15"/>
      <c r="AD3681" s="15"/>
      <c r="AE3681" s="15"/>
      <c r="AT3681" s="261" t="s">
        <v>397</v>
      </c>
      <c r="AU3681" s="261" t="s">
        <v>84</v>
      </c>
      <c r="AV3681" s="15" t="s">
        <v>390</v>
      </c>
      <c r="AW3681" s="15" t="s">
        <v>35</v>
      </c>
      <c r="AX3681" s="15" t="s">
        <v>82</v>
      </c>
      <c r="AY3681" s="261" t="s">
        <v>378</v>
      </c>
    </row>
    <row r="3682" s="2" customFormat="1" ht="37.8" customHeight="1">
      <c r="A3682" s="41"/>
      <c r="B3682" s="42"/>
      <c r="C3682" s="211" t="s">
        <v>4197</v>
      </c>
      <c r="D3682" s="211" t="s">
        <v>385</v>
      </c>
      <c r="E3682" s="212" t="s">
        <v>4198</v>
      </c>
      <c r="F3682" s="213" t="s">
        <v>4199</v>
      </c>
      <c r="G3682" s="214" t="s">
        <v>572</v>
      </c>
      <c r="H3682" s="215">
        <v>295.83100000000002</v>
      </c>
      <c r="I3682" s="216"/>
      <c r="J3682" s="217">
        <f>ROUND(I3682*H3682,2)</f>
        <v>0</v>
      </c>
      <c r="K3682" s="213" t="s">
        <v>389</v>
      </c>
      <c r="L3682" s="47"/>
      <c r="M3682" s="218" t="s">
        <v>28</v>
      </c>
      <c r="N3682" s="219" t="s">
        <v>45</v>
      </c>
      <c r="O3682" s="87"/>
      <c r="P3682" s="220">
        <f>O3682*H3682</f>
        <v>0</v>
      </c>
      <c r="Q3682" s="220">
        <v>0.00020000000000000001</v>
      </c>
      <c r="R3682" s="220">
        <f>Q3682*H3682</f>
        <v>0.059166200000000009</v>
      </c>
      <c r="S3682" s="220">
        <v>0</v>
      </c>
      <c r="T3682" s="221">
        <f>S3682*H3682</f>
        <v>0</v>
      </c>
      <c r="U3682" s="41"/>
      <c r="V3682" s="41"/>
      <c r="W3682" s="41"/>
      <c r="X3682" s="41"/>
      <c r="Y3682" s="41"/>
      <c r="Z3682" s="41"/>
      <c r="AA3682" s="41"/>
      <c r="AB3682" s="41"/>
      <c r="AC3682" s="41"/>
      <c r="AD3682" s="41"/>
      <c r="AE3682" s="41"/>
      <c r="AR3682" s="222" t="s">
        <v>598</v>
      </c>
      <c r="AT3682" s="222" t="s">
        <v>385</v>
      </c>
      <c r="AU3682" s="222" t="s">
        <v>84</v>
      </c>
      <c r="AY3682" s="20" t="s">
        <v>378</v>
      </c>
      <c r="BE3682" s="223">
        <f>IF(N3682="základní",J3682,0)</f>
        <v>0</v>
      </c>
      <c r="BF3682" s="223">
        <f>IF(N3682="snížená",J3682,0)</f>
        <v>0</v>
      </c>
      <c r="BG3682" s="223">
        <f>IF(N3682="zákl. přenesená",J3682,0)</f>
        <v>0</v>
      </c>
      <c r="BH3682" s="223">
        <f>IF(N3682="sníž. přenesená",J3682,0)</f>
        <v>0</v>
      </c>
      <c r="BI3682" s="223">
        <f>IF(N3682="nulová",J3682,0)</f>
        <v>0</v>
      </c>
      <c r="BJ3682" s="20" t="s">
        <v>82</v>
      </c>
      <c r="BK3682" s="223">
        <f>ROUND(I3682*H3682,2)</f>
        <v>0</v>
      </c>
      <c r="BL3682" s="20" t="s">
        <v>598</v>
      </c>
      <c r="BM3682" s="222" t="s">
        <v>4200</v>
      </c>
    </row>
    <row r="3683" s="2" customFormat="1">
      <c r="A3683" s="41"/>
      <c r="B3683" s="42"/>
      <c r="C3683" s="43"/>
      <c r="D3683" s="224" t="s">
        <v>394</v>
      </c>
      <c r="E3683" s="43"/>
      <c r="F3683" s="225" t="s">
        <v>4201</v>
      </c>
      <c r="G3683" s="43"/>
      <c r="H3683" s="43"/>
      <c r="I3683" s="226"/>
      <c r="J3683" s="43"/>
      <c r="K3683" s="43"/>
      <c r="L3683" s="47"/>
      <c r="M3683" s="227"/>
      <c r="N3683" s="228"/>
      <c r="O3683" s="87"/>
      <c r="P3683" s="87"/>
      <c r="Q3683" s="87"/>
      <c r="R3683" s="87"/>
      <c r="S3683" s="87"/>
      <c r="T3683" s="88"/>
      <c r="U3683" s="41"/>
      <c r="V3683" s="41"/>
      <c r="W3683" s="41"/>
      <c r="X3683" s="41"/>
      <c r="Y3683" s="41"/>
      <c r="Z3683" s="41"/>
      <c r="AA3683" s="41"/>
      <c r="AB3683" s="41"/>
      <c r="AC3683" s="41"/>
      <c r="AD3683" s="41"/>
      <c r="AE3683" s="41"/>
      <c r="AT3683" s="20" t="s">
        <v>394</v>
      </c>
      <c r="AU3683" s="20" t="s">
        <v>84</v>
      </c>
    </row>
    <row r="3684" s="14" customFormat="1">
      <c r="A3684" s="14"/>
      <c r="B3684" s="240"/>
      <c r="C3684" s="241"/>
      <c r="D3684" s="231" t="s">
        <v>397</v>
      </c>
      <c r="E3684" s="242" t="s">
        <v>28</v>
      </c>
      <c r="F3684" s="243" t="s">
        <v>224</v>
      </c>
      <c r="G3684" s="241"/>
      <c r="H3684" s="244">
        <v>20.84</v>
      </c>
      <c r="I3684" s="245"/>
      <c r="J3684" s="241"/>
      <c r="K3684" s="241"/>
      <c r="L3684" s="246"/>
      <c r="M3684" s="247"/>
      <c r="N3684" s="248"/>
      <c r="O3684" s="248"/>
      <c r="P3684" s="248"/>
      <c r="Q3684" s="248"/>
      <c r="R3684" s="248"/>
      <c r="S3684" s="248"/>
      <c r="T3684" s="249"/>
      <c r="U3684" s="14"/>
      <c r="V3684" s="14"/>
      <c r="W3684" s="14"/>
      <c r="X3684" s="14"/>
      <c r="Y3684" s="14"/>
      <c r="Z3684" s="14"/>
      <c r="AA3684" s="14"/>
      <c r="AB3684" s="14"/>
      <c r="AC3684" s="14"/>
      <c r="AD3684" s="14"/>
      <c r="AE3684" s="14"/>
      <c r="AT3684" s="250" t="s">
        <v>397</v>
      </c>
      <c r="AU3684" s="250" t="s">
        <v>84</v>
      </c>
      <c r="AV3684" s="14" t="s">
        <v>84</v>
      </c>
      <c r="AW3684" s="14" t="s">
        <v>35</v>
      </c>
      <c r="AX3684" s="14" t="s">
        <v>74</v>
      </c>
      <c r="AY3684" s="250" t="s">
        <v>378</v>
      </c>
    </row>
    <row r="3685" s="14" customFormat="1">
      <c r="A3685" s="14"/>
      <c r="B3685" s="240"/>
      <c r="C3685" s="241"/>
      <c r="D3685" s="231" t="s">
        <v>397</v>
      </c>
      <c r="E3685" s="242" t="s">
        <v>28</v>
      </c>
      <c r="F3685" s="243" t="s">
        <v>227</v>
      </c>
      <c r="G3685" s="241"/>
      <c r="H3685" s="244">
        <v>50.240000000000002</v>
      </c>
      <c r="I3685" s="245"/>
      <c r="J3685" s="241"/>
      <c r="K3685" s="241"/>
      <c r="L3685" s="246"/>
      <c r="M3685" s="247"/>
      <c r="N3685" s="248"/>
      <c r="O3685" s="248"/>
      <c r="P3685" s="248"/>
      <c r="Q3685" s="248"/>
      <c r="R3685" s="248"/>
      <c r="S3685" s="248"/>
      <c r="T3685" s="249"/>
      <c r="U3685" s="14"/>
      <c r="V3685" s="14"/>
      <c r="W3685" s="14"/>
      <c r="X3685" s="14"/>
      <c r="Y3685" s="14"/>
      <c r="Z3685" s="14"/>
      <c r="AA3685" s="14"/>
      <c r="AB3685" s="14"/>
      <c r="AC3685" s="14"/>
      <c r="AD3685" s="14"/>
      <c r="AE3685" s="14"/>
      <c r="AT3685" s="250" t="s">
        <v>397</v>
      </c>
      <c r="AU3685" s="250" t="s">
        <v>84</v>
      </c>
      <c r="AV3685" s="14" t="s">
        <v>84</v>
      </c>
      <c r="AW3685" s="14" t="s">
        <v>35</v>
      </c>
      <c r="AX3685" s="14" t="s">
        <v>74</v>
      </c>
      <c r="AY3685" s="250" t="s">
        <v>378</v>
      </c>
    </row>
    <row r="3686" s="14" customFormat="1">
      <c r="A3686" s="14"/>
      <c r="B3686" s="240"/>
      <c r="C3686" s="241"/>
      <c r="D3686" s="231" t="s">
        <v>397</v>
      </c>
      <c r="E3686" s="242" t="s">
        <v>28</v>
      </c>
      <c r="F3686" s="243" t="s">
        <v>185</v>
      </c>
      <c r="G3686" s="241"/>
      <c r="H3686" s="244">
        <v>160.93000000000001</v>
      </c>
      <c r="I3686" s="245"/>
      <c r="J3686" s="241"/>
      <c r="K3686" s="241"/>
      <c r="L3686" s="246"/>
      <c r="M3686" s="247"/>
      <c r="N3686" s="248"/>
      <c r="O3686" s="248"/>
      <c r="P3686" s="248"/>
      <c r="Q3686" s="248"/>
      <c r="R3686" s="248"/>
      <c r="S3686" s="248"/>
      <c r="T3686" s="249"/>
      <c r="U3686" s="14"/>
      <c r="V3686" s="14"/>
      <c r="W3686" s="14"/>
      <c r="X3686" s="14"/>
      <c r="Y3686" s="14"/>
      <c r="Z3686" s="14"/>
      <c r="AA3686" s="14"/>
      <c r="AB3686" s="14"/>
      <c r="AC3686" s="14"/>
      <c r="AD3686" s="14"/>
      <c r="AE3686" s="14"/>
      <c r="AT3686" s="250" t="s">
        <v>397</v>
      </c>
      <c r="AU3686" s="250" t="s">
        <v>84</v>
      </c>
      <c r="AV3686" s="14" t="s">
        <v>84</v>
      </c>
      <c r="AW3686" s="14" t="s">
        <v>35</v>
      </c>
      <c r="AX3686" s="14" t="s">
        <v>74</v>
      </c>
      <c r="AY3686" s="250" t="s">
        <v>378</v>
      </c>
    </row>
    <row r="3687" s="13" customFormat="1">
      <c r="A3687" s="13"/>
      <c r="B3687" s="229"/>
      <c r="C3687" s="230"/>
      <c r="D3687" s="231" t="s">
        <v>397</v>
      </c>
      <c r="E3687" s="232" t="s">
        <v>28</v>
      </c>
      <c r="F3687" s="233" t="s">
        <v>800</v>
      </c>
      <c r="G3687" s="230"/>
      <c r="H3687" s="232" t="s">
        <v>28</v>
      </c>
      <c r="I3687" s="234"/>
      <c r="J3687" s="230"/>
      <c r="K3687" s="230"/>
      <c r="L3687" s="235"/>
      <c r="M3687" s="236"/>
      <c r="N3687" s="237"/>
      <c r="O3687" s="237"/>
      <c r="P3687" s="237"/>
      <c r="Q3687" s="237"/>
      <c r="R3687" s="237"/>
      <c r="S3687" s="237"/>
      <c r="T3687" s="238"/>
      <c r="U3687" s="13"/>
      <c r="V3687" s="13"/>
      <c r="W3687" s="13"/>
      <c r="X3687" s="13"/>
      <c r="Y3687" s="13"/>
      <c r="Z3687" s="13"/>
      <c r="AA3687" s="13"/>
      <c r="AB3687" s="13"/>
      <c r="AC3687" s="13"/>
      <c r="AD3687" s="13"/>
      <c r="AE3687" s="13"/>
      <c r="AT3687" s="239" t="s">
        <v>397</v>
      </c>
      <c r="AU3687" s="239" t="s">
        <v>84</v>
      </c>
      <c r="AV3687" s="13" t="s">
        <v>82</v>
      </c>
      <c r="AW3687" s="13" t="s">
        <v>35</v>
      </c>
      <c r="AX3687" s="13" t="s">
        <v>74</v>
      </c>
      <c r="AY3687" s="239" t="s">
        <v>378</v>
      </c>
    </row>
    <row r="3688" s="14" customFormat="1">
      <c r="A3688" s="14"/>
      <c r="B3688" s="240"/>
      <c r="C3688" s="241"/>
      <c r="D3688" s="231" t="s">
        <v>397</v>
      </c>
      <c r="E3688" s="242" t="s">
        <v>28</v>
      </c>
      <c r="F3688" s="243" t="s">
        <v>4202</v>
      </c>
      <c r="G3688" s="241"/>
      <c r="H3688" s="244">
        <v>26.553000000000001</v>
      </c>
      <c r="I3688" s="245"/>
      <c r="J3688" s="241"/>
      <c r="K3688" s="241"/>
      <c r="L3688" s="246"/>
      <c r="M3688" s="247"/>
      <c r="N3688" s="248"/>
      <c r="O3688" s="248"/>
      <c r="P3688" s="248"/>
      <c r="Q3688" s="248"/>
      <c r="R3688" s="248"/>
      <c r="S3688" s="248"/>
      <c r="T3688" s="249"/>
      <c r="U3688" s="14"/>
      <c r="V3688" s="14"/>
      <c r="W3688" s="14"/>
      <c r="X3688" s="14"/>
      <c r="Y3688" s="14"/>
      <c r="Z3688" s="14"/>
      <c r="AA3688" s="14"/>
      <c r="AB3688" s="14"/>
      <c r="AC3688" s="14"/>
      <c r="AD3688" s="14"/>
      <c r="AE3688" s="14"/>
      <c r="AT3688" s="250" t="s">
        <v>397</v>
      </c>
      <c r="AU3688" s="250" t="s">
        <v>84</v>
      </c>
      <c r="AV3688" s="14" t="s">
        <v>84</v>
      </c>
      <c r="AW3688" s="14" t="s">
        <v>35</v>
      </c>
      <c r="AX3688" s="14" t="s">
        <v>74</v>
      </c>
      <c r="AY3688" s="250" t="s">
        <v>378</v>
      </c>
    </row>
    <row r="3689" s="13" customFormat="1">
      <c r="A3689" s="13"/>
      <c r="B3689" s="229"/>
      <c r="C3689" s="230"/>
      <c r="D3689" s="231" t="s">
        <v>397</v>
      </c>
      <c r="E3689" s="232" t="s">
        <v>28</v>
      </c>
      <c r="F3689" s="233" t="s">
        <v>802</v>
      </c>
      <c r="G3689" s="230"/>
      <c r="H3689" s="232" t="s">
        <v>28</v>
      </c>
      <c r="I3689" s="234"/>
      <c r="J3689" s="230"/>
      <c r="K3689" s="230"/>
      <c r="L3689" s="235"/>
      <c r="M3689" s="236"/>
      <c r="N3689" s="237"/>
      <c r="O3689" s="237"/>
      <c r="P3689" s="237"/>
      <c r="Q3689" s="237"/>
      <c r="R3689" s="237"/>
      <c r="S3689" s="237"/>
      <c r="T3689" s="238"/>
      <c r="U3689" s="13"/>
      <c r="V3689" s="13"/>
      <c r="W3689" s="13"/>
      <c r="X3689" s="13"/>
      <c r="Y3689" s="13"/>
      <c r="Z3689" s="13"/>
      <c r="AA3689" s="13"/>
      <c r="AB3689" s="13"/>
      <c r="AC3689" s="13"/>
      <c r="AD3689" s="13"/>
      <c r="AE3689" s="13"/>
      <c r="AT3689" s="239" t="s">
        <v>397</v>
      </c>
      <c r="AU3689" s="239" t="s">
        <v>84</v>
      </c>
      <c r="AV3689" s="13" t="s">
        <v>82</v>
      </c>
      <c r="AW3689" s="13" t="s">
        <v>35</v>
      </c>
      <c r="AX3689" s="13" t="s">
        <v>74</v>
      </c>
      <c r="AY3689" s="239" t="s">
        <v>378</v>
      </c>
    </row>
    <row r="3690" s="14" customFormat="1">
      <c r="A3690" s="14"/>
      <c r="B3690" s="240"/>
      <c r="C3690" s="241"/>
      <c r="D3690" s="231" t="s">
        <v>397</v>
      </c>
      <c r="E3690" s="242" t="s">
        <v>28</v>
      </c>
      <c r="F3690" s="243" t="s">
        <v>4203</v>
      </c>
      <c r="G3690" s="241"/>
      <c r="H3690" s="244">
        <v>37.268000000000001</v>
      </c>
      <c r="I3690" s="245"/>
      <c r="J3690" s="241"/>
      <c r="K3690" s="241"/>
      <c r="L3690" s="246"/>
      <c r="M3690" s="247"/>
      <c r="N3690" s="248"/>
      <c r="O3690" s="248"/>
      <c r="P3690" s="248"/>
      <c r="Q3690" s="248"/>
      <c r="R3690" s="248"/>
      <c r="S3690" s="248"/>
      <c r="T3690" s="249"/>
      <c r="U3690" s="14"/>
      <c r="V3690" s="14"/>
      <c r="W3690" s="14"/>
      <c r="X3690" s="14"/>
      <c r="Y3690" s="14"/>
      <c r="Z3690" s="14"/>
      <c r="AA3690" s="14"/>
      <c r="AB3690" s="14"/>
      <c r="AC3690" s="14"/>
      <c r="AD3690" s="14"/>
      <c r="AE3690" s="14"/>
      <c r="AT3690" s="250" t="s">
        <v>397</v>
      </c>
      <c r="AU3690" s="250" t="s">
        <v>84</v>
      </c>
      <c r="AV3690" s="14" t="s">
        <v>84</v>
      </c>
      <c r="AW3690" s="14" t="s">
        <v>35</v>
      </c>
      <c r="AX3690" s="14" t="s">
        <v>74</v>
      </c>
      <c r="AY3690" s="250" t="s">
        <v>378</v>
      </c>
    </row>
    <row r="3691" s="15" customFormat="1">
      <c r="A3691" s="15"/>
      <c r="B3691" s="251"/>
      <c r="C3691" s="252"/>
      <c r="D3691" s="231" t="s">
        <v>397</v>
      </c>
      <c r="E3691" s="253" t="s">
        <v>189</v>
      </c>
      <c r="F3691" s="254" t="s">
        <v>416</v>
      </c>
      <c r="G3691" s="252"/>
      <c r="H3691" s="255">
        <v>295.83100000000002</v>
      </c>
      <c r="I3691" s="256"/>
      <c r="J3691" s="252"/>
      <c r="K3691" s="252"/>
      <c r="L3691" s="257"/>
      <c r="M3691" s="258"/>
      <c r="N3691" s="259"/>
      <c r="O3691" s="259"/>
      <c r="P3691" s="259"/>
      <c r="Q3691" s="259"/>
      <c r="R3691" s="259"/>
      <c r="S3691" s="259"/>
      <c r="T3691" s="260"/>
      <c r="U3691" s="15"/>
      <c r="V3691" s="15"/>
      <c r="W3691" s="15"/>
      <c r="X3691" s="15"/>
      <c r="Y3691" s="15"/>
      <c r="Z3691" s="15"/>
      <c r="AA3691" s="15"/>
      <c r="AB3691" s="15"/>
      <c r="AC3691" s="15"/>
      <c r="AD3691" s="15"/>
      <c r="AE3691" s="15"/>
      <c r="AT3691" s="261" t="s">
        <v>397</v>
      </c>
      <c r="AU3691" s="261" t="s">
        <v>84</v>
      </c>
      <c r="AV3691" s="15" t="s">
        <v>390</v>
      </c>
      <c r="AW3691" s="15" t="s">
        <v>35</v>
      </c>
      <c r="AX3691" s="15" t="s">
        <v>82</v>
      </c>
      <c r="AY3691" s="261" t="s">
        <v>378</v>
      </c>
    </row>
    <row r="3692" s="2" customFormat="1" ht="37.8" customHeight="1">
      <c r="A3692" s="41"/>
      <c r="B3692" s="42"/>
      <c r="C3692" s="211" t="s">
        <v>4204</v>
      </c>
      <c r="D3692" s="211" t="s">
        <v>385</v>
      </c>
      <c r="E3692" s="212" t="s">
        <v>4205</v>
      </c>
      <c r="F3692" s="213" t="s">
        <v>4206</v>
      </c>
      <c r="G3692" s="214" t="s">
        <v>572</v>
      </c>
      <c r="H3692" s="215">
        <v>3776.6669999999999</v>
      </c>
      <c r="I3692" s="216"/>
      <c r="J3692" s="217">
        <f>ROUND(I3692*H3692,2)</f>
        <v>0</v>
      </c>
      <c r="K3692" s="213" t="s">
        <v>389</v>
      </c>
      <c r="L3692" s="47"/>
      <c r="M3692" s="218" t="s">
        <v>28</v>
      </c>
      <c r="N3692" s="219" t="s">
        <v>45</v>
      </c>
      <c r="O3692" s="87"/>
      <c r="P3692" s="220">
        <f>O3692*H3692</f>
        <v>0</v>
      </c>
      <c r="Q3692" s="220">
        <v>0.00029</v>
      </c>
      <c r="R3692" s="220">
        <f>Q3692*H3692</f>
        <v>1.09523343</v>
      </c>
      <c r="S3692" s="220">
        <v>0</v>
      </c>
      <c r="T3692" s="221">
        <f>S3692*H3692</f>
        <v>0</v>
      </c>
      <c r="U3692" s="41"/>
      <c r="V3692" s="41"/>
      <c r="W3692" s="41"/>
      <c r="X3692" s="41"/>
      <c r="Y3692" s="41"/>
      <c r="Z3692" s="41"/>
      <c r="AA3692" s="41"/>
      <c r="AB3692" s="41"/>
      <c r="AC3692" s="41"/>
      <c r="AD3692" s="41"/>
      <c r="AE3692" s="41"/>
      <c r="AR3692" s="222" t="s">
        <v>598</v>
      </c>
      <c r="AT3692" s="222" t="s">
        <v>385</v>
      </c>
      <c r="AU3692" s="222" t="s">
        <v>84</v>
      </c>
      <c r="AY3692" s="20" t="s">
        <v>378</v>
      </c>
      <c r="BE3692" s="223">
        <f>IF(N3692="základní",J3692,0)</f>
        <v>0</v>
      </c>
      <c r="BF3692" s="223">
        <f>IF(N3692="snížená",J3692,0)</f>
        <v>0</v>
      </c>
      <c r="BG3692" s="223">
        <f>IF(N3692="zákl. přenesená",J3692,0)</f>
        <v>0</v>
      </c>
      <c r="BH3692" s="223">
        <f>IF(N3692="sníž. přenesená",J3692,0)</f>
        <v>0</v>
      </c>
      <c r="BI3692" s="223">
        <f>IF(N3692="nulová",J3692,0)</f>
        <v>0</v>
      </c>
      <c r="BJ3692" s="20" t="s">
        <v>82</v>
      </c>
      <c r="BK3692" s="223">
        <f>ROUND(I3692*H3692,2)</f>
        <v>0</v>
      </c>
      <c r="BL3692" s="20" t="s">
        <v>598</v>
      </c>
      <c r="BM3692" s="222" t="s">
        <v>4207</v>
      </c>
    </row>
    <row r="3693" s="2" customFormat="1">
      <c r="A3693" s="41"/>
      <c r="B3693" s="42"/>
      <c r="C3693" s="43"/>
      <c r="D3693" s="224" t="s">
        <v>394</v>
      </c>
      <c r="E3693" s="43"/>
      <c r="F3693" s="225" t="s">
        <v>4208</v>
      </c>
      <c r="G3693" s="43"/>
      <c r="H3693" s="43"/>
      <c r="I3693" s="226"/>
      <c r="J3693" s="43"/>
      <c r="K3693" s="43"/>
      <c r="L3693" s="47"/>
      <c r="M3693" s="227"/>
      <c r="N3693" s="228"/>
      <c r="O3693" s="87"/>
      <c r="P3693" s="87"/>
      <c r="Q3693" s="87"/>
      <c r="R3693" s="87"/>
      <c r="S3693" s="87"/>
      <c r="T3693" s="88"/>
      <c r="U3693" s="41"/>
      <c r="V3693" s="41"/>
      <c r="W3693" s="41"/>
      <c r="X3693" s="41"/>
      <c r="Y3693" s="41"/>
      <c r="Z3693" s="41"/>
      <c r="AA3693" s="41"/>
      <c r="AB3693" s="41"/>
      <c r="AC3693" s="41"/>
      <c r="AD3693" s="41"/>
      <c r="AE3693" s="41"/>
      <c r="AT3693" s="20" t="s">
        <v>394</v>
      </c>
      <c r="AU3693" s="20" t="s">
        <v>84</v>
      </c>
    </row>
    <row r="3694" s="14" customFormat="1">
      <c r="A3694" s="14"/>
      <c r="B3694" s="240"/>
      <c r="C3694" s="241"/>
      <c r="D3694" s="231" t="s">
        <v>397</v>
      </c>
      <c r="E3694" s="242" t="s">
        <v>28</v>
      </c>
      <c r="F3694" s="243" t="s">
        <v>191</v>
      </c>
      <c r="G3694" s="241"/>
      <c r="H3694" s="244">
        <v>3776.6669999999999</v>
      </c>
      <c r="I3694" s="245"/>
      <c r="J3694" s="241"/>
      <c r="K3694" s="241"/>
      <c r="L3694" s="246"/>
      <c r="M3694" s="247"/>
      <c r="N3694" s="248"/>
      <c r="O3694" s="248"/>
      <c r="P3694" s="248"/>
      <c r="Q3694" s="248"/>
      <c r="R3694" s="248"/>
      <c r="S3694" s="248"/>
      <c r="T3694" s="249"/>
      <c r="U3694" s="14"/>
      <c r="V3694" s="14"/>
      <c r="W3694" s="14"/>
      <c r="X3694" s="14"/>
      <c r="Y3694" s="14"/>
      <c r="Z3694" s="14"/>
      <c r="AA3694" s="14"/>
      <c r="AB3694" s="14"/>
      <c r="AC3694" s="14"/>
      <c r="AD3694" s="14"/>
      <c r="AE3694" s="14"/>
      <c r="AT3694" s="250" t="s">
        <v>397</v>
      </c>
      <c r="AU3694" s="250" t="s">
        <v>84</v>
      </c>
      <c r="AV3694" s="14" t="s">
        <v>84</v>
      </c>
      <c r="AW3694" s="14" t="s">
        <v>35</v>
      </c>
      <c r="AX3694" s="14" t="s">
        <v>82</v>
      </c>
      <c r="AY3694" s="250" t="s">
        <v>378</v>
      </c>
    </row>
    <row r="3695" s="2" customFormat="1" ht="44.25" customHeight="1">
      <c r="A3695" s="41"/>
      <c r="B3695" s="42"/>
      <c r="C3695" s="211" t="s">
        <v>4209</v>
      </c>
      <c r="D3695" s="211" t="s">
        <v>385</v>
      </c>
      <c r="E3695" s="212" t="s">
        <v>4210</v>
      </c>
      <c r="F3695" s="213" t="s">
        <v>4211</v>
      </c>
      <c r="G3695" s="214" t="s">
        <v>572</v>
      </c>
      <c r="H3695" s="215">
        <v>3474.7530000000002</v>
      </c>
      <c r="I3695" s="216"/>
      <c r="J3695" s="217">
        <f>ROUND(I3695*H3695,2)</f>
        <v>0</v>
      </c>
      <c r="K3695" s="213" t="s">
        <v>389</v>
      </c>
      <c r="L3695" s="47"/>
      <c r="M3695" s="218" t="s">
        <v>28</v>
      </c>
      <c r="N3695" s="219" t="s">
        <v>45</v>
      </c>
      <c r="O3695" s="87"/>
      <c r="P3695" s="220">
        <f>O3695*H3695</f>
        <v>0</v>
      </c>
      <c r="Q3695" s="220">
        <v>0.00029</v>
      </c>
      <c r="R3695" s="220">
        <f>Q3695*H3695</f>
        <v>1.0076783700000001</v>
      </c>
      <c r="S3695" s="220">
        <v>0</v>
      </c>
      <c r="T3695" s="221">
        <f>S3695*H3695</f>
        <v>0</v>
      </c>
      <c r="U3695" s="41"/>
      <c r="V3695" s="41"/>
      <c r="W3695" s="41"/>
      <c r="X3695" s="41"/>
      <c r="Y3695" s="41"/>
      <c r="Z3695" s="41"/>
      <c r="AA3695" s="41"/>
      <c r="AB3695" s="41"/>
      <c r="AC3695" s="41"/>
      <c r="AD3695" s="41"/>
      <c r="AE3695" s="41"/>
      <c r="AR3695" s="222" t="s">
        <v>598</v>
      </c>
      <c r="AT3695" s="222" t="s">
        <v>385</v>
      </c>
      <c r="AU3695" s="222" t="s">
        <v>84</v>
      </c>
      <c r="AY3695" s="20" t="s">
        <v>378</v>
      </c>
      <c r="BE3695" s="223">
        <f>IF(N3695="základní",J3695,0)</f>
        <v>0</v>
      </c>
      <c r="BF3695" s="223">
        <f>IF(N3695="snížená",J3695,0)</f>
        <v>0</v>
      </c>
      <c r="BG3695" s="223">
        <f>IF(N3695="zákl. přenesená",J3695,0)</f>
        <v>0</v>
      </c>
      <c r="BH3695" s="223">
        <f>IF(N3695="sníž. přenesená",J3695,0)</f>
        <v>0</v>
      </c>
      <c r="BI3695" s="223">
        <f>IF(N3695="nulová",J3695,0)</f>
        <v>0</v>
      </c>
      <c r="BJ3695" s="20" t="s">
        <v>82</v>
      </c>
      <c r="BK3695" s="223">
        <f>ROUND(I3695*H3695,2)</f>
        <v>0</v>
      </c>
      <c r="BL3695" s="20" t="s">
        <v>598</v>
      </c>
      <c r="BM3695" s="222" t="s">
        <v>4212</v>
      </c>
    </row>
    <row r="3696" s="2" customFormat="1">
      <c r="A3696" s="41"/>
      <c r="B3696" s="42"/>
      <c r="C3696" s="43"/>
      <c r="D3696" s="224" t="s">
        <v>394</v>
      </c>
      <c r="E3696" s="43"/>
      <c r="F3696" s="225" t="s">
        <v>4213</v>
      </c>
      <c r="G3696" s="43"/>
      <c r="H3696" s="43"/>
      <c r="I3696" s="226"/>
      <c r="J3696" s="43"/>
      <c r="K3696" s="43"/>
      <c r="L3696" s="47"/>
      <c r="M3696" s="227"/>
      <c r="N3696" s="228"/>
      <c r="O3696" s="87"/>
      <c r="P3696" s="87"/>
      <c r="Q3696" s="87"/>
      <c r="R3696" s="87"/>
      <c r="S3696" s="87"/>
      <c r="T3696" s="88"/>
      <c r="U3696" s="41"/>
      <c r="V3696" s="41"/>
      <c r="W3696" s="41"/>
      <c r="X3696" s="41"/>
      <c r="Y3696" s="41"/>
      <c r="Z3696" s="41"/>
      <c r="AA3696" s="41"/>
      <c r="AB3696" s="41"/>
      <c r="AC3696" s="41"/>
      <c r="AD3696" s="41"/>
      <c r="AE3696" s="41"/>
      <c r="AT3696" s="20" t="s">
        <v>394</v>
      </c>
      <c r="AU3696" s="20" t="s">
        <v>84</v>
      </c>
    </row>
    <row r="3697" s="14" customFormat="1">
      <c r="A3697" s="14"/>
      <c r="B3697" s="240"/>
      <c r="C3697" s="241"/>
      <c r="D3697" s="231" t="s">
        <v>397</v>
      </c>
      <c r="E3697" s="242" t="s">
        <v>28</v>
      </c>
      <c r="F3697" s="243" t="s">
        <v>194</v>
      </c>
      <c r="G3697" s="241"/>
      <c r="H3697" s="244">
        <v>3474.7530000000002</v>
      </c>
      <c r="I3697" s="245"/>
      <c r="J3697" s="241"/>
      <c r="K3697" s="241"/>
      <c r="L3697" s="246"/>
      <c r="M3697" s="247"/>
      <c r="N3697" s="248"/>
      <c r="O3697" s="248"/>
      <c r="P3697" s="248"/>
      <c r="Q3697" s="248"/>
      <c r="R3697" s="248"/>
      <c r="S3697" s="248"/>
      <c r="T3697" s="249"/>
      <c r="U3697" s="14"/>
      <c r="V3697" s="14"/>
      <c r="W3697" s="14"/>
      <c r="X3697" s="14"/>
      <c r="Y3697" s="14"/>
      <c r="Z3697" s="14"/>
      <c r="AA3697" s="14"/>
      <c r="AB3697" s="14"/>
      <c r="AC3697" s="14"/>
      <c r="AD3697" s="14"/>
      <c r="AE3697" s="14"/>
      <c r="AT3697" s="250" t="s">
        <v>397</v>
      </c>
      <c r="AU3697" s="250" t="s">
        <v>84</v>
      </c>
      <c r="AV3697" s="14" t="s">
        <v>84</v>
      </c>
      <c r="AW3697" s="14" t="s">
        <v>35</v>
      </c>
      <c r="AX3697" s="14" t="s">
        <v>82</v>
      </c>
      <c r="AY3697" s="250" t="s">
        <v>378</v>
      </c>
    </row>
    <row r="3698" s="2" customFormat="1" ht="44.25" customHeight="1">
      <c r="A3698" s="41"/>
      <c r="B3698" s="42"/>
      <c r="C3698" s="211" t="s">
        <v>4214</v>
      </c>
      <c r="D3698" s="211" t="s">
        <v>385</v>
      </c>
      <c r="E3698" s="212" t="s">
        <v>4215</v>
      </c>
      <c r="F3698" s="213" t="s">
        <v>4216</v>
      </c>
      <c r="G3698" s="214" t="s">
        <v>572</v>
      </c>
      <c r="H3698" s="215">
        <v>235.68799999999999</v>
      </c>
      <c r="I3698" s="216"/>
      <c r="J3698" s="217">
        <f>ROUND(I3698*H3698,2)</f>
        <v>0</v>
      </c>
      <c r="K3698" s="213" t="s">
        <v>389</v>
      </c>
      <c r="L3698" s="47"/>
      <c r="M3698" s="218" t="s">
        <v>28</v>
      </c>
      <c r="N3698" s="219" t="s">
        <v>45</v>
      </c>
      <c r="O3698" s="87"/>
      <c r="P3698" s="220">
        <f>O3698*H3698</f>
        <v>0</v>
      </c>
      <c r="Q3698" s="220">
        <v>0.00029</v>
      </c>
      <c r="R3698" s="220">
        <f>Q3698*H3698</f>
        <v>0.068349519999999997</v>
      </c>
      <c r="S3698" s="220">
        <v>0</v>
      </c>
      <c r="T3698" s="221">
        <f>S3698*H3698</f>
        <v>0</v>
      </c>
      <c r="U3698" s="41"/>
      <c r="V3698" s="41"/>
      <c r="W3698" s="41"/>
      <c r="X3698" s="41"/>
      <c r="Y3698" s="41"/>
      <c r="Z3698" s="41"/>
      <c r="AA3698" s="41"/>
      <c r="AB3698" s="41"/>
      <c r="AC3698" s="41"/>
      <c r="AD3698" s="41"/>
      <c r="AE3698" s="41"/>
      <c r="AR3698" s="222" t="s">
        <v>598</v>
      </c>
      <c r="AT3698" s="222" t="s">
        <v>385</v>
      </c>
      <c r="AU3698" s="222" t="s">
        <v>84</v>
      </c>
      <c r="AY3698" s="20" t="s">
        <v>378</v>
      </c>
      <c r="BE3698" s="223">
        <f>IF(N3698="základní",J3698,0)</f>
        <v>0</v>
      </c>
      <c r="BF3698" s="223">
        <f>IF(N3698="snížená",J3698,0)</f>
        <v>0</v>
      </c>
      <c r="BG3698" s="223">
        <f>IF(N3698="zákl. přenesená",J3698,0)</f>
        <v>0</v>
      </c>
      <c r="BH3698" s="223">
        <f>IF(N3698="sníž. přenesená",J3698,0)</f>
        <v>0</v>
      </c>
      <c r="BI3698" s="223">
        <f>IF(N3698="nulová",J3698,0)</f>
        <v>0</v>
      </c>
      <c r="BJ3698" s="20" t="s">
        <v>82</v>
      </c>
      <c r="BK3698" s="223">
        <f>ROUND(I3698*H3698,2)</f>
        <v>0</v>
      </c>
      <c r="BL3698" s="20" t="s">
        <v>598</v>
      </c>
      <c r="BM3698" s="222" t="s">
        <v>4217</v>
      </c>
    </row>
    <row r="3699" s="2" customFormat="1">
      <c r="A3699" s="41"/>
      <c r="B3699" s="42"/>
      <c r="C3699" s="43"/>
      <c r="D3699" s="224" t="s">
        <v>394</v>
      </c>
      <c r="E3699" s="43"/>
      <c r="F3699" s="225" t="s">
        <v>4218</v>
      </c>
      <c r="G3699" s="43"/>
      <c r="H3699" s="43"/>
      <c r="I3699" s="226"/>
      <c r="J3699" s="43"/>
      <c r="K3699" s="43"/>
      <c r="L3699" s="47"/>
      <c r="M3699" s="227"/>
      <c r="N3699" s="228"/>
      <c r="O3699" s="87"/>
      <c r="P3699" s="87"/>
      <c r="Q3699" s="87"/>
      <c r="R3699" s="87"/>
      <c r="S3699" s="87"/>
      <c r="T3699" s="88"/>
      <c r="U3699" s="41"/>
      <c r="V3699" s="41"/>
      <c r="W3699" s="41"/>
      <c r="X3699" s="41"/>
      <c r="Y3699" s="41"/>
      <c r="Z3699" s="41"/>
      <c r="AA3699" s="41"/>
      <c r="AB3699" s="41"/>
      <c r="AC3699" s="41"/>
      <c r="AD3699" s="41"/>
      <c r="AE3699" s="41"/>
      <c r="AT3699" s="20" t="s">
        <v>394</v>
      </c>
      <c r="AU3699" s="20" t="s">
        <v>84</v>
      </c>
    </row>
    <row r="3700" s="14" customFormat="1">
      <c r="A3700" s="14"/>
      <c r="B3700" s="240"/>
      <c r="C3700" s="241"/>
      <c r="D3700" s="231" t="s">
        <v>397</v>
      </c>
      <c r="E3700" s="242" t="s">
        <v>28</v>
      </c>
      <c r="F3700" s="243" t="s">
        <v>196</v>
      </c>
      <c r="G3700" s="241"/>
      <c r="H3700" s="244">
        <v>235.68799999999999</v>
      </c>
      <c r="I3700" s="245"/>
      <c r="J3700" s="241"/>
      <c r="K3700" s="241"/>
      <c r="L3700" s="246"/>
      <c r="M3700" s="247"/>
      <c r="N3700" s="248"/>
      <c r="O3700" s="248"/>
      <c r="P3700" s="248"/>
      <c r="Q3700" s="248"/>
      <c r="R3700" s="248"/>
      <c r="S3700" s="248"/>
      <c r="T3700" s="249"/>
      <c r="U3700" s="14"/>
      <c r="V3700" s="14"/>
      <c r="W3700" s="14"/>
      <c r="X3700" s="14"/>
      <c r="Y3700" s="14"/>
      <c r="Z3700" s="14"/>
      <c r="AA3700" s="14"/>
      <c r="AB3700" s="14"/>
      <c r="AC3700" s="14"/>
      <c r="AD3700" s="14"/>
      <c r="AE3700" s="14"/>
      <c r="AT3700" s="250" t="s">
        <v>397</v>
      </c>
      <c r="AU3700" s="250" t="s">
        <v>84</v>
      </c>
      <c r="AV3700" s="14" t="s">
        <v>84</v>
      </c>
      <c r="AW3700" s="14" t="s">
        <v>35</v>
      </c>
      <c r="AX3700" s="14" t="s">
        <v>82</v>
      </c>
      <c r="AY3700" s="250" t="s">
        <v>378</v>
      </c>
    </row>
    <row r="3701" s="2" customFormat="1" ht="44.25" customHeight="1">
      <c r="A3701" s="41"/>
      <c r="B3701" s="42"/>
      <c r="C3701" s="211" t="s">
        <v>4219</v>
      </c>
      <c r="D3701" s="211" t="s">
        <v>385</v>
      </c>
      <c r="E3701" s="212" t="s">
        <v>4220</v>
      </c>
      <c r="F3701" s="213" t="s">
        <v>4221</v>
      </c>
      <c r="G3701" s="214" t="s">
        <v>572</v>
      </c>
      <c r="H3701" s="215">
        <v>295.83100000000002</v>
      </c>
      <c r="I3701" s="216"/>
      <c r="J3701" s="217">
        <f>ROUND(I3701*H3701,2)</f>
        <v>0</v>
      </c>
      <c r="K3701" s="213" t="s">
        <v>389</v>
      </c>
      <c r="L3701" s="47"/>
      <c r="M3701" s="218" t="s">
        <v>28</v>
      </c>
      <c r="N3701" s="219" t="s">
        <v>45</v>
      </c>
      <c r="O3701" s="87"/>
      <c r="P3701" s="220">
        <f>O3701*H3701</f>
        <v>0</v>
      </c>
      <c r="Q3701" s="220">
        <v>0.00029</v>
      </c>
      <c r="R3701" s="220">
        <f>Q3701*H3701</f>
        <v>0.085790990000000011</v>
      </c>
      <c r="S3701" s="220">
        <v>0</v>
      </c>
      <c r="T3701" s="221">
        <f>S3701*H3701</f>
        <v>0</v>
      </c>
      <c r="U3701" s="41"/>
      <c r="V3701" s="41"/>
      <c r="W3701" s="41"/>
      <c r="X3701" s="41"/>
      <c r="Y3701" s="41"/>
      <c r="Z3701" s="41"/>
      <c r="AA3701" s="41"/>
      <c r="AB3701" s="41"/>
      <c r="AC3701" s="41"/>
      <c r="AD3701" s="41"/>
      <c r="AE3701" s="41"/>
      <c r="AR3701" s="222" t="s">
        <v>598</v>
      </c>
      <c r="AT3701" s="222" t="s">
        <v>385</v>
      </c>
      <c r="AU3701" s="222" t="s">
        <v>84</v>
      </c>
      <c r="AY3701" s="20" t="s">
        <v>378</v>
      </c>
      <c r="BE3701" s="223">
        <f>IF(N3701="základní",J3701,0)</f>
        <v>0</v>
      </c>
      <c r="BF3701" s="223">
        <f>IF(N3701="snížená",J3701,0)</f>
        <v>0</v>
      </c>
      <c r="BG3701" s="223">
        <f>IF(N3701="zákl. přenesená",J3701,0)</f>
        <v>0</v>
      </c>
      <c r="BH3701" s="223">
        <f>IF(N3701="sníž. přenesená",J3701,0)</f>
        <v>0</v>
      </c>
      <c r="BI3701" s="223">
        <f>IF(N3701="nulová",J3701,0)</f>
        <v>0</v>
      </c>
      <c r="BJ3701" s="20" t="s">
        <v>82</v>
      </c>
      <c r="BK3701" s="223">
        <f>ROUND(I3701*H3701,2)</f>
        <v>0</v>
      </c>
      <c r="BL3701" s="20" t="s">
        <v>598</v>
      </c>
      <c r="BM3701" s="222" t="s">
        <v>4222</v>
      </c>
    </row>
    <row r="3702" s="2" customFormat="1">
      <c r="A3702" s="41"/>
      <c r="B3702" s="42"/>
      <c r="C3702" s="43"/>
      <c r="D3702" s="224" t="s">
        <v>394</v>
      </c>
      <c r="E3702" s="43"/>
      <c r="F3702" s="225" t="s">
        <v>4223</v>
      </c>
      <c r="G3702" s="43"/>
      <c r="H3702" s="43"/>
      <c r="I3702" s="226"/>
      <c r="J3702" s="43"/>
      <c r="K3702" s="43"/>
      <c r="L3702" s="47"/>
      <c r="M3702" s="227"/>
      <c r="N3702" s="228"/>
      <c r="O3702" s="87"/>
      <c r="P3702" s="87"/>
      <c r="Q3702" s="87"/>
      <c r="R3702" s="87"/>
      <c r="S3702" s="87"/>
      <c r="T3702" s="88"/>
      <c r="U3702" s="41"/>
      <c r="V3702" s="41"/>
      <c r="W3702" s="41"/>
      <c r="X3702" s="41"/>
      <c r="Y3702" s="41"/>
      <c r="Z3702" s="41"/>
      <c r="AA3702" s="41"/>
      <c r="AB3702" s="41"/>
      <c r="AC3702" s="41"/>
      <c r="AD3702" s="41"/>
      <c r="AE3702" s="41"/>
      <c r="AT3702" s="20" t="s">
        <v>394</v>
      </c>
      <c r="AU3702" s="20" t="s">
        <v>84</v>
      </c>
    </row>
    <row r="3703" s="14" customFormat="1">
      <c r="A3703" s="14"/>
      <c r="B3703" s="240"/>
      <c r="C3703" s="241"/>
      <c r="D3703" s="231" t="s">
        <v>397</v>
      </c>
      <c r="E3703" s="242" t="s">
        <v>28</v>
      </c>
      <c r="F3703" s="243" t="s">
        <v>189</v>
      </c>
      <c r="G3703" s="241"/>
      <c r="H3703" s="244">
        <v>295.83100000000002</v>
      </c>
      <c r="I3703" s="245"/>
      <c r="J3703" s="241"/>
      <c r="K3703" s="241"/>
      <c r="L3703" s="246"/>
      <c r="M3703" s="247"/>
      <c r="N3703" s="248"/>
      <c r="O3703" s="248"/>
      <c r="P3703" s="248"/>
      <c r="Q3703" s="248"/>
      <c r="R3703" s="248"/>
      <c r="S3703" s="248"/>
      <c r="T3703" s="249"/>
      <c r="U3703" s="14"/>
      <c r="V3703" s="14"/>
      <c r="W3703" s="14"/>
      <c r="X3703" s="14"/>
      <c r="Y3703" s="14"/>
      <c r="Z3703" s="14"/>
      <c r="AA3703" s="14"/>
      <c r="AB3703" s="14"/>
      <c r="AC3703" s="14"/>
      <c r="AD3703" s="14"/>
      <c r="AE3703" s="14"/>
      <c r="AT3703" s="250" t="s">
        <v>397</v>
      </c>
      <c r="AU3703" s="250" t="s">
        <v>84</v>
      </c>
      <c r="AV3703" s="14" t="s">
        <v>84</v>
      </c>
      <c r="AW3703" s="14" t="s">
        <v>35</v>
      </c>
      <c r="AX3703" s="14" t="s">
        <v>82</v>
      </c>
      <c r="AY3703" s="250" t="s">
        <v>378</v>
      </c>
    </row>
    <row r="3704" s="2" customFormat="1" ht="24.15" customHeight="1">
      <c r="A3704" s="41"/>
      <c r="B3704" s="42"/>
      <c r="C3704" s="211" t="s">
        <v>4224</v>
      </c>
      <c r="D3704" s="211" t="s">
        <v>385</v>
      </c>
      <c r="E3704" s="212" t="s">
        <v>4225</v>
      </c>
      <c r="F3704" s="213" t="s">
        <v>4226</v>
      </c>
      <c r="G3704" s="214" t="s">
        <v>572</v>
      </c>
      <c r="H3704" s="215">
        <v>90.849999999999994</v>
      </c>
      <c r="I3704" s="216"/>
      <c r="J3704" s="217">
        <f>ROUND(I3704*H3704,2)</f>
        <v>0</v>
      </c>
      <c r="K3704" s="213" t="s">
        <v>28</v>
      </c>
      <c r="L3704" s="47"/>
      <c r="M3704" s="218" t="s">
        <v>28</v>
      </c>
      <c r="N3704" s="219" t="s">
        <v>45</v>
      </c>
      <c r="O3704" s="87"/>
      <c r="P3704" s="220">
        <f>O3704*H3704</f>
        <v>0</v>
      </c>
      <c r="Q3704" s="220">
        <v>0.00029</v>
      </c>
      <c r="R3704" s="220">
        <f>Q3704*H3704</f>
        <v>0.026346499999999998</v>
      </c>
      <c r="S3704" s="220">
        <v>0</v>
      </c>
      <c r="T3704" s="221">
        <f>S3704*H3704</f>
        <v>0</v>
      </c>
      <c r="U3704" s="41"/>
      <c r="V3704" s="41"/>
      <c r="W3704" s="41"/>
      <c r="X3704" s="41"/>
      <c r="Y3704" s="41"/>
      <c r="Z3704" s="41"/>
      <c r="AA3704" s="41"/>
      <c r="AB3704" s="41"/>
      <c r="AC3704" s="41"/>
      <c r="AD3704" s="41"/>
      <c r="AE3704" s="41"/>
      <c r="AR3704" s="222" t="s">
        <v>598</v>
      </c>
      <c r="AT3704" s="222" t="s">
        <v>385</v>
      </c>
      <c r="AU3704" s="222" t="s">
        <v>84</v>
      </c>
      <c r="AY3704" s="20" t="s">
        <v>378</v>
      </c>
      <c r="BE3704" s="223">
        <f>IF(N3704="základní",J3704,0)</f>
        <v>0</v>
      </c>
      <c r="BF3704" s="223">
        <f>IF(N3704="snížená",J3704,0)</f>
        <v>0</v>
      </c>
      <c r="BG3704" s="223">
        <f>IF(N3704="zákl. přenesená",J3704,0)</f>
        <v>0</v>
      </c>
      <c r="BH3704" s="223">
        <f>IF(N3704="sníž. přenesená",J3704,0)</f>
        <v>0</v>
      </c>
      <c r="BI3704" s="223">
        <f>IF(N3704="nulová",J3704,0)</f>
        <v>0</v>
      </c>
      <c r="BJ3704" s="20" t="s">
        <v>82</v>
      </c>
      <c r="BK3704" s="223">
        <f>ROUND(I3704*H3704,2)</f>
        <v>0</v>
      </c>
      <c r="BL3704" s="20" t="s">
        <v>598</v>
      </c>
      <c r="BM3704" s="222" t="s">
        <v>4227</v>
      </c>
    </row>
    <row r="3705" s="14" customFormat="1">
      <c r="A3705" s="14"/>
      <c r="B3705" s="240"/>
      <c r="C3705" s="241"/>
      <c r="D3705" s="231" t="s">
        <v>397</v>
      </c>
      <c r="E3705" s="242" t="s">
        <v>28</v>
      </c>
      <c r="F3705" s="243" t="s">
        <v>435</v>
      </c>
      <c r="G3705" s="241"/>
      <c r="H3705" s="244">
        <v>90.849999999999994</v>
      </c>
      <c r="I3705" s="245"/>
      <c r="J3705" s="241"/>
      <c r="K3705" s="241"/>
      <c r="L3705" s="246"/>
      <c r="M3705" s="247"/>
      <c r="N3705" s="248"/>
      <c r="O3705" s="248"/>
      <c r="P3705" s="248"/>
      <c r="Q3705" s="248"/>
      <c r="R3705" s="248"/>
      <c r="S3705" s="248"/>
      <c r="T3705" s="249"/>
      <c r="U3705" s="14"/>
      <c r="V3705" s="14"/>
      <c r="W3705" s="14"/>
      <c r="X3705" s="14"/>
      <c r="Y3705" s="14"/>
      <c r="Z3705" s="14"/>
      <c r="AA3705" s="14"/>
      <c r="AB3705" s="14"/>
      <c r="AC3705" s="14"/>
      <c r="AD3705" s="14"/>
      <c r="AE3705" s="14"/>
      <c r="AT3705" s="250" t="s">
        <v>397</v>
      </c>
      <c r="AU3705" s="250" t="s">
        <v>84</v>
      </c>
      <c r="AV3705" s="14" t="s">
        <v>84</v>
      </c>
      <c r="AW3705" s="14" t="s">
        <v>35</v>
      </c>
      <c r="AX3705" s="14" t="s">
        <v>82</v>
      </c>
      <c r="AY3705" s="250" t="s">
        <v>378</v>
      </c>
    </row>
    <row r="3706" s="12" customFormat="1" ht="22.8" customHeight="1">
      <c r="A3706" s="12"/>
      <c r="B3706" s="195"/>
      <c r="C3706" s="196"/>
      <c r="D3706" s="197" t="s">
        <v>73</v>
      </c>
      <c r="E3706" s="209" t="s">
        <v>4228</v>
      </c>
      <c r="F3706" s="209" t="s">
        <v>4229</v>
      </c>
      <c r="G3706" s="196"/>
      <c r="H3706" s="196"/>
      <c r="I3706" s="199"/>
      <c r="J3706" s="210">
        <f>BK3706</f>
        <v>0</v>
      </c>
      <c r="K3706" s="196"/>
      <c r="L3706" s="201"/>
      <c r="M3706" s="202"/>
      <c r="N3706" s="203"/>
      <c r="O3706" s="203"/>
      <c r="P3706" s="204">
        <f>SUM(P3707:P3712)</f>
        <v>0</v>
      </c>
      <c r="Q3706" s="203"/>
      <c r="R3706" s="204">
        <f>SUM(R3707:R3712)</f>
        <v>2.4457680000000002</v>
      </c>
      <c r="S3706" s="203"/>
      <c r="T3706" s="205">
        <f>SUM(T3707:T3712)</f>
        <v>0</v>
      </c>
      <c r="U3706" s="12"/>
      <c r="V3706" s="12"/>
      <c r="W3706" s="12"/>
      <c r="X3706" s="12"/>
      <c r="Y3706" s="12"/>
      <c r="Z3706" s="12"/>
      <c r="AA3706" s="12"/>
      <c r="AB3706" s="12"/>
      <c r="AC3706" s="12"/>
      <c r="AD3706" s="12"/>
      <c r="AE3706" s="12"/>
      <c r="AR3706" s="206" t="s">
        <v>84</v>
      </c>
      <c r="AT3706" s="207" t="s">
        <v>73</v>
      </c>
      <c r="AU3706" s="207" t="s">
        <v>82</v>
      </c>
      <c r="AY3706" s="206" t="s">
        <v>378</v>
      </c>
      <c r="BK3706" s="208">
        <f>SUM(BK3707:BK3712)</f>
        <v>0</v>
      </c>
    </row>
    <row r="3707" s="2" customFormat="1" ht="49.05" customHeight="1">
      <c r="A3707" s="41"/>
      <c r="B3707" s="42"/>
      <c r="C3707" s="211" t="s">
        <v>4230</v>
      </c>
      <c r="D3707" s="211" t="s">
        <v>385</v>
      </c>
      <c r="E3707" s="212" t="s">
        <v>4231</v>
      </c>
      <c r="F3707" s="213" t="s">
        <v>4232</v>
      </c>
      <c r="G3707" s="214" t="s">
        <v>572</v>
      </c>
      <c r="H3707" s="215">
        <v>70.200000000000003</v>
      </c>
      <c r="I3707" s="216"/>
      <c r="J3707" s="217">
        <f>ROUND(I3707*H3707,2)</f>
        <v>0</v>
      </c>
      <c r="K3707" s="213" t="s">
        <v>28</v>
      </c>
      <c r="L3707" s="47"/>
      <c r="M3707" s="218" t="s">
        <v>28</v>
      </c>
      <c r="N3707" s="219" t="s">
        <v>45</v>
      </c>
      <c r="O3707" s="87"/>
      <c r="P3707" s="220">
        <f>O3707*H3707</f>
        <v>0</v>
      </c>
      <c r="Q3707" s="220">
        <v>0.034840000000000003</v>
      </c>
      <c r="R3707" s="220">
        <f>Q3707*H3707</f>
        <v>2.4457680000000002</v>
      </c>
      <c r="S3707" s="220">
        <v>0</v>
      </c>
      <c r="T3707" s="221">
        <f>S3707*H3707</f>
        <v>0</v>
      </c>
      <c r="U3707" s="41"/>
      <c r="V3707" s="41"/>
      <c r="W3707" s="41"/>
      <c r="X3707" s="41"/>
      <c r="Y3707" s="41"/>
      <c r="Z3707" s="41"/>
      <c r="AA3707" s="41"/>
      <c r="AB3707" s="41"/>
      <c r="AC3707" s="41"/>
      <c r="AD3707" s="41"/>
      <c r="AE3707" s="41"/>
      <c r="AR3707" s="222" t="s">
        <v>598</v>
      </c>
      <c r="AT3707" s="222" t="s">
        <v>385</v>
      </c>
      <c r="AU3707" s="222" t="s">
        <v>84</v>
      </c>
      <c r="AY3707" s="20" t="s">
        <v>378</v>
      </c>
      <c r="BE3707" s="223">
        <f>IF(N3707="základní",J3707,0)</f>
        <v>0</v>
      </c>
      <c r="BF3707" s="223">
        <f>IF(N3707="snížená",J3707,0)</f>
        <v>0</v>
      </c>
      <c r="BG3707" s="223">
        <f>IF(N3707="zákl. přenesená",J3707,0)</f>
        <v>0</v>
      </c>
      <c r="BH3707" s="223">
        <f>IF(N3707="sníž. přenesená",J3707,0)</f>
        <v>0</v>
      </c>
      <c r="BI3707" s="223">
        <f>IF(N3707="nulová",J3707,0)</f>
        <v>0</v>
      </c>
      <c r="BJ3707" s="20" t="s">
        <v>82</v>
      </c>
      <c r="BK3707" s="223">
        <f>ROUND(I3707*H3707,2)</f>
        <v>0</v>
      </c>
      <c r="BL3707" s="20" t="s">
        <v>598</v>
      </c>
      <c r="BM3707" s="222" t="s">
        <v>4233</v>
      </c>
    </row>
    <row r="3708" s="13" customFormat="1">
      <c r="A3708" s="13"/>
      <c r="B3708" s="229"/>
      <c r="C3708" s="230"/>
      <c r="D3708" s="231" t="s">
        <v>397</v>
      </c>
      <c r="E3708" s="232" t="s">
        <v>28</v>
      </c>
      <c r="F3708" s="233" t="s">
        <v>1178</v>
      </c>
      <c r="G3708" s="230"/>
      <c r="H3708" s="232" t="s">
        <v>28</v>
      </c>
      <c r="I3708" s="234"/>
      <c r="J3708" s="230"/>
      <c r="K3708" s="230"/>
      <c r="L3708" s="235"/>
      <c r="M3708" s="236"/>
      <c r="N3708" s="237"/>
      <c r="O3708" s="237"/>
      <c r="P3708" s="237"/>
      <c r="Q3708" s="237"/>
      <c r="R3708" s="237"/>
      <c r="S3708" s="237"/>
      <c r="T3708" s="238"/>
      <c r="U3708" s="13"/>
      <c r="V3708" s="13"/>
      <c r="W3708" s="13"/>
      <c r="X3708" s="13"/>
      <c r="Y3708" s="13"/>
      <c r="Z3708" s="13"/>
      <c r="AA3708" s="13"/>
      <c r="AB3708" s="13"/>
      <c r="AC3708" s="13"/>
      <c r="AD3708" s="13"/>
      <c r="AE3708" s="13"/>
      <c r="AT3708" s="239" t="s">
        <v>397</v>
      </c>
      <c r="AU3708" s="239" t="s">
        <v>84</v>
      </c>
      <c r="AV3708" s="13" t="s">
        <v>82</v>
      </c>
      <c r="AW3708" s="13" t="s">
        <v>35</v>
      </c>
      <c r="AX3708" s="13" t="s">
        <v>74</v>
      </c>
      <c r="AY3708" s="239" t="s">
        <v>378</v>
      </c>
    </row>
    <row r="3709" s="13" customFormat="1">
      <c r="A3709" s="13"/>
      <c r="B3709" s="229"/>
      <c r="C3709" s="230"/>
      <c r="D3709" s="231" t="s">
        <v>397</v>
      </c>
      <c r="E3709" s="232" t="s">
        <v>28</v>
      </c>
      <c r="F3709" s="233" t="s">
        <v>4234</v>
      </c>
      <c r="G3709" s="230"/>
      <c r="H3709" s="232" t="s">
        <v>28</v>
      </c>
      <c r="I3709" s="234"/>
      <c r="J3709" s="230"/>
      <c r="K3709" s="230"/>
      <c r="L3709" s="235"/>
      <c r="M3709" s="236"/>
      <c r="N3709" s="237"/>
      <c r="O3709" s="237"/>
      <c r="P3709" s="237"/>
      <c r="Q3709" s="237"/>
      <c r="R3709" s="237"/>
      <c r="S3709" s="237"/>
      <c r="T3709" s="238"/>
      <c r="U3709" s="13"/>
      <c r="V3709" s="13"/>
      <c r="W3709" s="13"/>
      <c r="X3709" s="13"/>
      <c r="Y3709" s="13"/>
      <c r="Z3709" s="13"/>
      <c r="AA3709" s="13"/>
      <c r="AB3709" s="13"/>
      <c r="AC3709" s="13"/>
      <c r="AD3709" s="13"/>
      <c r="AE3709" s="13"/>
      <c r="AT3709" s="239" t="s">
        <v>397</v>
      </c>
      <c r="AU3709" s="239" t="s">
        <v>84</v>
      </c>
      <c r="AV3709" s="13" t="s">
        <v>82</v>
      </c>
      <c r="AW3709" s="13" t="s">
        <v>35</v>
      </c>
      <c r="AX3709" s="13" t="s">
        <v>74</v>
      </c>
      <c r="AY3709" s="239" t="s">
        <v>378</v>
      </c>
    </row>
    <row r="3710" s="14" customFormat="1">
      <c r="A3710" s="14"/>
      <c r="B3710" s="240"/>
      <c r="C3710" s="241"/>
      <c r="D3710" s="231" t="s">
        <v>397</v>
      </c>
      <c r="E3710" s="242" t="s">
        <v>28</v>
      </c>
      <c r="F3710" s="243" t="s">
        <v>4235</v>
      </c>
      <c r="G3710" s="241"/>
      <c r="H3710" s="244">
        <v>70.200000000000003</v>
      </c>
      <c r="I3710" s="245"/>
      <c r="J3710" s="241"/>
      <c r="K3710" s="241"/>
      <c r="L3710" s="246"/>
      <c r="M3710" s="247"/>
      <c r="N3710" s="248"/>
      <c r="O3710" s="248"/>
      <c r="P3710" s="248"/>
      <c r="Q3710" s="248"/>
      <c r="R3710" s="248"/>
      <c r="S3710" s="248"/>
      <c r="T3710" s="249"/>
      <c r="U3710" s="14"/>
      <c r="V3710" s="14"/>
      <c r="W3710" s="14"/>
      <c r="X3710" s="14"/>
      <c r="Y3710" s="14"/>
      <c r="Z3710" s="14"/>
      <c r="AA3710" s="14"/>
      <c r="AB3710" s="14"/>
      <c r="AC3710" s="14"/>
      <c r="AD3710" s="14"/>
      <c r="AE3710" s="14"/>
      <c r="AT3710" s="250" t="s">
        <v>397</v>
      </c>
      <c r="AU3710" s="250" t="s">
        <v>84</v>
      </c>
      <c r="AV3710" s="14" t="s">
        <v>84</v>
      </c>
      <c r="AW3710" s="14" t="s">
        <v>35</v>
      </c>
      <c r="AX3710" s="14" t="s">
        <v>82</v>
      </c>
      <c r="AY3710" s="250" t="s">
        <v>378</v>
      </c>
    </row>
    <row r="3711" s="2" customFormat="1" ht="55.5" customHeight="1">
      <c r="A3711" s="41"/>
      <c r="B3711" s="42"/>
      <c r="C3711" s="211" t="s">
        <v>4236</v>
      </c>
      <c r="D3711" s="211" t="s">
        <v>385</v>
      </c>
      <c r="E3711" s="212" t="s">
        <v>4237</v>
      </c>
      <c r="F3711" s="213" t="s">
        <v>4238</v>
      </c>
      <c r="G3711" s="214" t="s">
        <v>634</v>
      </c>
      <c r="H3711" s="215">
        <v>2.4460000000000002</v>
      </c>
      <c r="I3711" s="216"/>
      <c r="J3711" s="217">
        <f>ROUND(I3711*H3711,2)</f>
        <v>0</v>
      </c>
      <c r="K3711" s="213" t="s">
        <v>389</v>
      </c>
      <c r="L3711" s="47"/>
      <c r="M3711" s="218" t="s">
        <v>28</v>
      </c>
      <c r="N3711" s="219" t="s">
        <v>45</v>
      </c>
      <c r="O3711" s="87"/>
      <c r="P3711" s="220">
        <f>O3711*H3711</f>
        <v>0</v>
      </c>
      <c r="Q3711" s="220">
        <v>0</v>
      </c>
      <c r="R3711" s="220">
        <f>Q3711*H3711</f>
        <v>0</v>
      </c>
      <c r="S3711" s="220">
        <v>0</v>
      </c>
      <c r="T3711" s="221">
        <f>S3711*H3711</f>
        <v>0</v>
      </c>
      <c r="U3711" s="41"/>
      <c r="V3711" s="41"/>
      <c r="W3711" s="41"/>
      <c r="X3711" s="41"/>
      <c r="Y3711" s="41"/>
      <c r="Z3711" s="41"/>
      <c r="AA3711" s="41"/>
      <c r="AB3711" s="41"/>
      <c r="AC3711" s="41"/>
      <c r="AD3711" s="41"/>
      <c r="AE3711" s="41"/>
      <c r="AR3711" s="222" t="s">
        <v>598</v>
      </c>
      <c r="AT3711" s="222" t="s">
        <v>385</v>
      </c>
      <c r="AU3711" s="222" t="s">
        <v>84</v>
      </c>
      <c r="AY3711" s="20" t="s">
        <v>378</v>
      </c>
      <c r="BE3711" s="223">
        <f>IF(N3711="základní",J3711,0)</f>
        <v>0</v>
      </c>
      <c r="BF3711" s="223">
        <f>IF(N3711="snížená",J3711,0)</f>
        <v>0</v>
      </c>
      <c r="BG3711" s="223">
        <f>IF(N3711="zákl. přenesená",J3711,0)</f>
        <v>0</v>
      </c>
      <c r="BH3711" s="223">
        <f>IF(N3711="sníž. přenesená",J3711,0)</f>
        <v>0</v>
      </c>
      <c r="BI3711" s="223">
        <f>IF(N3711="nulová",J3711,0)</f>
        <v>0</v>
      </c>
      <c r="BJ3711" s="20" t="s">
        <v>82</v>
      </c>
      <c r="BK3711" s="223">
        <f>ROUND(I3711*H3711,2)</f>
        <v>0</v>
      </c>
      <c r="BL3711" s="20" t="s">
        <v>598</v>
      </c>
      <c r="BM3711" s="222" t="s">
        <v>4239</v>
      </c>
    </row>
    <row r="3712" s="2" customFormat="1">
      <c r="A3712" s="41"/>
      <c r="B3712" s="42"/>
      <c r="C3712" s="43"/>
      <c r="D3712" s="224" t="s">
        <v>394</v>
      </c>
      <c r="E3712" s="43"/>
      <c r="F3712" s="225" t="s">
        <v>4240</v>
      </c>
      <c r="G3712" s="43"/>
      <c r="H3712" s="43"/>
      <c r="I3712" s="226"/>
      <c r="J3712" s="43"/>
      <c r="K3712" s="43"/>
      <c r="L3712" s="47"/>
      <c r="M3712" s="227"/>
      <c r="N3712" s="228"/>
      <c r="O3712" s="87"/>
      <c r="P3712" s="87"/>
      <c r="Q3712" s="87"/>
      <c r="R3712" s="87"/>
      <c r="S3712" s="87"/>
      <c r="T3712" s="88"/>
      <c r="U3712" s="41"/>
      <c r="V3712" s="41"/>
      <c r="W3712" s="41"/>
      <c r="X3712" s="41"/>
      <c r="Y3712" s="41"/>
      <c r="Z3712" s="41"/>
      <c r="AA3712" s="41"/>
      <c r="AB3712" s="41"/>
      <c r="AC3712" s="41"/>
      <c r="AD3712" s="41"/>
      <c r="AE3712" s="41"/>
      <c r="AT3712" s="20" t="s">
        <v>394</v>
      </c>
      <c r="AU3712" s="20" t="s">
        <v>84</v>
      </c>
    </row>
    <row r="3713" s="12" customFormat="1" ht="25.92" customHeight="1">
      <c r="A3713" s="12"/>
      <c r="B3713" s="195"/>
      <c r="C3713" s="196"/>
      <c r="D3713" s="197" t="s">
        <v>73</v>
      </c>
      <c r="E3713" s="198" t="s">
        <v>4241</v>
      </c>
      <c r="F3713" s="198" t="s">
        <v>4242</v>
      </c>
      <c r="G3713" s="196"/>
      <c r="H3713" s="196"/>
      <c r="I3713" s="199"/>
      <c r="J3713" s="200">
        <f>BK3713</f>
        <v>0</v>
      </c>
      <c r="K3713" s="196"/>
      <c r="L3713" s="201"/>
      <c r="M3713" s="202"/>
      <c r="N3713" s="203"/>
      <c r="O3713" s="203"/>
      <c r="P3713" s="204">
        <f>SUM(P3714:P3716)</f>
        <v>0</v>
      </c>
      <c r="Q3713" s="203"/>
      <c r="R3713" s="204">
        <f>SUM(R3714:R3716)</f>
        <v>0</v>
      </c>
      <c r="S3713" s="203"/>
      <c r="T3713" s="205">
        <f>SUM(T3714:T3716)</f>
        <v>0</v>
      </c>
      <c r="U3713" s="12"/>
      <c r="V3713" s="12"/>
      <c r="W3713" s="12"/>
      <c r="X3713" s="12"/>
      <c r="Y3713" s="12"/>
      <c r="Z3713" s="12"/>
      <c r="AA3713" s="12"/>
      <c r="AB3713" s="12"/>
      <c r="AC3713" s="12"/>
      <c r="AD3713" s="12"/>
      <c r="AE3713" s="12"/>
      <c r="AR3713" s="206" t="s">
        <v>390</v>
      </c>
      <c r="AT3713" s="207" t="s">
        <v>73</v>
      </c>
      <c r="AU3713" s="207" t="s">
        <v>74</v>
      </c>
      <c r="AY3713" s="206" t="s">
        <v>378</v>
      </c>
      <c r="BK3713" s="208">
        <f>SUM(BK3714:BK3716)</f>
        <v>0</v>
      </c>
    </row>
    <row r="3714" s="2" customFormat="1" ht="16.5" customHeight="1">
      <c r="A3714" s="41"/>
      <c r="B3714" s="42"/>
      <c r="C3714" s="211" t="s">
        <v>4243</v>
      </c>
      <c r="D3714" s="211" t="s">
        <v>385</v>
      </c>
      <c r="E3714" s="212" t="s">
        <v>4244</v>
      </c>
      <c r="F3714" s="213" t="s">
        <v>4245</v>
      </c>
      <c r="G3714" s="214" t="s">
        <v>2336</v>
      </c>
      <c r="H3714" s="215">
        <v>1</v>
      </c>
      <c r="I3714" s="216"/>
      <c r="J3714" s="217">
        <f>ROUND(I3714*H3714,2)</f>
        <v>0</v>
      </c>
      <c r="K3714" s="213" t="s">
        <v>28</v>
      </c>
      <c r="L3714" s="47"/>
      <c r="M3714" s="218" t="s">
        <v>28</v>
      </c>
      <c r="N3714" s="219" t="s">
        <v>45</v>
      </c>
      <c r="O3714" s="87"/>
      <c r="P3714" s="220">
        <f>O3714*H3714</f>
        <v>0</v>
      </c>
      <c r="Q3714" s="220">
        <v>0</v>
      </c>
      <c r="R3714" s="220">
        <f>Q3714*H3714</f>
        <v>0</v>
      </c>
      <c r="S3714" s="220">
        <v>0</v>
      </c>
      <c r="T3714" s="221">
        <f>S3714*H3714</f>
        <v>0</v>
      </c>
      <c r="U3714" s="41"/>
      <c r="V3714" s="41"/>
      <c r="W3714" s="41"/>
      <c r="X3714" s="41"/>
      <c r="Y3714" s="41"/>
      <c r="Z3714" s="41"/>
      <c r="AA3714" s="41"/>
      <c r="AB3714" s="41"/>
      <c r="AC3714" s="41"/>
      <c r="AD3714" s="41"/>
      <c r="AE3714" s="41"/>
      <c r="AR3714" s="222" t="s">
        <v>3909</v>
      </c>
      <c r="AT3714" s="222" t="s">
        <v>385</v>
      </c>
      <c r="AU3714" s="222" t="s">
        <v>82</v>
      </c>
      <c r="AY3714" s="20" t="s">
        <v>378</v>
      </c>
      <c r="BE3714" s="223">
        <f>IF(N3714="základní",J3714,0)</f>
        <v>0</v>
      </c>
      <c r="BF3714" s="223">
        <f>IF(N3714="snížená",J3714,0)</f>
        <v>0</v>
      </c>
      <c r="BG3714" s="223">
        <f>IF(N3714="zákl. přenesená",J3714,0)</f>
        <v>0</v>
      </c>
      <c r="BH3714" s="223">
        <f>IF(N3714="sníž. přenesená",J3714,0)</f>
        <v>0</v>
      </c>
      <c r="BI3714" s="223">
        <f>IF(N3714="nulová",J3714,0)</f>
        <v>0</v>
      </c>
      <c r="BJ3714" s="20" t="s">
        <v>82</v>
      </c>
      <c r="BK3714" s="223">
        <f>ROUND(I3714*H3714,2)</f>
        <v>0</v>
      </c>
      <c r="BL3714" s="20" t="s">
        <v>3909</v>
      </c>
      <c r="BM3714" s="222" t="s">
        <v>4246</v>
      </c>
    </row>
    <row r="3715" s="13" customFormat="1">
      <c r="A3715" s="13"/>
      <c r="B3715" s="229"/>
      <c r="C3715" s="230"/>
      <c r="D3715" s="231" t="s">
        <v>397</v>
      </c>
      <c r="E3715" s="232" t="s">
        <v>28</v>
      </c>
      <c r="F3715" s="233" t="s">
        <v>2001</v>
      </c>
      <c r="G3715" s="230"/>
      <c r="H3715" s="232" t="s">
        <v>28</v>
      </c>
      <c r="I3715" s="234"/>
      <c r="J3715" s="230"/>
      <c r="K3715" s="230"/>
      <c r="L3715" s="235"/>
      <c r="M3715" s="236"/>
      <c r="N3715" s="237"/>
      <c r="O3715" s="237"/>
      <c r="P3715" s="237"/>
      <c r="Q3715" s="237"/>
      <c r="R3715" s="237"/>
      <c r="S3715" s="237"/>
      <c r="T3715" s="238"/>
      <c r="U3715" s="13"/>
      <c r="V3715" s="13"/>
      <c r="W3715" s="13"/>
      <c r="X3715" s="13"/>
      <c r="Y3715" s="13"/>
      <c r="Z3715" s="13"/>
      <c r="AA3715" s="13"/>
      <c r="AB3715" s="13"/>
      <c r="AC3715" s="13"/>
      <c r="AD3715" s="13"/>
      <c r="AE3715" s="13"/>
      <c r="AT3715" s="239" t="s">
        <v>397</v>
      </c>
      <c r="AU3715" s="239" t="s">
        <v>82</v>
      </c>
      <c r="AV3715" s="13" t="s">
        <v>82</v>
      </c>
      <c r="AW3715" s="13" t="s">
        <v>35</v>
      </c>
      <c r="AX3715" s="13" t="s">
        <v>74</v>
      </c>
      <c r="AY3715" s="239" t="s">
        <v>378</v>
      </c>
    </row>
    <row r="3716" s="14" customFormat="1">
      <c r="A3716" s="14"/>
      <c r="B3716" s="240"/>
      <c r="C3716" s="241"/>
      <c r="D3716" s="231" t="s">
        <v>397</v>
      </c>
      <c r="E3716" s="242" t="s">
        <v>28</v>
      </c>
      <c r="F3716" s="243" t="s">
        <v>82</v>
      </c>
      <c r="G3716" s="241"/>
      <c r="H3716" s="244">
        <v>1</v>
      </c>
      <c r="I3716" s="245"/>
      <c r="J3716" s="241"/>
      <c r="K3716" s="241"/>
      <c r="L3716" s="246"/>
      <c r="M3716" s="283"/>
      <c r="N3716" s="284"/>
      <c r="O3716" s="284"/>
      <c r="P3716" s="284"/>
      <c r="Q3716" s="284"/>
      <c r="R3716" s="284"/>
      <c r="S3716" s="284"/>
      <c r="T3716" s="285"/>
      <c r="U3716" s="14"/>
      <c r="V3716" s="14"/>
      <c r="W3716" s="14"/>
      <c r="X3716" s="14"/>
      <c r="Y3716" s="14"/>
      <c r="Z3716" s="14"/>
      <c r="AA3716" s="14"/>
      <c r="AB3716" s="14"/>
      <c r="AC3716" s="14"/>
      <c r="AD3716" s="14"/>
      <c r="AE3716" s="14"/>
      <c r="AT3716" s="250" t="s">
        <v>397</v>
      </c>
      <c r="AU3716" s="250" t="s">
        <v>82</v>
      </c>
      <c r="AV3716" s="14" t="s">
        <v>84</v>
      </c>
      <c r="AW3716" s="14" t="s">
        <v>35</v>
      </c>
      <c r="AX3716" s="14" t="s">
        <v>82</v>
      </c>
      <c r="AY3716" s="250" t="s">
        <v>378</v>
      </c>
    </row>
    <row r="3717" s="2" customFormat="1" ht="6.96" customHeight="1">
      <c r="A3717" s="41"/>
      <c r="B3717" s="62"/>
      <c r="C3717" s="63"/>
      <c r="D3717" s="63"/>
      <c r="E3717" s="63"/>
      <c r="F3717" s="63"/>
      <c r="G3717" s="63"/>
      <c r="H3717" s="63"/>
      <c r="I3717" s="63"/>
      <c r="J3717" s="63"/>
      <c r="K3717" s="63"/>
      <c r="L3717" s="47"/>
      <c r="M3717" s="41"/>
      <c r="O3717" s="41"/>
      <c r="P3717" s="41"/>
      <c r="Q3717" s="41"/>
      <c r="R3717" s="41"/>
      <c r="S3717" s="41"/>
      <c r="T3717" s="41"/>
      <c r="U3717" s="41"/>
      <c r="V3717" s="41"/>
      <c r="W3717" s="41"/>
      <c r="X3717" s="41"/>
      <c r="Y3717" s="41"/>
      <c r="Z3717" s="41"/>
      <c r="AA3717" s="41"/>
      <c r="AB3717" s="41"/>
      <c r="AC3717" s="41"/>
      <c r="AD3717" s="41"/>
      <c r="AE3717" s="41"/>
    </row>
  </sheetData>
  <sheetProtection sheet="1" autoFilter="0" formatColumns="0" formatRows="0" objects="1" scenarios="1" spinCount="100000" saltValue="pKQIJHPj2CivAbpl3wdE8m9H0zRqi2EV7lSmJtNDCjUrbvYTfWREY5bIikhoj/MH9k85lmXE1z1BLz+LP0Je8Q==" hashValue="B9bGBxxH9Bj+8/WgArDuM2h8QHZg0AkZwWVAuOEQKoySqTUeusgAOHVuLmXSS0AKSKZogn0UMBo5SFpyT57Ehw==" algorithmName="SHA-512" password="CC35"/>
  <autoFilter ref="C113:K3716"/>
  <mergeCells count="9">
    <mergeCell ref="E7:H7"/>
    <mergeCell ref="E9:H9"/>
    <mergeCell ref="E18:H18"/>
    <mergeCell ref="E27:H27"/>
    <mergeCell ref="E48:H48"/>
    <mergeCell ref="E50:H50"/>
    <mergeCell ref="E104:H104"/>
    <mergeCell ref="E106:H106"/>
    <mergeCell ref="L2:V2"/>
  </mergeCells>
  <hyperlinks>
    <hyperlink ref="F118" r:id="rId1" display="https://podminky.urs.cz/item/CS_URS_2025_01/131153204"/>
    <hyperlink ref="F127" r:id="rId2" display="https://podminky.urs.cz/item/CS_URS_2025_01/131253204"/>
    <hyperlink ref="F131" r:id="rId3" display="https://podminky.urs.cz/item/CS_URS_2025_01/132111401"/>
    <hyperlink ref="F146" r:id="rId4" display="https://podminky.urs.cz/item/CS_URS_2025_01/132112221"/>
    <hyperlink ref="F154" r:id="rId5" display="https://podminky.urs.cz/item/CS_URS_2025_01/132153104"/>
    <hyperlink ref="F161" r:id="rId6" display="https://podminky.urs.cz/item/CS_URS_2025_01/132155204"/>
    <hyperlink ref="F166" r:id="rId7" display="https://podminky.urs.cz/item/CS_URS_2025_01/132211401"/>
    <hyperlink ref="F170" r:id="rId8" display="https://podminky.urs.cz/item/CS_URS_2025_01/132212221"/>
    <hyperlink ref="F174" r:id="rId9" display="https://podminky.urs.cz/item/CS_URS_2025_01/132253104"/>
    <hyperlink ref="F178" r:id="rId10" display="https://podminky.urs.cz/item/CS_URS_2025_01/132255204"/>
    <hyperlink ref="F182" r:id="rId11" display="https://podminky.urs.cz/item/CS_URS_2025_01/139711111"/>
    <hyperlink ref="F193" r:id="rId12" display="https://podminky.urs.cz/item/CS_URS_2025_01/151101201"/>
    <hyperlink ref="F207" r:id="rId13" display="https://podminky.urs.cz/item/CS_URS_2025_01/151101211"/>
    <hyperlink ref="F210" r:id="rId14" display="https://podminky.urs.cz/item/CS_URS_2025_01/151101401"/>
    <hyperlink ref="F213" r:id="rId15" display="https://podminky.urs.cz/item/CS_URS_2025_01/151101411"/>
    <hyperlink ref="F216" r:id="rId16" display="https://podminky.urs.cz/item/CS_URS_2025_01/151401601"/>
    <hyperlink ref="F219" r:id="rId17" display="https://podminky.urs.cz/item/CS_URS_2025_01/162211311"/>
    <hyperlink ref="F226" r:id="rId18" display="https://podminky.urs.cz/item/CS_URS_2025_01/162211319"/>
    <hyperlink ref="F229" r:id="rId19" display="https://podminky.urs.cz/item/CS_URS_2025_01/162351103"/>
    <hyperlink ref="F238" r:id="rId20" display="https://podminky.urs.cz/item/CS_URS_2025_01/162751117"/>
    <hyperlink ref="F255" r:id="rId21" display="https://podminky.urs.cz/item/CS_URS_2025_01/167151101"/>
    <hyperlink ref="F258" r:id="rId22" display="https://podminky.urs.cz/item/CS_URS_2025_01/171201231"/>
    <hyperlink ref="F261" r:id="rId23" display="https://podminky.urs.cz/item/CS_URS_2025_01/171251201"/>
    <hyperlink ref="F264" r:id="rId24" display="https://podminky.urs.cz/item/CS_URS_2025_01/174111102"/>
    <hyperlink ref="F273" r:id="rId25" display="https://podminky.urs.cz/item/CS_URS_2025_01/174151101"/>
    <hyperlink ref="F277" r:id="rId26" display="https://podminky.urs.cz/item/CS_URS_2025_01/181912112"/>
    <hyperlink ref="F285" r:id="rId27" display="https://podminky.urs.cz/item/CS_URS_2025_01/271532212"/>
    <hyperlink ref="F295" r:id="rId28" display="https://podminky.urs.cz/item/CS_URS_2025_01/273313511"/>
    <hyperlink ref="F302" r:id="rId29" display="https://podminky.urs.cz/item/CS_URS_2025_01/273321311"/>
    <hyperlink ref="F310" r:id="rId30" display="https://podminky.urs.cz/item/CS_URS_2025_01/273321511"/>
    <hyperlink ref="F318" r:id="rId31" display="https://podminky.urs.cz/item/CS_URS_2025_01/273351121"/>
    <hyperlink ref="F331" r:id="rId32" display="https://podminky.urs.cz/item/CS_URS_2025_01/273351122"/>
    <hyperlink ref="F334" r:id="rId33" display="https://podminky.urs.cz/item/CS_URS_2025_01/273362021"/>
    <hyperlink ref="F346" r:id="rId34" display="https://podminky.urs.cz/item/CS_URS_2025_01/274313711"/>
    <hyperlink ref="F355" r:id="rId35" display="https://podminky.urs.cz/item/CS_URS_2025_01/274321411"/>
    <hyperlink ref="F368" r:id="rId36" display="https://podminky.urs.cz/item/CS_URS_2025_01/274351121"/>
    <hyperlink ref="F381" r:id="rId37" display="https://podminky.urs.cz/item/CS_URS_2025_01/274351122"/>
    <hyperlink ref="F384" r:id="rId38" display="https://podminky.urs.cz/item/CS_URS_2025_01/274353131"/>
    <hyperlink ref="F389" r:id="rId39" display="https://podminky.urs.cz/item/CS_URS_2025_01/274353141"/>
    <hyperlink ref="F394" r:id="rId40" display="https://podminky.urs.cz/item/CS_URS_2025_01/274362021"/>
    <hyperlink ref="F403" r:id="rId41" display="https://podminky.urs.cz/item/CS_URS_2025_01/279311115"/>
    <hyperlink ref="F409" r:id="rId42" display="https://podminky.urs.cz/item/CS_URS_2025_01/311236301"/>
    <hyperlink ref="F427" r:id="rId43" display="https://podminky.urs.cz/item/CS_URS_2025_01/311236321"/>
    <hyperlink ref="F435" r:id="rId44" display="https://podminky.urs.cz/item/CS_URS_2025_01/311236331"/>
    <hyperlink ref="F452" r:id="rId45" display="https://podminky.urs.cz/item/CS_URS_2025_01/311237111"/>
    <hyperlink ref="F467" r:id="rId46" display="https://podminky.urs.cz/item/CS_URS_2025_01/311237141"/>
    <hyperlink ref="F491" r:id="rId47" display="https://podminky.urs.cz/item/CS_URS_2025_01/311271129"/>
    <hyperlink ref="F497" r:id="rId48" display="https://podminky.urs.cz/item/CS_URS_2025_01/317121101"/>
    <hyperlink ref="F504" r:id="rId49" display="https://podminky.urs.cz/item/CS_URS_2025_01/317168022"/>
    <hyperlink ref="F508" r:id="rId50" display="https://podminky.urs.cz/item/CS_URS_2025_01/317168051"/>
    <hyperlink ref="F515" r:id="rId51" display="https://podminky.urs.cz/item/CS_URS_2025_01/317168052"/>
    <hyperlink ref="F530" r:id="rId52" display="https://podminky.urs.cz/item/CS_URS_2025_01/317168053"/>
    <hyperlink ref="F543" r:id="rId53" display="https://podminky.urs.cz/item/CS_URS_2025_01/317168055"/>
    <hyperlink ref="F547" r:id="rId54" display="https://podminky.urs.cz/item/CS_URS_2025_01/317168056"/>
    <hyperlink ref="F554" r:id="rId55" display="https://podminky.urs.cz/item/CS_URS_2025_01/317234410"/>
    <hyperlink ref="F575" r:id="rId56" display="https://podminky.urs.cz/item/CS_URS_2025_01/317941121"/>
    <hyperlink ref="F580" r:id="rId57" display="https://podminky.urs.cz/item/CS_URS_2025_01/317941123"/>
    <hyperlink ref="F590" r:id="rId58" display="https://podminky.urs.cz/item/CS_URS_2025_01/317944321"/>
    <hyperlink ref="F600" r:id="rId59" display="https://podminky.urs.cz/item/CS_URS_2025_01/317944323"/>
    <hyperlink ref="F615" r:id="rId60" display="https://podminky.urs.cz/item/CS_URS_2025_01/317998112"/>
    <hyperlink ref="F628" r:id="rId61" display="https://podminky.urs.cz/item/CS_URS_2025_01/317998114"/>
    <hyperlink ref="F643" r:id="rId62" display="https://podminky.urs.cz/item/CS_URS_2025_01/340239212"/>
    <hyperlink ref="F652" r:id="rId63" display="https://podminky.urs.cz/item/CS_URS_2025_01/342244101"/>
    <hyperlink ref="F666" r:id="rId64" display="https://podminky.urs.cz/item/CS_URS_2025_01/342244121"/>
    <hyperlink ref="F687" r:id="rId65" display="https://podminky.urs.cz/item/CS_URS_2025_01/342291111"/>
    <hyperlink ref="F700" r:id="rId66" display="https://podminky.urs.cz/item/CS_URS_2025_01/342291112"/>
    <hyperlink ref="F714" r:id="rId67" display="https://podminky.urs.cz/item/CS_URS_2025_01/342291131"/>
    <hyperlink ref="F718" r:id="rId68" display="https://podminky.urs.cz/item/CS_URS_2025_01/346244351"/>
    <hyperlink ref="F722" r:id="rId69" display="https://podminky.urs.cz/item/CS_URS_2025_01/346244381"/>
    <hyperlink ref="F739" r:id="rId70" display="https://podminky.urs.cz/item/CS_URS_2025_01/346271114"/>
    <hyperlink ref="F743" r:id="rId71" display="https://podminky.urs.cz/item/CS_URS_2025_01/346271129"/>
    <hyperlink ref="F747" r:id="rId72" display="https://podminky.urs.cz/item/CS_URS_2025_01/349231811"/>
    <hyperlink ref="F757" r:id="rId73" display="https://podminky.urs.cz/item/CS_URS_2025_01/411121232"/>
    <hyperlink ref="F782" r:id="rId74" display="https://podminky.urs.cz/item/CS_URS_2025_01/411121243"/>
    <hyperlink ref="F799" r:id="rId75" display="https://podminky.urs.cz/item/CS_URS_2025_01/411121254"/>
    <hyperlink ref="F828" r:id="rId76" display="https://podminky.urs.cz/item/CS_URS_2025_01/411133902"/>
    <hyperlink ref="F837" r:id="rId77" display="https://podminky.urs.cz/item/CS_URS_2025_01/411133903"/>
    <hyperlink ref="F883" r:id="rId78" display="https://podminky.urs.cz/item/CS_URS_2025_01/411321515"/>
    <hyperlink ref="F896" r:id="rId79" display="https://podminky.urs.cz/item/CS_URS_2025_01/411322525"/>
    <hyperlink ref="F906" r:id="rId80" display="https://podminky.urs.cz/item/CS_URS_2025_01/411351011"/>
    <hyperlink ref="F919" r:id="rId81" display="https://podminky.urs.cz/item/CS_URS_2025_01/411351012"/>
    <hyperlink ref="F922" r:id="rId82" display="https://podminky.urs.cz/item/CS_URS_2025_01/411354311"/>
    <hyperlink ref="F928" r:id="rId83" display="https://podminky.urs.cz/item/CS_URS_2025_01/411354312"/>
    <hyperlink ref="F934" r:id="rId84" display="https://podminky.urs.cz/item/CS_URS_2025_01/411354313"/>
    <hyperlink ref="F947" r:id="rId85" display="https://podminky.urs.cz/item/CS_URS_2025_01/411361821"/>
    <hyperlink ref="F956" r:id="rId86" display="https://podminky.urs.cz/item/CS_URS_2025_01/411362021"/>
    <hyperlink ref="F969" r:id="rId87" display="https://podminky.urs.cz/item/CS_URS_2025_01/413232211"/>
    <hyperlink ref="F978" r:id="rId88" display="https://podminky.urs.cz/item/CS_URS_2025_01/413321414"/>
    <hyperlink ref="F988" r:id="rId89" display="https://podminky.urs.cz/item/CS_URS_2025_01/413351121"/>
    <hyperlink ref="F1002" r:id="rId90" display="https://podminky.urs.cz/item/CS_URS_2025_01/413351122"/>
    <hyperlink ref="F1005" r:id="rId91" display="https://podminky.urs.cz/item/CS_URS_2025_01/413352115"/>
    <hyperlink ref="F1008" r:id="rId92" display="https://podminky.urs.cz/item/CS_URS_2025_01/413352116"/>
    <hyperlink ref="F1011" r:id="rId93" display="https://podminky.urs.cz/item/CS_URS_2025_01/413361821"/>
    <hyperlink ref="F1015" r:id="rId94" display="https://podminky.urs.cz/item/CS_URS_2025_01/413941121"/>
    <hyperlink ref="F1029" r:id="rId95" display="https://podminky.urs.cz/item/CS_URS_2025_01/413941123"/>
    <hyperlink ref="F1049" r:id="rId96" display="https://podminky.urs.cz/item/CS_URS_2025_01/417321414"/>
    <hyperlink ref="F1074" r:id="rId97" display="https://podminky.urs.cz/item/CS_URS_2025_01/417321515"/>
    <hyperlink ref="F1080" r:id="rId98" display="https://podminky.urs.cz/item/CS_URS_2025_01/417351115"/>
    <hyperlink ref="F1097" r:id="rId99" display="https://podminky.urs.cz/item/CS_URS_2025_01/417351116"/>
    <hyperlink ref="F1100" r:id="rId100" display="https://podminky.urs.cz/item/CS_URS_2025_01/417361821"/>
    <hyperlink ref="F1107" r:id="rId101" display="https://podminky.urs.cz/item/CS_URS_2025_01/430321313"/>
    <hyperlink ref="F1118" r:id="rId102" display="https://podminky.urs.cz/item/CS_URS_2025_01/430321515"/>
    <hyperlink ref="F1129" r:id="rId103" display="https://podminky.urs.cz/item/CS_URS_2025_01/430362021"/>
    <hyperlink ref="F1140" r:id="rId104" display="https://podminky.urs.cz/item/CS_URS_2025_01/431351121"/>
    <hyperlink ref="F1155" r:id="rId105" display="https://podminky.urs.cz/item/CS_URS_2025_01/431351122"/>
    <hyperlink ref="F1158" r:id="rId106" display="https://podminky.urs.cz/item/CS_URS_2025_01/434351141"/>
    <hyperlink ref="F1173" r:id="rId107" display="https://podminky.urs.cz/item/CS_URS_2025_01/434351142"/>
    <hyperlink ref="F1177" r:id="rId108" display="https://podminky.urs.cz/item/CS_URS_2025_01/611131101"/>
    <hyperlink ref="F1197" r:id="rId109" display="https://podminky.urs.cz/item/CS_URS_2025_01/611131105"/>
    <hyperlink ref="F1212" r:id="rId110" display="https://podminky.urs.cz/item/CS_URS_2025_01/611311141"/>
    <hyperlink ref="F1215" r:id="rId111" display="https://podminky.urs.cz/item/CS_URS_2025_01/611311145"/>
    <hyperlink ref="F1218" r:id="rId112" display="https://podminky.urs.cz/item/CS_URS_2025_01/611311191"/>
    <hyperlink ref="F1221" r:id="rId113" display="https://podminky.urs.cz/item/CS_URS_2025_01/611311195"/>
    <hyperlink ref="F1224" r:id="rId114" display="https://podminky.urs.cz/item/CS_URS_2025_01/612131101"/>
    <hyperlink ref="F1272" r:id="rId115" display="https://podminky.urs.cz/item/CS_URS_2025_01/612135101"/>
    <hyperlink ref="F1278" r:id="rId116" display="https://podminky.urs.cz/item/CS_URS_2025_01/612311141"/>
    <hyperlink ref="F1283" r:id="rId117" display="https://podminky.urs.cz/item/CS_URS_2025_01/612311191"/>
    <hyperlink ref="F1286" r:id="rId118" display="https://podminky.urs.cz/item/CS_URS_2025_01/612315302"/>
    <hyperlink ref="F1293" r:id="rId119" display="https://podminky.urs.cz/item/CS_URS_2025_01/612321111"/>
    <hyperlink ref="F1324" r:id="rId120" display="https://podminky.urs.cz/item/CS_URS_2025_01/612325417"/>
    <hyperlink ref="F1327" r:id="rId121" display="https://podminky.urs.cz/item/CS_URS_2025_01/612325419"/>
    <hyperlink ref="F1330" r:id="rId122" display="https://podminky.urs.cz/item/CS_URS_2025_01/613131101"/>
    <hyperlink ref="F1335" r:id="rId123" display="https://podminky.urs.cz/item/CS_URS_2025_01/613311141"/>
    <hyperlink ref="F1338" r:id="rId124" display="https://podminky.urs.cz/item/CS_URS_2025_01/615142012"/>
    <hyperlink ref="F1357" r:id="rId125" display="https://podminky.urs.cz/item/CS_URS_2025_01/617131101"/>
    <hyperlink ref="F1363" r:id="rId126" display="https://podminky.urs.cz/item/CS_URS_2025_01/617311141"/>
    <hyperlink ref="F1366" r:id="rId127" display="https://podminky.urs.cz/item/CS_URS_2025_01/617311191"/>
    <hyperlink ref="F1369" r:id="rId128" display="https://podminky.urs.cz/item/CS_URS_2025_01/621142001"/>
    <hyperlink ref="F1372" r:id="rId129" display="https://podminky.urs.cz/item/CS_URS_2025_01/621211021"/>
    <hyperlink ref="F1380" r:id="rId130" display="https://podminky.urs.cz/item/CS_URS_2025_01/622131101"/>
    <hyperlink ref="F1393" r:id="rId131" display="https://podminky.urs.cz/item/CS_URS_2025_01/622142001"/>
    <hyperlink ref="F1399" r:id="rId132" display="https://podminky.urs.cz/item/CS_URS_2025_01/622143003"/>
    <hyperlink ref="F1424" r:id="rId133" display="https://podminky.urs.cz/item/CS_URS_2025_01/622143004"/>
    <hyperlink ref="F1441" r:id="rId134" display="https://podminky.urs.cz/item/CS_URS_2025_01/622252001"/>
    <hyperlink ref="F1448" r:id="rId135" display="https://podminky.urs.cz/item/CS_URS_2025_01/622252002"/>
    <hyperlink ref="F1456" r:id="rId136" display="https://podminky.urs.cz/item/CS_URS_2025_01/622321111"/>
    <hyperlink ref="F1459" r:id="rId137" display="https://podminky.urs.cz/item/CS_URS_2025_01/622321141"/>
    <hyperlink ref="F1464" r:id="rId138" display="https://podminky.urs.cz/item/CS_URS_2025_01/622321191"/>
    <hyperlink ref="F1471" r:id="rId139" display="https://podminky.urs.cz/item/CS_URS_2025_01/622331121"/>
    <hyperlink ref="F1482" r:id="rId140" display="https://podminky.urs.cz/item/CS_URS_2025_01/622811003"/>
    <hyperlink ref="F1485" r:id="rId141" display="https://podminky.urs.cz/item/CS_URS_2025_01/629135101"/>
    <hyperlink ref="F1489" r:id="rId142" display="https://podminky.urs.cz/item/CS_URS_2025_01/629135102"/>
    <hyperlink ref="F1493" r:id="rId143" display="https://podminky.urs.cz/item/CS_URS_2025_01/629991001"/>
    <hyperlink ref="F1497" r:id="rId144" display="https://podminky.urs.cz/item/CS_URS_2025_01/629991011"/>
    <hyperlink ref="F1512" r:id="rId145" display="https://podminky.urs.cz/item/CS_URS_2025_01/631311115"/>
    <hyperlink ref="F1522" r:id="rId146" display="https://podminky.urs.cz/item/CS_URS_2025_01/631311124"/>
    <hyperlink ref="F1528" r:id="rId147" display="https://podminky.urs.cz/item/CS_URS_2025_01/631311125"/>
    <hyperlink ref="F1533" r:id="rId148" display="https://podminky.urs.cz/item/CS_URS_2025_01/631311134"/>
    <hyperlink ref="F1563" r:id="rId149" display="https://podminky.urs.cz/item/CS_URS_2025_01/631319011"/>
    <hyperlink ref="F1566" r:id="rId150" display="https://podminky.urs.cz/item/CS_URS_2025_01/631319012"/>
    <hyperlink ref="F1571" r:id="rId151" display="https://podminky.urs.cz/item/CS_URS_2025_01/631319013"/>
    <hyperlink ref="F1576" r:id="rId152" display="https://podminky.urs.cz/item/CS_URS_2025_01/631319173"/>
    <hyperlink ref="F1579" r:id="rId153" display="https://podminky.urs.cz/item/CS_URS_2025_01/631319175"/>
    <hyperlink ref="F1582" r:id="rId154" display="https://podminky.urs.cz/item/CS_URS_2025_01/631319183"/>
    <hyperlink ref="F1585" r:id="rId155" display="https://podminky.urs.cz/item/CS_URS_2025_01/631341115"/>
    <hyperlink ref="F1592" r:id="rId156" display="https://podminky.urs.cz/item/CS_URS_2025_01/631341135"/>
    <hyperlink ref="F1601" r:id="rId157" display="https://podminky.urs.cz/item/CS_URS_2025_01/631351101"/>
    <hyperlink ref="F1605" r:id="rId158" display="https://podminky.urs.cz/item/CS_URS_2025_01/631351102"/>
    <hyperlink ref="F1609" r:id="rId159" display="https://podminky.urs.cz/item/CS_URS_2025_01/631362021"/>
    <hyperlink ref="F1633" r:id="rId160" display="https://podminky.urs.cz/item/CS_URS_2025_01/632451034"/>
    <hyperlink ref="F1647" r:id="rId161" display="https://podminky.urs.cz/item/CS_URS_2025_01/632451234"/>
    <hyperlink ref="F1664" r:id="rId162" display="https://podminky.urs.cz/item/CS_URS_2025_01/633991111"/>
    <hyperlink ref="F1678" r:id="rId163" display="https://podminky.urs.cz/item/CS_URS_2025_01/635111242"/>
    <hyperlink ref="F1684" r:id="rId164" display="https://podminky.urs.cz/item/CS_URS_2025_01/877260341"/>
    <hyperlink ref="F1692" r:id="rId165" display="https://podminky.urs.cz/item/CS_URS_2025_01/941111132"/>
    <hyperlink ref="F1698" r:id="rId166" display="https://podminky.urs.cz/item/CS_URS_2025_01/941111232"/>
    <hyperlink ref="F1701" r:id="rId167" display="https://podminky.urs.cz/item/CS_URS_2025_01/941111832"/>
    <hyperlink ref="F1708" r:id="rId168" display="https://podminky.urs.cz/item/CS_URS_2025_01/944511111"/>
    <hyperlink ref="F1711" r:id="rId169" display="https://podminky.urs.cz/item/CS_URS_2025_01/944511211"/>
    <hyperlink ref="F1714" r:id="rId170" display="https://podminky.urs.cz/item/CS_URS_2025_01/944511811"/>
    <hyperlink ref="F1717" r:id="rId171" display="https://podminky.urs.cz/item/CS_URS_2025_01/949101111"/>
    <hyperlink ref="F1731" r:id="rId172" display="https://podminky.urs.cz/item/CS_URS_2025_01/949101112"/>
    <hyperlink ref="F1744" r:id="rId173" display="https://podminky.urs.cz/item/CS_URS_2025_01/949211131"/>
    <hyperlink ref="F1749" r:id="rId174" display="https://podminky.urs.cz/item/CS_URS_2025_01/949211231"/>
    <hyperlink ref="F1752" r:id="rId175" display="https://podminky.urs.cz/item/CS_URS_2025_01/949211831"/>
    <hyperlink ref="F1755" r:id="rId176" display="https://podminky.urs.cz/item/CS_URS_2025_01/949311112"/>
    <hyperlink ref="F1760" r:id="rId177" display="https://podminky.urs.cz/item/CS_URS_2025_01/949311212"/>
    <hyperlink ref="F1763" r:id="rId178" display="https://podminky.urs.cz/item/CS_URS_2025_01/949311812"/>
    <hyperlink ref="F1767" r:id="rId179" display="https://podminky.urs.cz/item/CS_URS_2025_01/962032231"/>
    <hyperlink ref="F1778" r:id="rId180" display="https://podminky.urs.cz/item/CS_URS_2025_01/962081141"/>
    <hyperlink ref="F1782" r:id="rId181" display="https://podminky.urs.cz/item/CS_URS_2025_01/963051113"/>
    <hyperlink ref="F1789" r:id="rId182" display="https://podminky.urs.cz/item/CS_URS_2025_01/965042241"/>
    <hyperlink ref="F1793" r:id="rId183" display="https://podminky.urs.cz/item/CS_URS_2025_01/965049112"/>
    <hyperlink ref="F1797" r:id="rId184" display="https://podminky.urs.cz/item/CS_URS_2025_01/965081223"/>
    <hyperlink ref="F1801" r:id="rId185" display="https://podminky.urs.cz/item/CS_URS_2025_01/965081333"/>
    <hyperlink ref="F1808" r:id="rId186" display="https://podminky.urs.cz/item/CS_URS_2025_01/965082941"/>
    <hyperlink ref="F1811" r:id="rId187" display="https://podminky.urs.cz/item/CS_URS_2025_01/966031314"/>
    <hyperlink ref="F1815" r:id="rId188" display="https://podminky.urs.cz/item/CS_URS_2025_01/967031132"/>
    <hyperlink ref="F1826" r:id="rId189" display="https://podminky.urs.cz/item/CS_URS_2025_01/968072244"/>
    <hyperlink ref="F1830" r:id="rId190" display="https://podminky.urs.cz/item/CS_URS_2025_01/968072455"/>
    <hyperlink ref="F1834" r:id="rId191" display="https://podminky.urs.cz/item/CS_URS_2025_01/971033261"/>
    <hyperlink ref="F1839" r:id="rId192" display="https://podminky.urs.cz/item/CS_URS_2025_01/971033361"/>
    <hyperlink ref="F1844" r:id="rId193" display="https://podminky.urs.cz/item/CS_URS_2025_01/971033561"/>
    <hyperlink ref="F1849" r:id="rId194" display="https://podminky.urs.cz/item/CS_URS_2025_01/971033651"/>
    <hyperlink ref="F1859" r:id="rId195" display="https://podminky.urs.cz/item/CS_URS_2025_01/971033681"/>
    <hyperlink ref="F1863" r:id="rId196" display="https://podminky.urs.cz/item/CS_URS_2025_01/971042361"/>
    <hyperlink ref="F1868" r:id="rId197" display="https://podminky.urs.cz/item/CS_URS_2025_01/972054141"/>
    <hyperlink ref="F1876" r:id="rId198" display="https://podminky.urs.cz/item/CS_URS_2025_01/973028121"/>
    <hyperlink ref="F1885" r:id="rId199" display="https://podminky.urs.cz/item/CS_URS_2025_01/973028131"/>
    <hyperlink ref="F1894" r:id="rId200" display="https://podminky.urs.cz/item/CS_URS_2025_01/973028151"/>
    <hyperlink ref="F1903" r:id="rId201" display="https://podminky.urs.cz/item/CS_URS_2025_01/973028161"/>
    <hyperlink ref="F1907" r:id="rId202" display="https://podminky.urs.cz/item/CS_URS_2025_01/973031151"/>
    <hyperlink ref="F1921" r:id="rId203" display="https://podminky.urs.cz/item/CS_URS_2025_01/973031334"/>
    <hyperlink ref="F1930" r:id="rId204" display="https://podminky.urs.cz/item/CS_URS_2025_01/974031153"/>
    <hyperlink ref="F1938" r:id="rId205" display="https://podminky.urs.cz/item/CS_URS_2025_01/974031155"/>
    <hyperlink ref="F1948" r:id="rId206" display="https://podminky.urs.cz/item/CS_URS_2025_01/974031164"/>
    <hyperlink ref="F1956" r:id="rId207" display="https://podminky.urs.cz/item/CS_URS_2025_01/974031664"/>
    <hyperlink ref="F1966" r:id="rId208" display="https://podminky.urs.cz/item/CS_URS_2025_01/974031666"/>
    <hyperlink ref="F1977" r:id="rId209" display="https://podminky.urs.cz/item/CS_URS_2025_01/975011331"/>
    <hyperlink ref="F1983" r:id="rId210" display="https://podminky.urs.cz/item/CS_URS_2025_01/978011191"/>
    <hyperlink ref="F1992" r:id="rId211" display="https://podminky.urs.cz/item/CS_URS_2025_01/978013141"/>
    <hyperlink ref="F1999" r:id="rId212" display="https://podminky.urs.cz/item/CS_URS_2025_01/978013161"/>
    <hyperlink ref="F2010" r:id="rId213" display="https://podminky.urs.cz/item/CS_URS_2025_01/978013191"/>
    <hyperlink ref="F2020" r:id="rId214" display="https://podminky.urs.cz/item/CS_URS_2025_01/978015391"/>
    <hyperlink ref="F2035" r:id="rId215" display="https://podminky.urs.cz/item/CS_URS_2025_01/952901111"/>
    <hyperlink ref="F2040" r:id="rId216" display="https://podminky.urs.cz/item/CS_URS_2025_01/985331212"/>
    <hyperlink ref="F2044" r:id="rId217" display="https://podminky.urs.cz/item/CS_URS_2025_01/985331215"/>
    <hyperlink ref="F2065" r:id="rId218" display="https://podminky.urs.cz/item/CS_URS_2025_01/985331912"/>
    <hyperlink ref="F2078" r:id="rId219" display="https://podminky.urs.cz/item/CS_URS_2025_01/997013011"/>
    <hyperlink ref="F2082" r:id="rId220" display="https://podminky.urs.cz/item/CS_URS_2025_01/997013156"/>
    <hyperlink ref="F2084" r:id="rId221" display="https://podminky.urs.cz/item/CS_URS_2025_01/997013311"/>
    <hyperlink ref="F2087" r:id="rId222" display="https://podminky.urs.cz/item/CS_URS_2025_01/997013321"/>
    <hyperlink ref="F2090" r:id="rId223" display="https://podminky.urs.cz/item/CS_URS_2025_01/997013501"/>
    <hyperlink ref="F2092" r:id="rId224" display="https://podminky.urs.cz/item/CS_URS_2025_01/997013509"/>
    <hyperlink ref="F2095" r:id="rId225" display="https://podminky.urs.cz/item/CS_URS_2025_01/997013631"/>
    <hyperlink ref="F2099" r:id="rId226" display="https://podminky.urs.cz/item/CS_URS_2025_01/998012110"/>
    <hyperlink ref="F2103" r:id="rId227" display="https://podminky.urs.cz/item/CS_URS_2025_01/711111001"/>
    <hyperlink ref="F2113" r:id="rId228" display="https://podminky.urs.cz/item/CS_URS_2025_01/711112001"/>
    <hyperlink ref="F2131" r:id="rId229" display="https://podminky.urs.cz/item/CS_URS_2025_01/711161222"/>
    <hyperlink ref="F2134" r:id="rId230" display="https://podminky.urs.cz/item/CS_URS_2025_01/711161384"/>
    <hyperlink ref="F2141" r:id="rId231" display="https://podminky.urs.cz/item/CS_URS_2025_01/711191001"/>
    <hyperlink ref="F2144" r:id="rId232" display="https://podminky.urs.cz/item/CS_URS_2025_01/711191011"/>
    <hyperlink ref="F2151" r:id="rId233" display="https://podminky.urs.cz/item/CS_URS_2025_01/711441559"/>
    <hyperlink ref="F2154" r:id="rId234" display="https://podminky.urs.cz/item/CS_URS_2025_01/711442559"/>
    <hyperlink ref="F2165" r:id="rId235" display="https://podminky.urs.cz/item/CS_URS_2025_01/711491172"/>
    <hyperlink ref="F2174" r:id="rId236" display="https://podminky.urs.cz/item/CS_URS_2025_01/711491571"/>
    <hyperlink ref="F2180" r:id="rId237" display="https://podminky.urs.cz/item/CS_URS_2025_01/998711113"/>
    <hyperlink ref="F2183" r:id="rId238" display="https://podminky.urs.cz/item/CS_URS_2025_01/712300845"/>
    <hyperlink ref="F2187" r:id="rId239" display="https://podminky.urs.cz/item/CS_URS_2025_01/712311101"/>
    <hyperlink ref="F2200" r:id="rId240" display="https://podminky.urs.cz/item/CS_URS_2025_01/712311115"/>
    <hyperlink ref="F2209" r:id="rId241" display="https://podminky.urs.cz/item/CS_URS_2025_01/712340831"/>
    <hyperlink ref="F2215" r:id="rId242" display="https://podminky.urs.cz/item/CS_URS_2025_01/712340833"/>
    <hyperlink ref="F2218" r:id="rId243" display="https://podminky.urs.cz/item/CS_URS_2025_01/712341559"/>
    <hyperlink ref="F2225" r:id="rId244" display="https://podminky.urs.cz/item/CS_URS_2025_01/712361703"/>
    <hyperlink ref="F2234" r:id="rId245" display="https://podminky.urs.cz/item/CS_URS_2025_01/712363004"/>
    <hyperlink ref="F2239" r:id="rId246" display="https://podminky.urs.cz/item/CS_URS_2025_01/712363352"/>
    <hyperlink ref="F2245" r:id="rId247" display="https://podminky.urs.cz/item/CS_URS_2025_01/712363354"/>
    <hyperlink ref="F2252" r:id="rId248" display="https://podminky.urs.cz/item/CS_URS_2025_01/712392172"/>
    <hyperlink ref="F2276" r:id="rId249" display="https://podminky.urs.cz/item/CS_URS_2025_01/998712113"/>
    <hyperlink ref="F2279" r:id="rId250" display="https://podminky.urs.cz/item/CS_URS_2025_01/713111111"/>
    <hyperlink ref="F2286" r:id="rId251" display="https://podminky.urs.cz/item/CS_URS_2025_01/713111128"/>
    <hyperlink ref="F2300" r:id="rId252" display="https://podminky.urs.cz/item/CS_URS_2025_01/713121111"/>
    <hyperlink ref="F2306" r:id="rId253" display="https://podminky.urs.cz/item/CS_URS_2025_01/713121121"/>
    <hyperlink ref="F2353" r:id="rId254" display="https://podminky.urs.cz/item/CS_URS_2025_01/713121211"/>
    <hyperlink ref="F2367" r:id="rId255" display="https://podminky.urs.cz/item/CS_URS_2025_01/713131121"/>
    <hyperlink ref="F2380" r:id="rId256" display="https://podminky.urs.cz/item/CS_URS_2025_01/713131141"/>
    <hyperlink ref="F2398" r:id="rId257" display="https://podminky.urs.cz/item/CS_URS_2025_01/713131241"/>
    <hyperlink ref="F2417" r:id="rId258" display="https://podminky.urs.cz/item/CS_URS_2025_01/713131245"/>
    <hyperlink ref="F2428" r:id="rId259" display="https://podminky.urs.cz/item/CS_URS_2025_01/713132333"/>
    <hyperlink ref="F2448" r:id="rId260" display="https://podminky.urs.cz/item/CS_URS_2025_01/713140815"/>
    <hyperlink ref="F2453" r:id="rId261" display="https://podminky.urs.cz/item/CS_URS_2025_01/713141131"/>
    <hyperlink ref="F2457" r:id="rId262" display="https://podminky.urs.cz/item/CS_URS_2025_01/713141132"/>
    <hyperlink ref="F2472" r:id="rId263" display="https://podminky.urs.cz/item/CS_URS_2025_01/713141311"/>
    <hyperlink ref="F2477" r:id="rId264" display="https://podminky.urs.cz/item/CS_URS_2025_01/713191321"/>
    <hyperlink ref="F2484" r:id="rId265" display="https://podminky.urs.cz/item/CS_URS_2025_01/998713113"/>
    <hyperlink ref="F2487" r:id="rId266" display="https://podminky.urs.cz/item/CS_URS_2025_01/714121012"/>
    <hyperlink ref="F2496" r:id="rId267" display="https://podminky.urs.cz/item/CS_URS_2025_01/998714113"/>
    <hyperlink ref="F2499" r:id="rId268" display="https://podminky.urs.cz/item/CS_URS_2025_01/721233126"/>
    <hyperlink ref="F2503" r:id="rId269" display="https://podminky.urs.cz/item/CS_URS_2025_01/998721113"/>
    <hyperlink ref="F2515" r:id="rId270" display="https://podminky.urs.cz/item/CS_URS_2025_01/761661041"/>
    <hyperlink ref="F2522" r:id="rId271" display="https://podminky.urs.cz/item/CS_URS_2025_01/761661051"/>
    <hyperlink ref="F2529" r:id="rId272" display="https://podminky.urs.cz/item/CS_URS_2025_01/998761113"/>
    <hyperlink ref="F2532" r:id="rId273" display="https://podminky.urs.cz/item/CS_URS_2025_01/762083122"/>
    <hyperlink ref="F2535" r:id="rId274" display="https://podminky.urs.cz/item/CS_URS_2025_01/762331931"/>
    <hyperlink ref="F2539" r:id="rId275" display="https://podminky.urs.cz/item/CS_URS_2025_01/762332933"/>
    <hyperlink ref="F2548" r:id="rId276" display="https://podminky.urs.cz/item/CS_URS_2025_01/762341210"/>
    <hyperlink ref="F2557" r:id="rId277" display="https://podminky.urs.cz/item/CS_URS_2025_01/762341811"/>
    <hyperlink ref="F2561" r:id="rId278" display="https://podminky.urs.cz/item/CS_URS_2025_01/762395000"/>
    <hyperlink ref="F2566" r:id="rId279" display="https://podminky.urs.cz/item/CS_URS_2025_01/762430016"/>
    <hyperlink ref="F2571" r:id="rId280" display="https://podminky.urs.cz/item/CS_URS_2025_01/762431033"/>
    <hyperlink ref="F2574" r:id="rId281" display="https://podminky.urs.cz/item/CS_URS_2025_01/998762113"/>
    <hyperlink ref="F2577" r:id="rId282" display="https://podminky.urs.cz/item/CS_URS_2025_01/763131451"/>
    <hyperlink ref="F2590" r:id="rId283" display="https://podminky.urs.cz/item/CS_URS_2025_01/763131714"/>
    <hyperlink ref="F2593" r:id="rId284" display="https://podminky.urs.cz/item/CS_URS_2025_01/763131761"/>
    <hyperlink ref="F2606" r:id="rId285" display="https://podminky.urs.cz/item/CS_URS_2025_01/763131771"/>
    <hyperlink ref="F2609" r:id="rId286" display="https://podminky.urs.cz/item/CS_URS_2025_01/763131772"/>
    <hyperlink ref="F2612" r:id="rId287" display="https://podminky.urs.cz/item/CS_URS_2025_01/763131911"/>
    <hyperlink ref="F2625" r:id="rId288" display="https://podminky.urs.cz/item/CS_URS_2025_01/763131914"/>
    <hyperlink ref="F2629" r:id="rId289" display="https://podminky.urs.cz/item/CS_URS_2025_01/763172353"/>
    <hyperlink ref="F2654" r:id="rId290" display="https://podminky.urs.cz/item/CS_URS_2025_01/763411116"/>
    <hyperlink ref="F2663" r:id="rId291" display="https://podminky.urs.cz/item/CS_URS_2025_01/763411126"/>
    <hyperlink ref="F2672" r:id="rId292" display="https://podminky.urs.cz/item/CS_URS_2025_01/763431012"/>
    <hyperlink ref="F2684" r:id="rId293" display="https://podminky.urs.cz/item/CS_URS_2025_01/763431201"/>
    <hyperlink ref="F2694" r:id="rId294" display="https://podminky.urs.cz/item/CS_URS_2025_01/998763323"/>
    <hyperlink ref="F2697" r:id="rId295" display="https://podminky.urs.cz/item/CS_URS_2025_01/764002812"/>
    <hyperlink ref="F2701" r:id="rId296" display="https://podminky.urs.cz/item/CS_URS_2025_01/764002841"/>
    <hyperlink ref="F2705" r:id="rId297" display="https://podminky.urs.cz/item/CS_URS_2025_01/764002861"/>
    <hyperlink ref="F2709" r:id="rId298" display="https://podminky.urs.cz/item/CS_URS_2025_01/764004801"/>
    <hyperlink ref="F2713" r:id="rId299" display="https://podminky.urs.cz/item/CS_URS_2025_01/764004861"/>
    <hyperlink ref="F2717" r:id="rId300" display="https://podminky.urs.cz/item/CS_URS_2025_01/764121401"/>
    <hyperlink ref="F2729" r:id="rId301" display="https://podminky.urs.cz/item/CS_URS_2025_01/764224407"/>
    <hyperlink ref="F2733" r:id="rId302" display="https://podminky.urs.cz/item/CS_URS_2025_01/764225446"/>
    <hyperlink ref="F2737" r:id="rId303" display="https://podminky.urs.cz/item/CS_URS_2025_01/764226404"/>
    <hyperlink ref="F2741" r:id="rId304" display="https://podminky.urs.cz/item/CS_URS_2025_01/764226465"/>
    <hyperlink ref="F2748" r:id="rId305" display="https://podminky.urs.cz/item/CS_URS_2025_01/764228426"/>
    <hyperlink ref="F2752" r:id="rId306" display="https://podminky.urs.cz/item/CS_URS_2025_01/764228447"/>
    <hyperlink ref="F2756" r:id="rId307" display="https://podminky.urs.cz/item/CS_URS_2025_01/764521465"/>
    <hyperlink ref="F2763" r:id="rId308" display="https://podminky.urs.cz/item/CS_URS_2025_01/998764113"/>
    <hyperlink ref="F2766" r:id="rId309" display="https://podminky.urs.cz/item/CS_URS_2025_01/765131801"/>
    <hyperlink ref="F2773" r:id="rId310" display="https://podminky.urs.cz/item/CS_URS_2025_01/765191023"/>
    <hyperlink ref="F2776" r:id="rId311" display="https://podminky.urs.cz/item/CS_URS_2025_01/765133043"/>
    <hyperlink ref="F2781" r:id="rId312" display="https://podminky.urs.cz/item/CS_URS_2025_01/765133093"/>
    <hyperlink ref="F2788" r:id="rId313" display="https://podminky.urs.cz/item/CS_URS_2025_01/998765113"/>
    <hyperlink ref="F2791" r:id="rId314" display="https://podminky.urs.cz/item/CS_URS_2025_01/766660171"/>
    <hyperlink ref="F2795" r:id="rId315" display="https://podminky.urs.cz/item/CS_URS_2025_01/766660172"/>
    <hyperlink ref="F2808" r:id="rId316" display="https://podminky.urs.cz/item/CS_URS_2025_01/766660181"/>
    <hyperlink ref="F2812" r:id="rId317" display="https://podminky.urs.cz/item/CS_URS_2025_01/766660182"/>
    <hyperlink ref="F2816" r:id="rId318" display="https://podminky.urs.cz/item/CS_URS_2025_01/766660183"/>
    <hyperlink ref="F2832" r:id="rId319" display="https://podminky.urs.cz/item/CS_URS_2025_01/766660716"/>
    <hyperlink ref="F2837" r:id="rId320" display="https://podminky.urs.cz/item/CS_URS_2025_01/766660729"/>
    <hyperlink ref="F2842" r:id="rId321" display="https://podminky.urs.cz/item/CS_URS_2025_01/766660733"/>
    <hyperlink ref="F2847" r:id="rId322" display="https://podminky.urs.cz/item/CS_URS_2025_01/766660751"/>
    <hyperlink ref="F2854" r:id="rId323" display="https://podminky.urs.cz/item/CS_URS_2025_01/766660761"/>
    <hyperlink ref="F2861" r:id="rId324" display="https://podminky.urs.cz/item/CS_URS_2025_01/766682111"/>
    <hyperlink ref="F2866" r:id="rId325" display="https://podminky.urs.cz/item/CS_URS_2025_01/766682112"/>
    <hyperlink ref="F2877" r:id="rId326" display="https://podminky.urs.cz/item/CS_URS_2025_01/766682211"/>
    <hyperlink ref="F2884" r:id="rId327" display="https://podminky.urs.cz/item/CS_URS_2025_01/766682221"/>
    <hyperlink ref="F2891" r:id="rId328" display="https://podminky.urs.cz/item/CS_URS_2025_01/766691914"/>
    <hyperlink ref="F2895" r:id="rId329" display="https://podminky.urs.cz/item/CS_URS_2025_01/766694116"/>
    <hyperlink ref="F2907" r:id="rId330" display="https://podminky.urs.cz/item/CS_URS_2025_01/766695213"/>
    <hyperlink ref="F2950" r:id="rId331" display="https://podminky.urs.cz/item/CS_URS_2025_01/998766113"/>
    <hyperlink ref="F2953" r:id="rId332" display="https://podminky.urs.cz/item/CS_URS_2025_01/767391113"/>
    <hyperlink ref="F2962" r:id="rId333" display="https://podminky.urs.cz/item/CS_URS_2025_01/767425343"/>
    <hyperlink ref="F2977" r:id="rId334" display="https://podminky.urs.cz/item/CS_URS_2025_01/767428102"/>
    <hyperlink ref="F2995" r:id="rId335" display="https://podminky.urs.cz/item/CS_URS_2025_01/767428103"/>
    <hyperlink ref="F3012" r:id="rId336" display="https://podminky.urs.cz/item/CS_URS_2025_01/767428104"/>
    <hyperlink ref="F3023" r:id="rId337" display="https://podminky.urs.cz/item/CS_URS_2025_01/767428105"/>
    <hyperlink ref="F3040" r:id="rId338" display="https://podminky.urs.cz/item/CS_URS_2025_01/767995112"/>
    <hyperlink ref="F3064" r:id="rId339" display="https://podminky.urs.cz/item/CS_URS_2025_01/767995114"/>
    <hyperlink ref="F3080" r:id="rId340" display="https://podminky.urs.cz/item/CS_URS_2025_01/767995115"/>
    <hyperlink ref="F3107" r:id="rId341" display="https://podminky.urs.cz/item/CS_URS_2025_01/767995116"/>
    <hyperlink ref="F3111" r:id="rId342" display="https://podminky.urs.cz/item/CS_URS_2025_01/767995117"/>
    <hyperlink ref="F3211" r:id="rId343" display="https://podminky.urs.cz/item/CS_URS_2025_01/998767113"/>
    <hyperlink ref="F3214" r:id="rId344" display="https://podminky.urs.cz/item/CS_URS_2025_01/771111011"/>
    <hyperlink ref="F3219" r:id="rId345" display="https://podminky.urs.cz/item/CS_URS_2025_01/771121011"/>
    <hyperlink ref="F3224" r:id="rId346" display="https://podminky.urs.cz/item/CS_URS_2025_01/771474113"/>
    <hyperlink ref="F3231" r:id="rId347" display="https://podminky.urs.cz/item/CS_URS_2025_01/771574414"/>
    <hyperlink ref="F3246" r:id="rId348" display="https://podminky.urs.cz/item/CS_URS_2025_01/771574416"/>
    <hyperlink ref="F3255" r:id="rId349" display="https://podminky.urs.cz/item/CS_URS_2025_01/771577211"/>
    <hyperlink ref="F3260" r:id="rId350" display="https://podminky.urs.cz/item/CS_URS_2025_01/771591112"/>
    <hyperlink ref="F3263" r:id="rId351" display="https://podminky.urs.cz/item/CS_URS_2025_01/998771113"/>
    <hyperlink ref="F3266" r:id="rId352" display="https://podminky.urs.cz/item/CS_URS_2025_01/776111311"/>
    <hyperlink ref="F3269" r:id="rId353" display="https://podminky.urs.cz/item/CS_URS_2025_01/776111323"/>
    <hyperlink ref="F3282" r:id="rId354" display="https://podminky.urs.cz/item/CS_URS_2025_01/776121112"/>
    <hyperlink ref="F3285" r:id="rId355" display="https://podminky.urs.cz/item/CS_URS_2025_01/776121113"/>
    <hyperlink ref="F3288" r:id="rId356" display="https://podminky.urs.cz/item/CS_URS_2025_01/776121321"/>
    <hyperlink ref="F3291" r:id="rId357" display="https://podminky.urs.cz/item/CS_URS_2025_01/776121323"/>
    <hyperlink ref="F3294" r:id="rId358" display="https://podminky.urs.cz/item/CS_URS_2025_01/776141122"/>
    <hyperlink ref="F3297" r:id="rId359" display="https://podminky.urs.cz/item/CS_URS_2025_01/776141222"/>
    <hyperlink ref="F3300" r:id="rId360" display="https://podminky.urs.cz/item/CS_URS_2025_01/776231111"/>
    <hyperlink ref="F3321" r:id="rId361" display="https://podminky.urs.cz/item/CS_URS_2025_01/776321111"/>
    <hyperlink ref="F3358" r:id="rId362" display="https://podminky.urs.cz/item/CS_URS_2025_01/776421111"/>
    <hyperlink ref="F3388" r:id="rId363" display="https://podminky.urs.cz/item/CS_URS_2025_01/776421212"/>
    <hyperlink ref="F3403" r:id="rId364" display="https://podminky.urs.cz/item/CS_URS_2025_01/776421312"/>
    <hyperlink ref="F3413" r:id="rId365" display="https://podminky.urs.cz/item/CS_URS_2025_01/776431211"/>
    <hyperlink ref="F3428" r:id="rId366" display="https://podminky.urs.cz/item/CS_URS_2025_01/998776113"/>
    <hyperlink ref="F3431" r:id="rId367" display="https://podminky.urs.cz/item/CS_URS_2025_01/781131112"/>
    <hyperlink ref="F3436" r:id="rId368" display="https://podminky.urs.cz/item/CS_URS_2025_01/781131241"/>
    <hyperlink ref="F3449" r:id="rId369" display="https://podminky.urs.cz/item/CS_URS_2025_01/781131242"/>
    <hyperlink ref="F3462" r:id="rId370" display="https://podminky.urs.cz/item/CS_URS_2025_01/781131264"/>
    <hyperlink ref="F3465" r:id="rId371" display="https://podminky.urs.cz/item/CS_URS_2025_01/781472214"/>
    <hyperlink ref="F3470" r:id="rId372" display="https://podminky.urs.cz/item/CS_URS_2025_01/781472291"/>
    <hyperlink ref="F3473" r:id="rId373" display="https://podminky.urs.cz/item/CS_URS_2025_01/781492211"/>
    <hyperlink ref="F3490" r:id="rId374" display="https://podminky.urs.cz/item/CS_URS_2025_01/781492221"/>
    <hyperlink ref="F3497" r:id="rId375" display="https://podminky.urs.cz/item/CS_URS_2025_01/781492251"/>
    <hyperlink ref="F3516" r:id="rId376" display="https://podminky.urs.cz/item/CS_URS_2025_01/998781113"/>
    <hyperlink ref="F3519" r:id="rId377" display="https://podminky.urs.cz/item/CS_URS_2025_01/782133811"/>
    <hyperlink ref="F3530" r:id="rId378" display="https://podminky.urs.cz/item/CS_URS_2025_01/998782113"/>
    <hyperlink ref="F3533" r:id="rId379" display="https://podminky.urs.cz/item/CS_URS_2025_01/783314201"/>
    <hyperlink ref="F3570" r:id="rId380" display="https://podminky.urs.cz/item/CS_URS_2025_01/783334101"/>
    <hyperlink ref="F3573" r:id="rId381" display="https://podminky.urs.cz/item/CS_URS_2025_01/783335101"/>
    <hyperlink ref="F3576" r:id="rId382" display="https://podminky.urs.cz/item/CS_URS_2025_01/783337101"/>
    <hyperlink ref="F3594" r:id="rId383" display="https://podminky.urs.cz/item/CS_URS_2024_02/783901453"/>
    <hyperlink ref="F3604" r:id="rId384" display="https://podminky.urs.cz/item/CS_URS_2025_01/784121001"/>
    <hyperlink ref="F3609" r:id="rId385" display="https://podminky.urs.cz/item/CS_URS_2025_01/784121003"/>
    <hyperlink ref="F3622" r:id="rId386" display="https://podminky.urs.cz/item/CS_URS_2025_01/784121009"/>
    <hyperlink ref="F3629" r:id="rId387" display="https://podminky.urs.cz/item/CS_URS_2025_01/784121011"/>
    <hyperlink ref="F3632" r:id="rId388" display="https://podminky.urs.cz/item/CS_URS_2025_01/784121013"/>
    <hyperlink ref="F3635" r:id="rId389" display="https://podminky.urs.cz/item/CS_URS_2025_01/784121019"/>
    <hyperlink ref="F3638" r:id="rId390" display="https://podminky.urs.cz/item/CS_URS_2025_01/784181121"/>
    <hyperlink ref="F3657" r:id="rId391" display="https://podminky.urs.cz/item/CS_URS_2025_01/784181123"/>
    <hyperlink ref="F3673" r:id="rId392" display="https://podminky.urs.cz/item/CS_URS_2025_01/784181127"/>
    <hyperlink ref="F3683" r:id="rId393" display="https://podminky.urs.cz/item/CS_URS_2025_01/784181129"/>
    <hyperlink ref="F3693" r:id="rId394" display="https://podminky.urs.cz/item/CS_URS_2025_01/784211101"/>
    <hyperlink ref="F3696" r:id="rId395" display="https://podminky.urs.cz/item/CS_URS_2025_01/784211103"/>
    <hyperlink ref="F3699" r:id="rId396" display="https://podminky.urs.cz/item/CS_URS_2025_01/784211107"/>
    <hyperlink ref="F3702" r:id="rId397" display="https://podminky.urs.cz/item/CS_URS_2025_01/784211109"/>
    <hyperlink ref="F3712" r:id="rId398" display="https://podminky.urs.cz/item/CS_URS_2025_01/9987871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4247</v>
      </c>
      <c r="BA2" s="131" t="s">
        <v>4247</v>
      </c>
      <c r="BB2" s="131" t="s">
        <v>28</v>
      </c>
      <c r="BC2" s="131" t="s">
        <v>4248</v>
      </c>
      <c r="BD2" s="131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  <c r="AZ3" s="131" t="s">
        <v>4249</v>
      </c>
      <c r="BA3" s="131" t="s">
        <v>4249</v>
      </c>
      <c r="BB3" s="131" t="s">
        <v>28</v>
      </c>
      <c r="BC3" s="131" t="s">
        <v>4250</v>
      </c>
      <c r="BD3" s="131" t="s">
        <v>84</v>
      </c>
    </row>
    <row r="4" s="1" customFormat="1" ht="24.96" customHeight="1">
      <c r="B4" s="23"/>
      <c r="D4" s="134" t="s">
        <v>108</v>
      </c>
      <c r="L4" s="23"/>
      <c r="M4" s="135" t="s">
        <v>10</v>
      </c>
      <c r="AT4" s="20" t="s">
        <v>4</v>
      </c>
      <c r="AZ4" s="131" t="s">
        <v>4251</v>
      </c>
      <c r="BA4" s="131" t="s">
        <v>4251</v>
      </c>
      <c r="BB4" s="131" t="s">
        <v>28</v>
      </c>
      <c r="BC4" s="131" t="s">
        <v>4252</v>
      </c>
      <c r="BD4" s="131" t="s">
        <v>84</v>
      </c>
    </row>
    <row r="5" s="1" customFormat="1" ht="6.96" customHeight="1">
      <c r="B5" s="23"/>
      <c r="L5" s="23"/>
      <c r="AZ5" s="131" t="s">
        <v>4253</v>
      </c>
      <c r="BA5" s="131" t="s">
        <v>4253</v>
      </c>
      <c r="BB5" s="131" t="s">
        <v>28</v>
      </c>
      <c r="BC5" s="131" t="s">
        <v>4254</v>
      </c>
      <c r="BD5" s="131" t="s">
        <v>84</v>
      </c>
    </row>
    <row r="6" s="1" customFormat="1" ht="12" customHeight="1">
      <c r="B6" s="23"/>
      <c r="D6" s="136" t="s">
        <v>16</v>
      </c>
      <c r="L6" s="23"/>
      <c r="AZ6" s="131" t="s">
        <v>4255</v>
      </c>
      <c r="BA6" s="131" t="s">
        <v>4255</v>
      </c>
      <c r="BB6" s="131" t="s">
        <v>28</v>
      </c>
      <c r="BC6" s="131" t="s">
        <v>4256</v>
      </c>
      <c r="BD6" s="131" t="s">
        <v>84</v>
      </c>
    </row>
    <row r="7" s="1" customFormat="1" ht="16.5" customHeight="1">
      <c r="B7" s="23"/>
      <c r="E7" s="137" t="str">
        <f>'Rekapitulace stavby'!K6</f>
        <v>Přístavba a nástavba vnitrobloku VŠPJ, Tolstého 16, Jihlava</v>
      </c>
      <c r="F7" s="136"/>
      <c r="G7" s="136"/>
      <c r="H7" s="136"/>
      <c r="L7" s="23"/>
      <c r="AZ7" s="131" t="s">
        <v>4257</v>
      </c>
      <c r="BA7" s="131" t="s">
        <v>4257</v>
      </c>
      <c r="BB7" s="131" t="s">
        <v>28</v>
      </c>
      <c r="BC7" s="131" t="s">
        <v>4258</v>
      </c>
      <c r="BD7" s="131" t="s">
        <v>84</v>
      </c>
    </row>
    <row r="8" s="2" customFormat="1" ht="12" customHeight="1">
      <c r="A8" s="41"/>
      <c r="B8" s="47"/>
      <c r="C8" s="41"/>
      <c r="D8" s="136" t="s">
        <v>117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4259</v>
      </c>
      <c r="BA8" s="131" t="s">
        <v>4259</v>
      </c>
      <c r="BB8" s="131" t="s">
        <v>28</v>
      </c>
      <c r="BC8" s="131" t="s">
        <v>4260</v>
      </c>
      <c r="BD8" s="131" t="s">
        <v>84</v>
      </c>
    </row>
    <row r="9" s="2" customFormat="1" ht="16.5" customHeight="1">
      <c r="A9" s="41"/>
      <c r="B9" s="47"/>
      <c r="C9" s="41"/>
      <c r="D9" s="41"/>
      <c r="E9" s="139" t="s">
        <v>4261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4262</v>
      </c>
      <c r="BA9" s="131" t="s">
        <v>4262</v>
      </c>
      <c r="BB9" s="131" t="s">
        <v>28</v>
      </c>
      <c r="BC9" s="131" t="s">
        <v>4263</v>
      </c>
      <c r="BD9" s="131" t="s">
        <v>84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31" t="s">
        <v>4264</v>
      </c>
      <c r="BA10" s="131" t="s">
        <v>4264</v>
      </c>
      <c r="BB10" s="131" t="s">
        <v>28</v>
      </c>
      <c r="BC10" s="131" t="s">
        <v>4265</v>
      </c>
      <c r="BD10" s="131" t="s">
        <v>84</v>
      </c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31" t="s">
        <v>4266</v>
      </c>
      <c r="BA11" s="131" t="s">
        <v>4266</v>
      </c>
      <c r="BB11" s="131" t="s">
        <v>28</v>
      </c>
      <c r="BC11" s="131" t="s">
        <v>4267</v>
      </c>
      <c r="BD11" s="131" t="s">
        <v>84</v>
      </c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8. 1. 2025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31" t="s">
        <v>4268</v>
      </c>
      <c r="BA12" s="131" t="s">
        <v>4268</v>
      </c>
      <c r="BB12" s="131" t="s">
        <v>28</v>
      </c>
      <c r="BC12" s="131" t="s">
        <v>4269</v>
      </c>
      <c r="BD12" s="131" t="s">
        <v>84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31" t="s">
        <v>139</v>
      </c>
      <c r="BA13" s="131" t="s">
        <v>139</v>
      </c>
      <c r="BB13" s="131" t="s">
        <v>28</v>
      </c>
      <c r="BC13" s="131" t="s">
        <v>4270</v>
      </c>
      <c r="BD13" s="131" t="s">
        <v>84</v>
      </c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31" t="s">
        <v>137</v>
      </c>
      <c r="BA14" s="131" t="s">
        <v>137</v>
      </c>
      <c r="BB14" s="131" t="s">
        <v>28</v>
      </c>
      <c r="BC14" s="131" t="s">
        <v>4271</v>
      </c>
      <c r="BD14" s="131" t="s">
        <v>84</v>
      </c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31" t="s">
        <v>4272</v>
      </c>
      <c r="BA15" s="131" t="s">
        <v>4272</v>
      </c>
      <c r="BB15" s="131" t="s">
        <v>28</v>
      </c>
      <c r="BC15" s="131" t="s">
        <v>4273</v>
      </c>
      <c r="BD15" s="131" t="s">
        <v>84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31" t="s">
        <v>4274</v>
      </c>
      <c r="BA16" s="131" t="s">
        <v>4274</v>
      </c>
      <c r="BB16" s="131" t="s">
        <v>28</v>
      </c>
      <c r="BC16" s="131" t="s">
        <v>4275</v>
      </c>
      <c r="BD16" s="131" t="s">
        <v>84</v>
      </c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40</v>
      </c>
      <c r="E30" s="41"/>
      <c r="F30" s="41"/>
      <c r="G30" s="41"/>
      <c r="H30" s="41"/>
      <c r="I30" s="41"/>
      <c r="J30" s="149">
        <f>ROUND(J87,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42</v>
      </c>
      <c r="G32" s="41"/>
      <c r="H32" s="41"/>
      <c r="I32" s="150" t="s">
        <v>41</v>
      </c>
      <c r="J32" s="150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44</v>
      </c>
      <c r="E33" s="136" t="s">
        <v>45</v>
      </c>
      <c r="F33" s="152">
        <f>ROUND((SUM(BE87:BE388)),  2)</f>
        <v>0</v>
      </c>
      <c r="G33" s="41"/>
      <c r="H33" s="41"/>
      <c r="I33" s="153">
        <v>0.20999999999999999</v>
      </c>
      <c r="J33" s="152">
        <f>ROUND(((SUM(BE87:BE388))*I33),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46</v>
      </c>
      <c r="F34" s="152">
        <f>ROUND((SUM(BF87:BF388)),  2)</f>
        <v>0</v>
      </c>
      <c r="G34" s="41"/>
      <c r="H34" s="41"/>
      <c r="I34" s="153">
        <v>0.12</v>
      </c>
      <c r="J34" s="152">
        <f>ROUND(((SUM(BF87:BF388))*I34),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47</v>
      </c>
      <c r="F35" s="152">
        <f>ROUND((SUM(BG87:BG388)),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48</v>
      </c>
      <c r="F36" s="152">
        <f>ROUND((SUM(BH87:BH388)),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2">
        <f>ROUND((SUM(BI87:BI388)),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193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5" t="str">
        <f>E7</f>
        <v>Přístavba a nástavba vnitrobloku VŠPJ, Tolstého 16, Jihlava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117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FORTIS-025021 - D.1.1 - zpevněné plochy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Jihlava</v>
      </c>
      <c r="G52" s="43"/>
      <c r="H52" s="43"/>
      <c r="I52" s="35" t="s">
        <v>24</v>
      </c>
      <c r="J52" s="75" t="str">
        <f>IF(J12="","",J12)</f>
        <v>8. 1. 2025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Vysoká škola polytechnická, Tolstého 16, Jihlava</v>
      </c>
      <c r="G54" s="43"/>
      <c r="H54" s="43"/>
      <c r="I54" s="35" t="s">
        <v>33</v>
      </c>
      <c r="J54" s="39" t="str">
        <f>E21</f>
        <v>Fortis Jihlava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217</v>
      </c>
      <c r="D57" s="167"/>
      <c r="E57" s="167"/>
      <c r="F57" s="167"/>
      <c r="G57" s="167"/>
      <c r="H57" s="167"/>
      <c r="I57" s="167"/>
      <c r="J57" s="168" t="s">
        <v>218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72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223</v>
      </c>
    </row>
    <row r="60" s="9" customFormat="1" ht="24.96" customHeight="1">
      <c r="A60" s="9"/>
      <c r="B60" s="170"/>
      <c r="C60" s="171"/>
      <c r="D60" s="172" t="s">
        <v>226</v>
      </c>
      <c r="E60" s="173"/>
      <c r="F60" s="173"/>
      <c r="G60" s="173"/>
      <c r="H60" s="173"/>
      <c r="I60" s="173"/>
      <c r="J60" s="174">
        <f>J88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4276</v>
      </c>
      <c r="E61" s="180"/>
      <c r="F61" s="180"/>
      <c r="G61" s="180"/>
      <c r="H61" s="180"/>
      <c r="I61" s="180"/>
      <c r="J61" s="181">
        <f>J89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4277</v>
      </c>
      <c r="E62" s="180"/>
      <c r="F62" s="180"/>
      <c r="G62" s="180"/>
      <c r="H62" s="180"/>
      <c r="I62" s="180"/>
      <c r="J62" s="181">
        <f>J128</f>
        <v>0</v>
      </c>
      <c r="K62" s="178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4278</v>
      </c>
      <c r="E63" s="180"/>
      <c r="F63" s="180"/>
      <c r="G63" s="180"/>
      <c r="H63" s="180"/>
      <c r="I63" s="180"/>
      <c r="J63" s="181">
        <f>J186</f>
        <v>0</v>
      </c>
      <c r="K63" s="178"/>
      <c r="L63" s="18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7"/>
      <c r="C64" s="178"/>
      <c r="D64" s="179" t="s">
        <v>4279</v>
      </c>
      <c r="E64" s="180"/>
      <c r="F64" s="180"/>
      <c r="G64" s="180"/>
      <c r="H64" s="180"/>
      <c r="I64" s="180"/>
      <c r="J64" s="181">
        <f>J216</f>
        <v>0</v>
      </c>
      <c r="K64" s="178"/>
      <c r="L64" s="18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7"/>
      <c r="C65" s="178"/>
      <c r="D65" s="179" t="s">
        <v>4280</v>
      </c>
      <c r="E65" s="180"/>
      <c r="F65" s="180"/>
      <c r="G65" s="180"/>
      <c r="H65" s="180"/>
      <c r="I65" s="180"/>
      <c r="J65" s="181">
        <f>J332</f>
        <v>0</v>
      </c>
      <c r="K65" s="178"/>
      <c r="L65" s="18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7"/>
      <c r="C66" s="178"/>
      <c r="D66" s="179" t="s">
        <v>256</v>
      </c>
      <c r="E66" s="180"/>
      <c r="F66" s="180"/>
      <c r="G66" s="180"/>
      <c r="H66" s="180"/>
      <c r="I66" s="180"/>
      <c r="J66" s="181">
        <f>J372</f>
        <v>0</v>
      </c>
      <c r="K66" s="178"/>
      <c r="L66" s="18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7"/>
      <c r="C67" s="178"/>
      <c r="D67" s="179" t="s">
        <v>259</v>
      </c>
      <c r="E67" s="180"/>
      <c r="F67" s="180"/>
      <c r="G67" s="180"/>
      <c r="H67" s="180"/>
      <c r="I67" s="180"/>
      <c r="J67" s="181">
        <f>J386</f>
        <v>0</v>
      </c>
      <c r="K67" s="178"/>
      <c r="L67" s="18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340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5" t="str">
        <f>E7</f>
        <v>Přístavba a nástavba vnitrobloku VŠPJ, Tolstého 16, Jihlava</v>
      </c>
      <c r="F77" s="35"/>
      <c r="G77" s="35"/>
      <c r="H77" s="35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117</v>
      </c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FORTIS-025021 - D.1.1 - zpevněné plochy</v>
      </c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22</v>
      </c>
      <c r="D81" s="43"/>
      <c r="E81" s="43"/>
      <c r="F81" s="30" t="str">
        <f>F12</f>
        <v>Jihlava</v>
      </c>
      <c r="G81" s="43"/>
      <c r="H81" s="43"/>
      <c r="I81" s="35" t="s">
        <v>24</v>
      </c>
      <c r="J81" s="75" t="str">
        <f>IF(J12="","",J12)</f>
        <v>8. 1. 2025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26</v>
      </c>
      <c r="D83" s="43"/>
      <c r="E83" s="43"/>
      <c r="F83" s="30" t="str">
        <f>E15</f>
        <v>Vysoká škola polytechnická, Tolstého 16, Jihlava</v>
      </c>
      <c r="G83" s="43"/>
      <c r="H83" s="43"/>
      <c r="I83" s="35" t="s">
        <v>33</v>
      </c>
      <c r="J83" s="39" t="str">
        <f>E21</f>
        <v>Fortis Jihlava s.r.o.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31</v>
      </c>
      <c r="D84" s="43"/>
      <c r="E84" s="43"/>
      <c r="F84" s="30" t="str">
        <f>IF(E18="","",E18)</f>
        <v>Vyplň údaj</v>
      </c>
      <c r="G84" s="43"/>
      <c r="H84" s="43"/>
      <c r="I84" s="35" t="s">
        <v>36</v>
      </c>
      <c r="J84" s="39" t="str">
        <f>E24</f>
        <v xml:space="preserve"> 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4"/>
      <c r="B86" s="185"/>
      <c r="C86" s="186" t="s">
        <v>361</v>
      </c>
      <c r="D86" s="187" t="s">
        <v>59</v>
      </c>
      <c r="E86" s="187" t="s">
        <v>55</v>
      </c>
      <c r="F86" s="187" t="s">
        <v>56</v>
      </c>
      <c r="G86" s="187" t="s">
        <v>362</v>
      </c>
      <c r="H86" s="187" t="s">
        <v>363</v>
      </c>
      <c r="I86" s="187" t="s">
        <v>364</v>
      </c>
      <c r="J86" s="187" t="s">
        <v>218</v>
      </c>
      <c r="K86" s="188" t="s">
        <v>365</v>
      </c>
      <c r="L86" s="189"/>
      <c r="M86" s="95" t="s">
        <v>28</v>
      </c>
      <c r="N86" s="96" t="s">
        <v>44</v>
      </c>
      <c r="O86" s="96" t="s">
        <v>366</v>
      </c>
      <c r="P86" s="96" t="s">
        <v>367</v>
      </c>
      <c r="Q86" s="96" t="s">
        <v>368</v>
      </c>
      <c r="R86" s="96" t="s">
        <v>369</v>
      </c>
      <c r="S86" s="96" t="s">
        <v>370</v>
      </c>
      <c r="T86" s="97" t="s">
        <v>371</v>
      </c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</row>
    <row r="87" s="2" customFormat="1" ht="22.8" customHeight="1">
      <c r="A87" s="41"/>
      <c r="B87" s="42"/>
      <c r="C87" s="102" t="s">
        <v>373</v>
      </c>
      <c r="D87" s="43"/>
      <c r="E87" s="43"/>
      <c r="F87" s="43"/>
      <c r="G87" s="43"/>
      <c r="H87" s="43"/>
      <c r="I87" s="43"/>
      <c r="J87" s="190">
        <f>BK87</f>
        <v>0</v>
      </c>
      <c r="K87" s="43"/>
      <c r="L87" s="47"/>
      <c r="M87" s="98"/>
      <c r="N87" s="191"/>
      <c r="O87" s="99"/>
      <c r="P87" s="192">
        <f>P88</f>
        <v>0</v>
      </c>
      <c r="Q87" s="99"/>
      <c r="R87" s="192">
        <f>R88</f>
        <v>315.33593105999995</v>
      </c>
      <c r="S87" s="99"/>
      <c r="T87" s="193">
        <f>T88</f>
        <v>92.522456999999989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73</v>
      </c>
      <c r="AU87" s="20" t="s">
        <v>223</v>
      </c>
      <c r="BK87" s="194">
        <f>BK88</f>
        <v>0</v>
      </c>
    </row>
    <row r="88" s="12" customFormat="1" ht="25.92" customHeight="1">
      <c r="A88" s="12"/>
      <c r="B88" s="195"/>
      <c r="C88" s="196"/>
      <c r="D88" s="197" t="s">
        <v>73</v>
      </c>
      <c r="E88" s="198" t="s">
        <v>376</v>
      </c>
      <c r="F88" s="198" t="s">
        <v>377</v>
      </c>
      <c r="G88" s="196"/>
      <c r="H88" s="196"/>
      <c r="I88" s="199"/>
      <c r="J88" s="200">
        <f>BK88</f>
        <v>0</v>
      </c>
      <c r="K88" s="196"/>
      <c r="L88" s="201"/>
      <c r="M88" s="202"/>
      <c r="N88" s="203"/>
      <c r="O88" s="203"/>
      <c r="P88" s="204">
        <f>P89+P128+P186+P216+P332+P372+P386</f>
        <v>0</v>
      </c>
      <c r="Q88" s="203"/>
      <c r="R88" s="204">
        <f>R89+R128+R186+R216+R332+R372+R386</f>
        <v>315.33593105999995</v>
      </c>
      <c r="S88" s="203"/>
      <c r="T88" s="205">
        <f>T89+T128+T186+T216+T332+T372+T386</f>
        <v>92.522456999999989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6" t="s">
        <v>82</v>
      </c>
      <c r="AT88" s="207" t="s">
        <v>73</v>
      </c>
      <c r="AU88" s="207" t="s">
        <v>74</v>
      </c>
      <c r="AY88" s="206" t="s">
        <v>378</v>
      </c>
      <c r="BK88" s="208">
        <f>BK89+BK128+BK186+BK216+BK332+BK372+BK386</f>
        <v>0</v>
      </c>
    </row>
    <row r="89" s="12" customFormat="1" ht="22.8" customHeight="1">
      <c r="A89" s="12"/>
      <c r="B89" s="195"/>
      <c r="C89" s="196"/>
      <c r="D89" s="197" t="s">
        <v>73</v>
      </c>
      <c r="E89" s="209" t="s">
        <v>558</v>
      </c>
      <c r="F89" s="209" t="s">
        <v>4281</v>
      </c>
      <c r="G89" s="196"/>
      <c r="H89" s="196"/>
      <c r="I89" s="199"/>
      <c r="J89" s="210">
        <f>BK89</f>
        <v>0</v>
      </c>
      <c r="K89" s="196"/>
      <c r="L89" s="201"/>
      <c r="M89" s="202"/>
      <c r="N89" s="203"/>
      <c r="O89" s="203"/>
      <c r="P89" s="204">
        <f>SUM(P90:P127)</f>
        <v>0</v>
      </c>
      <c r="Q89" s="203"/>
      <c r="R89" s="204">
        <f>SUM(R90:R127)</f>
        <v>0</v>
      </c>
      <c r="S89" s="203"/>
      <c r="T89" s="205">
        <f>SUM(T90:T127)</f>
        <v>92.522456999999989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6" t="s">
        <v>82</v>
      </c>
      <c r="AT89" s="207" t="s">
        <v>73</v>
      </c>
      <c r="AU89" s="207" t="s">
        <v>82</v>
      </c>
      <c r="AY89" s="206" t="s">
        <v>378</v>
      </c>
      <c r="BK89" s="208">
        <f>SUM(BK90:BK127)</f>
        <v>0</v>
      </c>
    </row>
    <row r="90" s="2" customFormat="1" ht="76.35" customHeight="1">
      <c r="A90" s="41"/>
      <c r="B90" s="42"/>
      <c r="C90" s="211" t="s">
        <v>82</v>
      </c>
      <c r="D90" s="211" t="s">
        <v>385</v>
      </c>
      <c r="E90" s="212" t="s">
        <v>4282</v>
      </c>
      <c r="F90" s="213" t="s">
        <v>4283</v>
      </c>
      <c r="G90" s="214" t="s">
        <v>572</v>
      </c>
      <c r="H90" s="215">
        <v>24.600000000000001</v>
      </c>
      <c r="I90" s="216"/>
      <c r="J90" s="217">
        <f>ROUND(I90*H90,2)</f>
        <v>0</v>
      </c>
      <c r="K90" s="213" t="s">
        <v>389</v>
      </c>
      <c r="L90" s="47"/>
      <c r="M90" s="218" t="s">
        <v>28</v>
      </c>
      <c r="N90" s="219" t="s">
        <v>45</v>
      </c>
      <c r="O90" s="87"/>
      <c r="P90" s="220">
        <f>O90*H90</f>
        <v>0</v>
      </c>
      <c r="Q90" s="220">
        <v>0</v>
      </c>
      <c r="R90" s="220">
        <f>Q90*H90</f>
        <v>0</v>
      </c>
      <c r="S90" s="220">
        <v>0.255</v>
      </c>
      <c r="T90" s="221">
        <f>S90*H90</f>
        <v>6.2730000000000006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2" t="s">
        <v>390</v>
      </c>
      <c r="AT90" s="222" t="s">
        <v>385</v>
      </c>
      <c r="AU90" s="222" t="s">
        <v>84</v>
      </c>
      <c r="AY90" s="20" t="s">
        <v>378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20" t="s">
        <v>82</v>
      </c>
      <c r="BK90" s="223">
        <f>ROUND(I90*H90,2)</f>
        <v>0</v>
      </c>
      <c r="BL90" s="20" t="s">
        <v>390</v>
      </c>
      <c r="BM90" s="222" t="s">
        <v>4284</v>
      </c>
    </row>
    <row r="91" s="2" customFormat="1">
      <c r="A91" s="41"/>
      <c r="B91" s="42"/>
      <c r="C91" s="43"/>
      <c r="D91" s="224" t="s">
        <v>394</v>
      </c>
      <c r="E91" s="43"/>
      <c r="F91" s="225" t="s">
        <v>4285</v>
      </c>
      <c r="G91" s="43"/>
      <c r="H91" s="43"/>
      <c r="I91" s="226"/>
      <c r="J91" s="43"/>
      <c r="K91" s="43"/>
      <c r="L91" s="47"/>
      <c r="M91" s="227"/>
      <c r="N91" s="228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394</v>
      </c>
      <c r="AU91" s="20" t="s">
        <v>84</v>
      </c>
    </row>
    <row r="92" s="13" customFormat="1">
      <c r="A92" s="13"/>
      <c r="B92" s="229"/>
      <c r="C92" s="230"/>
      <c r="D92" s="231" t="s">
        <v>397</v>
      </c>
      <c r="E92" s="232" t="s">
        <v>28</v>
      </c>
      <c r="F92" s="233" t="s">
        <v>4286</v>
      </c>
      <c r="G92" s="230"/>
      <c r="H92" s="232" t="s">
        <v>28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9" t="s">
        <v>397</v>
      </c>
      <c r="AU92" s="239" t="s">
        <v>84</v>
      </c>
      <c r="AV92" s="13" t="s">
        <v>82</v>
      </c>
      <c r="AW92" s="13" t="s">
        <v>35</v>
      </c>
      <c r="AX92" s="13" t="s">
        <v>74</v>
      </c>
      <c r="AY92" s="239" t="s">
        <v>378</v>
      </c>
    </row>
    <row r="93" s="14" customFormat="1">
      <c r="A93" s="14"/>
      <c r="B93" s="240"/>
      <c r="C93" s="241"/>
      <c r="D93" s="231" t="s">
        <v>397</v>
      </c>
      <c r="E93" s="242" t="s">
        <v>28</v>
      </c>
      <c r="F93" s="243" t="s">
        <v>4287</v>
      </c>
      <c r="G93" s="241"/>
      <c r="H93" s="244">
        <v>24.600000000000001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0" t="s">
        <v>397</v>
      </c>
      <c r="AU93" s="250" t="s">
        <v>84</v>
      </c>
      <c r="AV93" s="14" t="s">
        <v>84</v>
      </c>
      <c r="AW93" s="14" t="s">
        <v>35</v>
      </c>
      <c r="AX93" s="14" t="s">
        <v>74</v>
      </c>
      <c r="AY93" s="250" t="s">
        <v>378</v>
      </c>
    </row>
    <row r="94" s="15" customFormat="1">
      <c r="A94" s="15"/>
      <c r="B94" s="251"/>
      <c r="C94" s="252"/>
      <c r="D94" s="231" t="s">
        <v>397</v>
      </c>
      <c r="E94" s="253" t="s">
        <v>4249</v>
      </c>
      <c r="F94" s="254" t="s">
        <v>416</v>
      </c>
      <c r="G94" s="252"/>
      <c r="H94" s="255">
        <v>24.600000000000001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1" t="s">
        <v>397</v>
      </c>
      <c r="AU94" s="261" t="s">
        <v>84</v>
      </c>
      <c r="AV94" s="15" t="s">
        <v>390</v>
      </c>
      <c r="AW94" s="15" t="s">
        <v>35</v>
      </c>
      <c r="AX94" s="15" t="s">
        <v>82</v>
      </c>
      <c r="AY94" s="261" t="s">
        <v>378</v>
      </c>
    </row>
    <row r="95" s="2" customFormat="1" ht="66.75" customHeight="1">
      <c r="A95" s="41"/>
      <c r="B95" s="42"/>
      <c r="C95" s="211" t="s">
        <v>84</v>
      </c>
      <c r="D95" s="211" t="s">
        <v>385</v>
      </c>
      <c r="E95" s="212" t="s">
        <v>4288</v>
      </c>
      <c r="F95" s="213" t="s">
        <v>4289</v>
      </c>
      <c r="G95" s="214" t="s">
        <v>572</v>
      </c>
      <c r="H95" s="215">
        <v>7.2000000000000002</v>
      </c>
      <c r="I95" s="216"/>
      <c r="J95" s="217">
        <f>ROUND(I95*H95,2)</f>
        <v>0</v>
      </c>
      <c r="K95" s="213" t="s">
        <v>389</v>
      </c>
      <c r="L95" s="47"/>
      <c r="M95" s="218" t="s">
        <v>28</v>
      </c>
      <c r="N95" s="219" t="s">
        <v>45</v>
      </c>
      <c r="O95" s="87"/>
      <c r="P95" s="220">
        <f>O95*H95</f>
        <v>0</v>
      </c>
      <c r="Q95" s="220">
        <v>0</v>
      </c>
      <c r="R95" s="220">
        <f>Q95*H95</f>
        <v>0</v>
      </c>
      <c r="S95" s="220">
        <v>0.23499999999999999</v>
      </c>
      <c r="T95" s="221">
        <f>S95*H95</f>
        <v>1.692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2" t="s">
        <v>390</v>
      </c>
      <c r="AT95" s="222" t="s">
        <v>385</v>
      </c>
      <c r="AU95" s="222" t="s">
        <v>84</v>
      </c>
      <c r="AY95" s="20" t="s">
        <v>378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20" t="s">
        <v>82</v>
      </c>
      <c r="BK95" s="223">
        <f>ROUND(I95*H95,2)</f>
        <v>0</v>
      </c>
      <c r="BL95" s="20" t="s">
        <v>390</v>
      </c>
      <c r="BM95" s="222" t="s">
        <v>4290</v>
      </c>
    </row>
    <row r="96" s="2" customFormat="1">
      <c r="A96" s="41"/>
      <c r="B96" s="42"/>
      <c r="C96" s="43"/>
      <c r="D96" s="224" t="s">
        <v>394</v>
      </c>
      <c r="E96" s="43"/>
      <c r="F96" s="225" t="s">
        <v>4291</v>
      </c>
      <c r="G96" s="43"/>
      <c r="H96" s="43"/>
      <c r="I96" s="226"/>
      <c r="J96" s="43"/>
      <c r="K96" s="43"/>
      <c r="L96" s="47"/>
      <c r="M96" s="227"/>
      <c r="N96" s="228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394</v>
      </c>
      <c r="AU96" s="20" t="s">
        <v>84</v>
      </c>
    </row>
    <row r="97" s="13" customFormat="1">
      <c r="A97" s="13"/>
      <c r="B97" s="229"/>
      <c r="C97" s="230"/>
      <c r="D97" s="231" t="s">
        <v>397</v>
      </c>
      <c r="E97" s="232" t="s">
        <v>28</v>
      </c>
      <c r="F97" s="233" t="s">
        <v>4286</v>
      </c>
      <c r="G97" s="230"/>
      <c r="H97" s="232" t="s">
        <v>28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397</v>
      </c>
      <c r="AU97" s="239" t="s">
        <v>84</v>
      </c>
      <c r="AV97" s="13" t="s">
        <v>82</v>
      </c>
      <c r="AW97" s="13" t="s">
        <v>35</v>
      </c>
      <c r="AX97" s="13" t="s">
        <v>74</v>
      </c>
      <c r="AY97" s="239" t="s">
        <v>378</v>
      </c>
    </row>
    <row r="98" s="14" customFormat="1">
      <c r="A98" s="14"/>
      <c r="B98" s="240"/>
      <c r="C98" s="241"/>
      <c r="D98" s="231" t="s">
        <v>397</v>
      </c>
      <c r="E98" s="242" t="s">
        <v>28</v>
      </c>
      <c r="F98" s="243" t="s">
        <v>4252</v>
      </c>
      <c r="G98" s="241"/>
      <c r="H98" s="244">
        <v>7.2000000000000002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397</v>
      </c>
      <c r="AU98" s="250" t="s">
        <v>84</v>
      </c>
      <c r="AV98" s="14" t="s">
        <v>84</v>
      </c>
      <c r="AW98" s="14" t="s">
        <v>35</v>
      </c>
      <c r="AX98" s="14" t="s">
        <v>74</v>
      </c>
      <c r="AY98" s="250" t="s">
        <v>378</v>
      </c>
    </row>
    <row r="99" s="15" customFormat="1">
      <c r="A99" s="15"/>
      <c r="B99" s="251"/>
      <c r="C99" s="252"/>
      <c r="D99" s="231" t="s">
        <v>397</v>
      </c>
      <c r="E99" s="253" t="s">
        <v>4251</v>
      </c>
      <c r="F99" s="254" t="s">
        <v>416</v>
      </c>
      <c r="G99" s="252"/>
      <c r="H99" s="255">
        <v>7.2000000000000002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1" t="s">
        <v>397</v>
      </c>
      <c r="AU99" s="261" t="s">
        <v>84</v>
      </c>
      <c r="AV99" s="15" t="s">
        <v>390</v>
      </c>
      <c r="AW99" s="15" t="s">
        <v>35</v>
      </c>
      <c r="AX99" s="15" t="s">
        <v>82</v>
      </c>
      <c r="AY99" s="261" t="s">
        <v>378</v>
      </c>
    </row>
    <row r="100" s="2" customFormat="1" ht="62.7" customHeight="1">
      <c r="A100" s="41"/>
      <c r="B100" s="42"/>
      <c r="C100" s="211" t="s">
        <v>432</v>
      </c>
      <c r="D100" s="211" t="s">
        <v>385</v>
      </c>
      <c r="E100" s="212" t="s">
        <v>4292</v>
      </c>
      <c r="F100" s="213" t="s">
        <v>4293</v>
      </c>
      <c r="G100" s="214" t="s">
        <v>572</v>
      </c>
      <c r="H100" s="215">
        <v>33.5</v>
      </c>
      <c r="I100" s="216"/>
      <c r="J100" s="217">
        <f>ROUND(I100*H100,2)</f>
        <v>0</v>
      </c>
      <c r="K100" s="213" t="s">
        <v>389</v>
      </c>
      <c r="L100" s="47"/>
      <c r="M100" s="218" t="s">
        <v>28</v>
      </c>
      <c r="N100" s="219" t="s">
        <v>45</v>
      </c>
      <c r="O100" s="87"/>
      <c r="P100" s="220">
        <f>O100*H100</f>
        <v>0</v>
      </c>
      <c r="Q100" s="220">
        <v>0</v>
      </c>
      <c r="R100" s="220">
        <f>Q100*H100</f>
        <v>0</v>
      </c>
      <c r="S100" s="220">
        <v>0.26000000000000001</v>
      </c>
      <c r="T100" s="221">
        <f>S100*H100</f>
        <v>8.7100000000000009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2" t="s">
        <v>390</v>
      </c>
      <c r="AT100" s="222" t="s">
        <v>385</v>
      </c>
      <c r="AU100" s="222" t="s">
        <v>84</v>
      </c>
      <c r="AY100" s="20" t="s">
        <v>378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20" t="s">
        <v>82</v>
      </c>
      <c r="BK100" s="223">
        <f>ROUND(I100*H100,2)</f>
        <v>0</v>
      </c>
      <c r="BL100" s="20" t="s">
        <v>390</v>
      </c>
      <c r="BM100" s="222" t="s">
        <v>4294</v>
      </c>
    </row>
    <row r="101" s="2" customFormat="1">
      <c r="A101" s="41"/>
      <c r="B101" s="42"/>
      <c r="C101" s="43"/>
      <c r="D101" s="224" t="s">
        <v>394</v>
      </c>
      <c r="E101" s="43"/>
      <c r="F101" s="225" t="s">
        <v>4295</v>
      </c>
      <c r="G101" s="43"/>
      <c r="H101" s="43"/>
      <c r="I101" s="226"/>
      <c r="J101" s="43"/>
      <c r="K101" s="43"/>
      <c r="L101" s="47"/>
      <c r="M101" s="227"/>
      <c r="N101" s="228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394</v>
      </c>
      <c r="AU101" s="20" t="s">
        <v>84</v>
      </c>
    </row>
    <row r="102" s="13" customFormat="1">
      <c r="A102" s="13"/>
      <c r="B102" s="229"/>
      <c r="C102" s="230"/>
      <c r="D102" s="231" t="s">
        <v>397</v>
      </c>
      <c r="E102" s="232" t="s">
        <v>28</v>
      </c>
      <c r="F102" s="233" t="s">
        <v>4286</v>
      </c>
      <c r="G102" s="230"/>
      <c r="H102" s="232" t="s">
        <v>28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397</v>
      </c>
      <c r="AU102" s="239" t="s">
        <v>84</v>
      </c>
      <c r="AV102" s="13" t="s">
        <v>82</v>
      </c>
      <c r="AW102" s="13" t="s">
        <v>35</v>
      </c>
      <c r="AX102" s="13" t="s">
        <v>74</v>
      </c>
      <c r="AY102" s="239" t="s">
        <v>378</v>
      </c>
    </row>
    <row r="103" s="14" customFormat="1">
      <c r="A103" s="14"/>
      <c r="B103" s="240"/>
      <c r="C103" s="241"/>
      <c r="D103" s="231" t="s">
        <v>397</v>
      </c>
      <c r="E103" s="242" t="s">
        <v>28</v>
      </c>
      <c r="F103" s="243" t="s">
        <v>4296</v>
      </c>
      <c r="G103" s="241"/>
      <c r="H103" s="244">
        <v>33.5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397</v>
      </c>
      <c r="AU103" s="250" t="s">
        <v>84</v>
      </c>
      <c r="AV103" s="14" t="s">
        <v>84</v>
      </c>
      <c r="AW103" s="14" t="s">
        <v>35</v>
      </c>
      <c r="AX103" s="14" t="s">
        <v>74</v>
      </c>
      <c r="AY103" s="250" t="s">
        <v>378</v>
      </c>
    </row>
    <row r="104" s="15" customFormat="1">
      <c r="A104" s="15"/>
      <c r="B104" s="251"/>
      <c r="C104" s="252"/>
      <c r="D104" s="231" t="s">
        <v>397</v>
      </c>
      <c r="E104" s="253" t="s">
        <v>4253</v>
      </c>
      <c r="F104" s="254" t="s">
        <v>416</v>
      </c>
      <c r="G104" s="252"/>
      <c r="H104" s="255">
        <v>33.5</v>
      </c>
      <c r="I104" s="256"/>
      <c r="J104" s="252"/>
      <c r="K104" s="252"/>
      <c r="L104" s="257"/>
      <c r="M104" s="258"/>
      <c r="N104" s="259"/>
      <c r="O104" s="259"/>
      <c r="P104" s="259"/>
      <c r="Q104" s="259"/>
      <c r="R104" s="259"/>
      <c r="S104" s="259"/>
      <c r="T104" s="260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1" t="s">
        <v>397</v>
      </c>
      <c r="AU104" s="261" t="s">
        <v>84</v>
      </c>
      <c r="AV104" s="15" t="s">
        <v>390</v>
      </c>
      <c r="AW104" s="15" t="s">
        <v>35</v>
      </c>
      <c r="AX104" s="15" t="s">
        <v>82</v>
      </c>
      <c r="AY104" s="261" t="s">
        <v>378</v>
      </c>
    </row>
    <row r="105" s="2" customFormat="1" ht="55.5" customHeight="1">
      <c r="A105" s="41"/>
      <c r="B105" s="42"/>
      <c r="C105" s="211" t="s">
        <v>390</v>
      </c>
      <c r="D105" s="211" t="s">
        <v>385</v>
      </c>
      <c r="E105" s="212" t="s">
        <v>4297</v>
      </c>
      <c r="F105" s="213" t="s">
        <v>4298</v>
      </c>
      <c r="G105" s="214" t="s">
        <v>572</v>
      </c>
      <c r="H105" s="215">
        <v>32.131</v>
      </c>
      <c r="I105" s="216"/>
      <c r="J105" s="217">
        <f>ROUND(I105*H105,2)</f>
        <v>0</v>
      </c>
      <c r="K105" s="213" t="s">
        <v>389</v>
      </c>
      <c r="L105" s="47"/>
      <c r="M105" s="218" t="s">
        <v>28</v>
      </c>
      <c r="N105" s="219" t="s">
        <v>45</v>
      </c>
      <c r="O105" s="87"/>
      <c r="P105" s="220">
        <f>O105*H105</f>
        <v>0</v>
      </c>
      <c r="Q105" s="220">
        <v>0</v>
      </c>
      <c r="R105" s="220">
        <f>Q105*H105</f>
        <v>0</v>
      </c>
      <c r="S105" s="220">
        <v>0.41699999999999998</v>
      </c>
      <c r="T105" s="221">
        <f>S105*H105</f>
        <v>13.398626999999999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2" t="s">
        <v>390</v>
      </c>
      <c r="AT105" s="222" t="s">
        <v>385</v>
      </c>
      <c r="AU105" s="222" t="s">
        <v>84</v>
      </c>
      <c r="AY105" s="20" t="s">
        <v>378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20" t="s">
        <v>82</v>
      </c>
      <c r="BK105" s="223">
        <f>ROUND(I105*H105,2)</f>
        <v>0</v>
      </c>
      <c r="BL105" s="20" t="s">
        <v>390</v>
      </c>
      <c r="BM105" s="222" t="s">
        <v>4299</v>
      </c>
    </row>
    <row r="106" s="2" customFormat="1">
      <c r="A106" s="41"/>
      <c r="B106" s="42"/>
      <c r="C106" s="43"/>
      <c r="D106" s="224" t="s">
        <v>394</v>
      </c>
      <c r="E106" s="43"/>
      <c r="F106" s="225" t="s">
        <v>4300</v>
      </c>
      <c r="G106" s="43"/>
      <c r="H106" s="43"/>
      <c r="I106" s="226"/>
      <c r="J106" s="43"/>
      <c r="K106" s="43"/>
      <c r="L106" s="47"/>
      <c r="M106" s="227"/>
      <c r="N106" s="228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394</v>
      </c>
      <c r="AU106" s="20" t="s">
        <v>84</v>
      </c>
    </row>
    <row r="107" s="13" customFormat="1">
      <c r="A107" s="13"/>
      <c r="B107" s="229"/>
      <c r="C107" s="230"/>
      <c r="D107" s="231" t="s">
        <v>397</v>
      </c>
      <c r="E107" s="232" t="s">
        <v>28</v>
      </c>
      <c r="F107" s="233" t="s">
        <v>4301</v>
      </c>
      <c r="G107" s="230"/>
      <c r="H107" s="232" t="s">
        <v>28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397</v>
      </c>
      <c r="AU107" s="239" t="s">
        <v>84</v>
      </c>
      <c r="AV107" s="13" t="s">
        <v>82</v>
      </c>
      <c r="AW107" s="13" t="s">
        <v>35</v>
      </c>
      <c r="AX107" s="13" t="s">
        <v>74</v>
      </c>
      <c r="AY107" s="239" t="s">
        <v>378</v>
      </c>
    </row>
    <row r="108" s="13" customFormat="1">
      <c r="A108" s="13"/>
      <c r="B108" s="229"/>
      <c r="C108" s="230"/>
      <c r="D108" s="231" t="s">
        <v>397</v>
      </c>
      <c r="E108" s="232" t="s">
        <v>28</v>
      </c>
      <c r="F108" s="233" t="s">
        <v>4302</v>
      </c>
      <c r="G108" s="230"/>
      <c r="H108" s="232" t="s">
        <v>28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397</v>
      </c>
      <c r="AU108" s="239" t="s">
        <v>84</v>
      </c>
      <c r="AV108" s="13" t="s">
        <v>82</v>
      </c>
      <c r="AW108" s="13" t="s">
        <v>35</v>
      </c>
      <c r="AX108" s="13" t="s">
        <v>74</v>
      </c>
      <c r="AY108" s="239" t="s">
        <v>378</v>
      </c>
    </row>
    <row r="109" s="14" customFormat="1">
      <c r="A109" s="14"/>
      <c r="B109" s="240"/>
      <c r="C109" s="241"/>
      <c r="D109" s="231" t="s">
        <v>397</v>
      </c>
      <c r="E109" s="242" t="s">
        <v>28</v>
      </c>
      <c r="F109" s="243" t="s">
        <v>4303</v>
      </c>
      <c r="G109" s="241"/>
      <c r="H109" s="244">
        <v>32.131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397</v>
      </c>
      <c r="AU109" s="250" t="s">
        <v>84</v>
      </c>
      <c r="AV109" s="14" t="s">
        <v>84</v>
      </c>
      <c r="AW109" s="14" t="s">
        <v>35</v>
      </c>
      <c r="AX109" s="14" t="s">
        <v>74</v>
      </c>
      <c r="AY109" s="250" t="s">
        <v>378</v>
      </c>
    </row>
    <row r="110" s="15" customFormat="1">
      <c r="A110" s="15"/>
      <c r="B110" s="251"/>
      <c r="C110" s="252"/>
      <c r="D110" s="231" t="s">
        <v>397</v>
      </c>
      <c r="E110" s="253" t="s">
        <v>4247</v>
      </c>
      <c r="F110" s="254" t="s">
        <v>416</v>
      </c>
      <c r="G110" s="252"/>
      <c r="H110" s="255">
        <v>32.131</v>
      </c>
      <c r="I110" s="256"/>
      <c r="J110" s="252"/>
      <c r="K110" s="252"/>
      <c r="L110" s="257"/>
      <c r="M110" s="258"/>
      <c r="N110" s="259"/>
      <c r="O110" s="259"/>
      <c r="P110" s="259"/>
      <c r="Q110" s="259"/>
      <c r="R110" s="259"/>
      <c r="S110" s="259"/>
      <c r="T110" s="260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1" t="s">
        <v>397</v>
      </c>
      <c r="AU110" s="261" t="s">
        <v>84</v>
      </c>
      <c r="AV110" s="15" t="s">
        <v>390</v>
      </c>
      <c r="AW110" s="15" t="s">
        <v>35</v>
      </c>
      <c r="AX110" s="15" t="s">
        <v>82</v>
      </c>
      <c r="AY110" s="261" t="s">
        <v>378</v>
      </c>
    </row>
    <row r="111" s="2" customFormat="1" ht="66.75" customHeight="1">
      <c r="A111" s="41"/>
      <c r="B111" s="42"/>
      <c r="C111" s="211" t="s">
        <v>499</v>
      </c>
      <c r="D111" s="211" t="s">
        <v>385</v>
      </c>
      <c r="E111" s="212" t="s">
        <v>4304</v>
      </c>
      <c r="F111" s="213" t="s">
        <v>4305</v>
      </c>
      <c r="G111" s="214" t="s">
        <v>572</v>
      </c>
      <c r="H111" s="215">
        <v>24.600000000000001</v>
      </c>
      <c r="I111" s="216"/>
      <c r="J111" s="217">
        <f>ROUND(I111*H111,2)</f>
        <v>0</v>
      </c>
      <c r="K111" s="213" t="s">
        <v>389</v>
      </c>
      <c r="L111" s="47"/>
      <c r="M111" s="218" t="s">
        <v>28</v>
      </c>
      <c r="N111" s="219" t="s">
        <v>45</v>
      </c>
      <c r="O111" s="87"/>
      <c r="P111" s="220">
        <f>O111*H111</f>
        <v>0</v>
      </c>
      <c r="Q111" s="220">
        <v>0</v>
      </c>
      <c r="R111" s="220">
        <f>Q111*H111</f>
        <v>0</v>
      </c>
      <c r="S111" s="220">
        <v>0.44</v>
      </c>
      <c r="T111" s="221">
        <f>S111*H111</f>
        <v>10.824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2" t="s">
        <v>390</v>
      </c>
      <c r="AT111" s="222" t="s">
        <v>385</v>
      </c>
      <c r="AU111" s="222" t="s">
        <v>84</v>
      </c>
      <c r="AY111" s="20" t="s">
        <v>378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20" t="s">
        <v>82</v>
      </c>
      <c r="BK111" s="223">
        <f>ROUND(I111*H111,2)</f>
        <v>0</v>
      </c>
      <c r="BL111" s="20" t="s">
        <v>390</v>
      </c>
      <c r="BM111" s="222" t="s">
        <v>4306</v>
      </c>
    </row>
    <row r="112" s="2" customFormat="1">
      <c r="A112" s="41"/>
      <c r="B112" s="42"/>
      <c r="C112" s="43"/>
      <c r="D112" s="224" t="s">
        <v>394</v>
      </c>
      <c r="E112" s="43"/>
      <c r="F112" s="225" t="s">
        <v>4307</v>
      </c>
      <c r="G112" s="43"/>
      <c r="H112" s="43"/>
      <c r="I112" s="226"/>
      <c r="J112" s="43"/>
      <c r="K112" s="43"/>
      <c r="L112" s="47"/>
      <c r="M112" s="227"/>
      <c r="N112" s="228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394</v>
      </c>
      <c r="AU112" s="20" t="s">
        <v>84</v>
      </c>
    </row>
    <row r="113" s="14" customFormat="1">
      <c r="A113" s="14"/>
      <c r="B113" s="240"/>
      <c r="C113" s="241"/>
      <c r="D113" s="231" t="s">
        <v>397</v>
      </c>
      <c r="E113" s="242" t="s">
        <v>28</v>
      </c>
      <c r="F113" s="243" t="s">
        <v>4249</v>
      </c>
      <c r="G113" s="241"/>
      <c r="H113" s="244">
        <v>24.600000000000001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397</v>
      </c>
      <c r="AU113" s="250" t="s">
        <v>84</v>
      </c>
      <c r="AV113" s="14" t="s">
        <v>84</v>
      </c>
      <c r="AW113" s="14" t="s">
        <v>35</v>
      </c>
      <c r="AX113" s="14" t="s">
        <v>82</v>
      </c>
      <c r="AY113" s="250" t="s">
        <v>378</v>
      </c>
    </row>
    <row r="114" s="2" customFormat="1" ht="66.75" customHeight="1">
      <c r="A114" s="41"/>
      <c r="B114" s="42"/>
      <c r="C114" s="211" t="s">
        <v>521</v>
      </c>
      <c r="D114" s="211" t="s">
        <v>385</v>
      </c>
      <c r="E114" s="212" t="s">
        <v>4308</v>
      </c>
      <c r="F114" s="213" t="s">
        <v>4309</v>
      </c>
      <c r="G114" s="214" t="s">
        <v>572</v>
      </c>
      <c r="H114" s="215">
        <v>72.831000000000003</v>
      </c>
      <c r="I114" s="216"/>
      <c r="J114" s="217">
        <f>ROUND(I114*H114,2)</f>
        <v>0</v>
      </c>
      <c r="K114" s="213" t="s">
        <v>389</v>
      </c>
      <c r="L114" s="47"/>
      <c r="M114" s="218" t="s">
        <v>28</v>
      </c>
      <c r="N114" s="219" t="s">
        <v>45</v>
      </c>
      <c r="O114" s="87"/>
      <c r="P114" s="220">
        <f>O114*H114</f>
        <v>0</v>
      </c>
      <c r="Q114" s="220">
        <v>0</v>
      </c>
      <c r="R114" s="220">
        <f>Q114*H114</f>
        <v>0</v>
      </c>
      <c r="S114" s="220">
        <v>0.57999999999999996</v>
      </c>
      <c r="T114" s="221">
        <f>S114*H114</f>
        <v>42.241979999999998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2" t="s">
        <v>390</v>
      </c>
      <c r="AT114" s="222" t="s">
        <v>385</v>
      </c>
      <c r="AU114" s="222" t="s">
        <v>84</v>
      </c>
      <c r="AY114" s="20" t="s">
        <v>378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20" t="s">
        <v>82</v>
      </c>
      <c r="BK114" s="223">
        <f>ROUND(I114*H114,2)</f>
        <v>0</v>
      </c>
      <c r="BL114" s="20" t="s">
        <v>390</v>
      </c>
      <c r="BM114" s="222" t="s">
        <v>4310</v>
      </c>
    </row>
    <row r="115" s="2" customFormat="1">
      <c r="A115" s="41"/>
      <c r="B115" s="42"/>
      <c r="C115" s="43"/>
      <c r="D115" s="224" t="s">
        <v>394</v>
      </c>
      <c r="E115" s="43"/>
      <c r="F115" s="225" t="s">
        <v>4311</v>
      </c>
      <c r="G115" s="43"/>
      <c r="H115" s="43"/>
      <c r="I115" s="226"/>
      <c r="J115" s="43"/>
      <c r="K115" s="43"/>
      <c r="L115" s="47"/>
      <c r="M115" s="227"/>
      <c r="N115" s="228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394</v>
      </c>
      <c r="AU115" s="20" t="s">
        <v>84</v>
      </c>
    </row>
    <row r="116" s="14" customFormat="1">
      <c r="A116" s="14"/>
      <c r="B116" s="240"/>
      <c r="C116" s="241"/>
      <c r="D116" s="231" t="s">
        <v>397</v>
      </c>
      <c r="E116" s="242" t="s">
        <v>28</v>
      </c>
      <c r="F116" s="243" t="s">
        <v>4253</v>
      </c>
      <c r="G116" s="241"/>
      <c r="H116" s="244">
        <v>33.5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397</v>
      </c>
      <c r="AU116" s="250" t="s">
        <v>84</v>
      </c>
      <c r="AV116" s="14" t="s">
        <v>84</v>
      </c>
      <c r="AW116" s="14" t="s">
        <v>35</v>
      </c>
      <c r="AX116" s="14" t="s">
        <v>74</v>
      </c>
      <c r="AY116" s="250" t="s">
        <v>378</v>
      </c>
    </row>
    <row r="117" s="14" customFormat="1">
      <c r="A117" s="14"/>
      <c r="B117" s="240"/>
      <c r="C117" s="241"/>
      <c r="D117" s="231" t="s">
        <v>397</v>
      </c>
      <c r="E117" s="242" t="s">
        <v>28</v>
      </c>
      <c r="F117" s="243" t="s">
        <v>4251</v>
      </c>
      <c r="G117" s="241"/>
      <c r="H117" s="244">
        <v>7.2000000000000002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0" t="s">
        <v>397</v>
      </c>
      <c r="AU117" s="250" t="s">
        <v>84</v>
      </c>
      <c r="AV117" s="14" t="s">
        <v>84</v>
      </c>
      <c r="AW117" s="14" t="s">
        <v>35</v>
      </c>
      <c r="AX117" s="14" t="s">
        <v>74</v>
      </c>
      <c r="AY117" s="250" t="s">
        <v>378</v>
      </c>
    </row>
    <row r="118" s="14" customFormat="1">
      <c r="A118" s="14"/>
      <c r="B118" s="240"/>
      <c r="C118" s="241"/>
      <c r="D118" s="231" t="s">
        <v>397</v>
      </c>
      <c r="E118" s="242" t="s">
        <v>28</v>
      </c>
      <c r="F118" s="243" t="s">
        <v>4247</v>
      </c>
      <c r="G118" s="241"/>
      <c r="H118" s="244">
        <v>32.131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397</v>
      </c>
      <c r="AU118" s="250" t="s">
        <v>84</v>
      </c>
      <c r="AV118" s="14" t="s">
        <v>84</v>
      </c>
      <c r="AW118" s="14" t="s">
        <v>35</v>
      </c>
      <c r="AX118" s="14" t="s">
        <v>74</v>
      </c>
      <c r="AY118" s="250" t="s">
        <v>378</v>
      </c>
    </row>
    <row r="119" s="15" customFormat="1">
      <c r="A119" s="15"/>
      <c r="B119" s="251"/>
      <c r="C119" s="252"/>
      <c r="D119" s="231" t="s">
        <v>397</v>
      </c>
      <c r="E119" s="253" t="s">
        <v>28</v>
      </c>
      <c r="F119" s="254" t="s">
        <v>416</v>
      </c>
      <c r="G119" s="252"/>
      <c r="H119" s="255">
        <v>72.831000000000003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1" t="s">
        <v>397</v>
      </c>
      <c r="AU119" s="261" t="s">
        <v>84</v>
      </c>
      <c r="AV119" s="15" t="s">
        <v>390</v>
      </c>
      <c r="AW119" s="15" t="s">
        <v>35</v>
      </c>
      <c r="AX119" s="15" t="s">
        <v>82</v>
      </c>
      <c r="AY119" s="261" t="s">
        <v>378</v>
      </c>
    </row>
    <row r="120" s="2" customFormat="1" ht="49.05" customHeight="1">
      <c r="A120" s="41"/>
      <c r="B120" s="42"/>
      <c r="C120" s="211" t="s">
        <v>534</v>
      </c>
      <c r="D120" s="211" t="s">
        <v>385</v>
      </c>
      <c r="E120" s="212" t="s">
        <v>4312</v>
      </c>
      <c r="F120" s="213" t="s">
        <v>4313</v>
      </c>
      <c r="G120" s="214" t="s">
        <v>972</v>
      </c>
      <c r="H120" s="215">
        <v>45.770000000000003</v>
      </c>
      <c r="I120" s="216"/>
      <c r="J120" s="217">
        <f>ROUND(I120*H120,2)</f>
        <v>0</v>
      </c>
      <c r="K120" s="213" t="s">
        <v>389</v>
      </c>
      <c r="L120" s="47"/>
      <c r="M120" s="218" t="s">
        <v>28</v>
      </c>
      <c r="N120" s="219" t="s">
        <v>45</v>
      </c>
      <c r="O120" s="87"/>
      <c r="P120" s="220">
        <f>O120*H120</f>
        <v>0</v>
      </c>
      <c r="Q120" s="220">
        <v>0</v>
      </c>
      <c r="R120" s="220">
        <f>Q120*H120</f>
        <v>0</v>
      </c>
      <c r="S120" s="220">
        <v>0.20499999999999999</v>
      </c>
      <c r="T120" s="221">
        <f>S120*H120</f>
        <v>9.3828499999999995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2" t="s">
        <v>390</v>
      </c>
      <c r="AT120" s="222" t="s">
        <v>385</v>
      </c>
      <c r="AU120" s="222" t="s">
        <v>84</v>
      </c>
      <c r="AY120" s="20" t="s">
        <v>378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20" t="s">
        <v>82</v>
      </c>
      <c r="BK120" s="223">
        <f>ROUND(I120*H120,2)</f>
        <v>0</v>
      </c>
      <c r="BL120" s="20" t="s">
        <v>390</v>
      </c>
      <c r="BM120" s="222" t="s">
        <v>4314</v>
      </c>
    </row>
    <row r="121" s="2" customFormat="1">
      <c r="A121" s="41"/>
      <c r="B121" s="42"/>
      <c r="C121" s="43"/>
      <c r="D121" s="224" t="s">
        <v>394</v>
      </c>
      <c r="E121" s="43"/>
      <c r="F121" s="225" t="s">
        <v>4315</v>
      </c>
      <c r="G121" s="43"/>
      <c r="H121" s="43"/>
      <c r="I121" s="226"/>
      <c r="J121" s="43"/>
      <c r="K121" s="43"/>
      <c r="L121" s="47"/>
      <c r="M121" s="227"/>
      <c r="N121" s="228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394</v>
      </c>
      <c r="AU121" s="20" t="s">
        <v>84</v>
      </c>
    </row>
    <row r="122" s="13" customFormat="1">
      <c r="A122" s="13"/>
      <c r="B122" s="229"/>
      <c r="C122" s="230"/>
      <c r="D122" s="231" t="s">
        <v>397</v>
      </c>
      <c r="E122" s="232" t="s">
        <v>28</v>
      </c>
      <c r="F122" s="233" t="s">
        <v>4286</v>
      </c>
      <c r="G122" s="230"/>
      <c r="H122" s="232" t="s">
        <v>28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397</v>
      </c>
      <c r="AU122" s="239" t="s">
        <v>84</v>
      </c>
      <c r="AV122" s="13" t="s">
        <v>82</v>
      </c>
      <c r="AW122" s="13" t="s">
        <v>35</v>
      </c>
      <c r="AX122" s="13" t="s">
        <v>74</v>
      </c>
      <c r="AY122" s="239" t="s">
        <v>378</v>
      </c>
    </row>
    <row r="123" s="14" customFormat="1">
      <c r="A123" s="14"/>
      <c r="B123" s="240"/>
      <c r="C123" s="241"/>
      <c r="D123" s="231" t="s">
        <v>397</v>
      </c>
      <c r="E123" s="242" t="s">
        <v>28</v>
      </c>
      <c r="F123" s="243" t="s">
        <v>4316</v>
      </c>
      <c r="G123" s="241"/>
      <c r="H123" s="244">
        <v>31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0" t="s">
        <v>397</v>
      </c>
      <c r="AU123" s="250" t="s">
        <v>84</v>
      </c>
      <c r="AV123" s="14" t="s">
        <v>84</v>
      </c>
      <c r="AW123" s="14" t="s">
        <v>35</v>
      </c>
      <c r="AX123" s="14" t="s">
        <v>74</v>
      </c>
      <c r="AY123" s="250" t="s">
        <v>378</v>
      </c>
    </row>
    <row r="124" s="13" customFormat="1">
      <c r="A124" s="13"/>
      <c r="B124" s="229"/>
      <c r="C124" s="230"/>
      <c r="D124" s="231" t="s">
        <v>397</v>
      </c>
      <c r="E124" s="232" t="s">
        <v>28</v>
      </c>
      <c r="F124" s="233" t="s">
        <v>4301</v>
      </c>
      <c r="G124" s="230"/>
      <c r="H124" s="232" t="s">
        <v>28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9" t="s">
        <v>397</v>
      </c>
      <c r="AU124" s="239" t="s">
        <v>84</v>
      </c>
      <c r="AV124" s="13" t="s">
        <v>82</v>
      </c>
      <c r="AW124" s="13" t="s">
        <v>35</v>
      </c>
      <c r="AX124" s="13" t="s">
        <v>74</v>
      </c>
      <c r="AY124" s="239" t="s">
        <v>378</v>
      </c>
    </row>
    <row r="125" s="13" customFormat="1">
      <c r="A125" s="13"/>
      <c r="B125" s="229"/>
      <c r="C125" s="230"/>
      <c r="D125" s="231" t="s">
        <v>397</v>
      </c>
      <c r="E125" s="232" t="s">
        <v>28</v>
      </c>
      <c r="F125" s="233" t="s">
        <v>4302</v>
      </c>
      <c r="G125" s="230"/>
      <c r="H125" s="232" t="s">
        <v>28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397</v>
      </c>
      <c r="AU125" s="239" t="s">
        <v>84</v>
      </c>
      <c r="AV125" s="13" t="s">
        <v>82</v>
      </c>
      <c r="AW125" s="13" t="s">
        <v>35</v>
      </c>
      <c r="AX125" s="13" t="s">
        <v>74</v>
      </c>
      <c r="AY125" s="239" t="s">
        <v>378</v>
      </c>
    </row>
    <row r="126" s="14" customFormat="1">
      <c r="A126" s="14"/>
      <c r="B126" s="240"/>
      <c r="C126" s="241"/>
      <c r="D126" s="231" t="s">
        <v>397</v>
      </c>
      <c r="E126" s="242" t="s">
        <v>28</v>
      </c>
      <c r="F126" s="243" t="s">
        <v>4317</v>
      </c>
      <c r="G126" s="241"/>
      <c r="H126" s="244">
        <v>14.77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0" t="s">
        <v>397</v>
      </c>
      <c r="AU126" s="250" t="s">
        <v>84</v>
      </c>
      <c r="AV126" s="14" t="s">
        <v>84</v>
      </c>
      <c r="AW126" s="14" t="s">
        <v>35</v>
      </c>
      <c r="AX126" s="14" t="s">
        <v>74</v>
      </c>
      <c r="AY126" s="250" t="s">
        <v>378</v>
      </c>
    </row>
    <row r="127" s="15" customFormat="1">
      <c r="A127" s="15"/>
      <c r="B127" s="251"/>
      <c r="C127" s="252"/>
      <c r="D127" s="231" t="s">
        <v>397</v>
      </c>
      <c r="E127" s="253" t="s">
        <v>4255</v>
      </c>
      <c r="F127" s="254" t="s">
        <v>416</v>
      </c>
      <c r="G127" s="252"/>
      <c r="H127" s="255">
        <v>45.770000000000003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1" t="s">
        <v>397</v>
      </c>
      <c r="AU127" s="261" t="s">
        <v>84</v>
      </c>
      <c r="AV127" s="15" t="s">
        <v>390</v>
      </c>
      <c r="AW127" s="15" t="s">
        <v>35</v>
      </c>
      <c r="AX127" s="15" t="s">
        <v>82</v>
      </c>
      <c r="AY127" s="261" t="s">
        <v>378</v>
      </c>
    </row>
    <row r="128" s="12" customFormat="1" ht="22.8" customHeight="1">
      <c r="A128" s="12"/>
      <c r="B128" s="195"/>
      <c r="C128" s="196"/>
      <c r="D128" s="197" t="s">
        <v>73</v>
      </c>
      <c r="E128" s="209" t="s">
        <v>8</v>
      </c>
      <c r="F128" s="209" t="s">
        <v>4318</v>
      </c>
      <c r="G128" s="196"/>
      <c r="H128" s="196"/>
      <c r="I128" s="199"/>
      <c r="J128" s="210">
        <f>BK128</f>
        <v>0</v>
      </c>
      <c r="K128" s="196"/>
      <c r="L128" s="201"/>
      <c r="M128" s="202"/>
      <c r="N128" s="203"/>
      <c r="O128" s="203"/>
      <c r="P128" s="204">
        <f>SUM(P129:P185)</f>
        <v>0</v>
      </c>
      <c r="Q128" s="203"/>
      <c r="R128" s="204">
        <f>SUM(R129:R185)</f>
        <v>0</v>
      </c>
      <c r="S128" s="203"/>
      <c r="T128" s="205">
        <f>SUM(T129:T185)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82</v>
      </c>
      <c r="AT128" s="207" t="s">
        <v>73</v>
      </c>
      <c r="AU128" s="207" t="s">
        <v>82</v>
      </c>
      <c r="AY128" s="206" t="s">
        <v>378</v>
      </c>
      <c r="BK128" s="208">
        <f>SUM(BK129:BK185)</f>
        <v>0</v>
      </c>
    </row>
    <row r="129" s="2" customFormat="1" ht="33" customHeight="1">
      <c r="A129" s="41"/>
      <c r="B129" s="42"/>
      <c r="C129" s="211" t="s">
        <v>540</v>
      </c>
      <c r="D129" s="211" t="s">
        <v>385</v>
      </c>
      <c r="E129" s="212" t="s">
        <v>4319</v>
      </c>
      <c r="F129" s="213" t="s">
        <v>4320</v>
      </c>
      <c r="G129" s="214" t="s">
        <v>388</v>
      </c>
      <c r="H129" s="215">
        <v>116.017</v>
      </c>
      <c r="I129" s="216"/>
      <c r="J129" s="217">
        <f>ROUND(I129*H129,2)</f>
        <v>0</v>
      </c>
      <c r="K129" s="213" t="s">
        <v>389</v>
      </c>
      <c r="L129" s="47"/>
      <c r="M129" s="218" t="s">
        <v>28</v>
      </c>
      <c r="N129" s="219" t="s">
        <v>45</v>
      </c>
      <c r="O129" s="87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2" t="s">
        <v>390</v>
      </c>
      <c r="AT129" s="222" t="s">
        <v>385</v>
      </c>
      <c r="AU129" s="222" t="s">
        <v>84</v>
      </c>
      <c r="AY129" s="20" t="s">
        <v>378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20" t="s">
        <v>82</v>
      </c>
      <c r="BK129" s="223">
        <f>ROUND(I129*H129,2)</f>
        <v>0</v>
      </c>
      <c r="BL129" s="20" t="s">
        <v>390</v>
      </c>
      <c r="BM129" s="222" t="s">
        <v>4321</v>
      </c>
    </row>
    <row r="130" s="2" customFormat="1">
      <c r="A130" s="41"/>
      <c r="B130" s="42"/>
      <c r="C130" s="43"/>
      <c r="D130" s="224" t="s">
        <v>394</v>
      </c>
      <c r="E130" s="43"/>
      <c r="F130" s="225" t="s">
        <v>4322</v>
      </c>
      <c r="G130" s="43"/>
      <c r="H130" s="43"/>
      <c r="I130" s="226"/>
      <c r="J130" s="43"/>
      <c r="K130" s="43"/>
      <c r="L130" s="47"/>
      <c r="M130" s="227"/>
      <c r="N130" s="228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394</v>
      </c>
      <c r="AU130" s="20" t="s">
        <v>84</v>
      </c>
    </row>
    <row r="131" s="13" customFormat="1">
      <c r="A131" s="13"/>
      <c r="B131" s="229"/>
      <c r="C131" s="230"/>
      <c r="D131" s="231" t="s">
        <v>397</v>
      </c>
      <c r="E131" s="232" t="s">
        <v>28</v>
      </c>
      <c r="F131" s="233" t="s">
        <v>4323</v>
      </c>
      <c r="G131" s="230"/>
      <c r="H131" s="232" t="s">
        <v>28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397</v>
      </c>
      <c r="AU131" s="239" t="s">
        <v>84</v>
      </c>
      <c r="AV131" s="13" t="s">
        <v>82</v>
      </c>
      <c r="AW131" s="13" t="s">
        <v>35</v>
      </c>
      <c r="AX131" s="13" t="s">
        <v>74</v>
      </c>
      <c r="AY131" s="239" t="s">
        <v>378</v>
      </c>
    </row>
    <row r="132" s="13" customFormat="1">
      <c r="A132" s="13"/>
      <c r="B132" s="229"/>
      <c r="C132" s="230"/>
      <c r="D132" s="231" t="s">
        <v>397</v>
      </c>
      <c r="E132" s="232" t="s">
        <v>28</v>
      </c>
      <c r="F132" s="233" t="s">
        <v>4324</v>
      </c>
      <c r="G132" s="230"/>
      <c r="H132" s="232" t="s">
        <v>28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397</v>
      </c>
      <c r="AU132" s="239" t="s">
        <v>84</v>
      </c>
      <c r="AV132" s="13" t="s">
        <v>82</v>
      </c>
      <c r="AW132" s="13" t="s">
        <v>35</v>
      </c>
      <c r="AX132" s="13" t="s">
        <v>74</v>
      </c>
      <c r="AY132" s="239" t="s">
        <v>378</v>
      </c>
    </row>
    <row r="133" s="14" customFormat="1">
      <c r="A133" s="14"/>
      <c r="B133" s="240"/>
      <c r="C133" s="241"/>
      <c r="D133" s="231" t="s">
        <v>397</v>
      </c>
      <c r="E133" s="242" t="s">
        <v>28</v>
      </c>
      <c r="F133" s="243" t="s">
        <v>4325</v>
      </c>
      <c r="G133" s="241"/>
      <c r="H133" s="244">
        <v>49.649999999999999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397</v>
      </c>
      <c r="AU133" s="250" t="s">
        <v>84</v>
      </c>
      <c r="AV133" s="14" t="s">
        <v>84</v>
      </c>
      <c r="AW133" s="14" t="s">
        <v>35</v>
      </c>
      <c r="AX133" s="14" t="s">
        <v>74</v>
      </c>
      <c r="AY133" s="250" t="s">
        <v>378</v>
      </c>
    </row>
    <row r="134" s="13" customFormat="1">
      <c r="A134" s="13"/>
      <c r="B134" s="229"/>
      <c r="C134" s="230"/>
      <c r="D134" s="231" t="s">
        <v>397</v>
      </c>
      <c r="E134" s="232" t="s">
        <v>28</v>
      </c>
      <c r="F134" s="233" t="s">
        <v>4326</v>
      </c>
      <c r="G134" s="230"/>
      <c r="H134" s="232" t="s">
        <v>28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397</v>
      </c>
      <c r="AU134" s="239" t="s">
        <v>84</v>
      </c>
      <c r="AV134" s="13" t="s">
        <v>82</v>
      </c>
      <c r="AW134" s="13" t="s">
        <v>35</v>
      </c>
      <c r="AX134" s="13" t="s">
        <v>74</v>
      </c>
      <c r="AY134" s="239" t="s">
        <v>378</v>
      </c>
    </row>
    <row r="135" s="14" customFormat="1">
      <c r="A135" s="14"/>
      <c r="B135" s="240"/>
      <c r="C135" s="241"/>
      <c r="D135" s="231" t="s">
        <v>397</v>
      </c>
      <c r="E135" s="242" t="s">
        <v>28</v>
      </c>
      <c r="F135" s="243" t="s">
        <v>4327</v>
      </c>
      <c r="G135" s="241"/>
      <c r="H135" s="244">
        <v>5.8499999999999996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0" t="s">
        <v>397</v>
      </c>
      <c r="AU135" s="250" t="s">
        <v>84</v>
      </c>
      <c r="AV135" s="14" t="s">
        <v>84</v>
      </c>
      <c r="AW135" s="14" t="s">
        <v>35</v>
      </c>
      <c r="AX135" s="14" t="s">
        <v>74</v>
      </c>
      <c r="AY135" s="250" t="s">
        <v>378</v>
      </c>
    </row>
    <row r="136" s="13" customFormat="1">
      <c r="A136" s="13"/>
      <c r="B136" s="229"/>
      <c r="C136" s="230"/>
      <c r="D136" s="231" t="s">
        <v>397</v>
      </c>
      <c r="E136" s="232" t="s">
        <v>28</v>
      </c>
      <c r="F136" s="233" t="s">
        <v>4328</v>
      </c>
      <c r="G136" s="230"/>
      <c r="H136" s="232" t="s">
        <v>28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397</v>
      </c>
      <c r="AU136" s="239" t="s">
        <v>84</v>
      </c>
      <c r="AV136" s="13" t="s">
        <v>82</v>
      </c>
      <c r="AW136" s="13" t="s">
        <v>35</v>
      </c>
      <c r="AX136" s="13" t="s">
        <v>74</v>
      </c>
      <c r="AY136" s="239" t="s">
        <v>378</v>
      </c>
    </row>
    <row r="137" s="14" customFormat="1">
      <c r="A137" s="14"/>
      <c r="B137" s="240"/>
      <c r="C137" s="241"/>
      <c r="D137" s="231" t="s">
        <v>397</v>
      </c>
      <c r="E137" s="242" t="s">
        <v>28</v>
      </c>
      <c r="F137" s="243" t="s">
        <v>4329</v>
      </c>
      <c r="G137" s="241"/>
      <c r="H137" s="244">
        <v>2.6499999999999999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397</v>
      </c>
      <c r="AU137" s="250" t="s">
        <v>84</v>
      </c>
      <c r="AV137" s="14" t="s">
        <v>84</v>
      </c>
      <c r="AW137" s="14" t="s">
        <v>35</v>
      </c>
      <c r="AX137" s="14" t="s">
        <v>74</v>
      </c>
      <c r="AY137" s="250" t="s">
        <v>378</v>
      </c>
    </row>
    <row r="138" s="13" customFormat="1">
      <c r="A138" s="13"/>
      <c r="B138" s="229"/>
      <c r="C138" s="230"/>
      <c r="D138" s="231" t="s">
        <v>397</v>
      </c>
      <c r="E138" s="232" t="s">
        <v>28</v>
      </c>
      <c r="F138" s="233" t="s">
        <v>4330</v>
      </c>
      <c r="G138" s="230"/>
      <c r="H138" s="232" t="s">
        <v>28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397</v>
      </c>
      <c r="AU138" s="239" t="s">
        <v>84</v>
      </c>
      <c r="AV138" s="13" t="s">
        <v>82</v>
      </c>
      <c r="AW138" s="13" t="s">
        <v>35</v>
      </c>
      <c r="AX138" s="13" t="s">
        <v>74</v>
      </c>
      <c r="AY138" s="239" t="s">
        <v>378</v>
      </c>
    </row>
    <row r="139" s="14" customFormat="1">
      <c r="A139" s="14"/>
      <c r="B139" s="240"/>
      <c r="C139" s="241"/>
      <c r="D139" s="231" t="s">
        <v>397</v>
      </c>
      <c r="E139" s="242" t="s">
        <v>28</v>
      </c>
      <c r="F139" s="243" t="s">
        <v>4331</v>
      </c>
      <c r="G139" s="241"/>
      <c r="H139" s="244">
        <v>2.585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397</v>
      </c>
      <c r="AU139" s="250" t="s">
        <v>84</v>
      </c>
      <c r="AV139" s="14" t="s">
        <v>84</v>
      </c>
      <c r="AW139" s="14" t="s">
        <v>35</v>
      </c>
      <c r="AX139" s="14" t="s">
        <v>74</v>
      </c>
      <c r="AY139" s="250" t="s">
        <v>378</v>
      </c>
    </row>
    <row r="140" s="13" customFormat="1">
      <c r="A140" s="13"/>
      <c r="B140" s="229"/>
      <c r="C140" s="230"/>
      <c r="D140" s="231" t="s">
        <v>397</v>
      </c>
      <c r="E140" s="232" t="s">
        <v>28</v>
      </c>
      <c r="F140" s="233" t="s">
        <v>4332</v>
      </c>
      <c r="G140" s="230"/>
      <c r="H140" s="232" t="s">
        <v>28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397</v>
      </c>
      <c r="AU140" s="239" t="s">
        <v>84</v>
      </c>
      <c r="AV140" s="13" t="s">
        <v>82</v>
      </c>
      <c r="AW140" s="13" t="s">
        <v>35</v>
      </c>
      <c r="AX140" s="13" t="s">
        <v>74</v>
      </c>
      <c r="AY140" s="239" t="s">
        <v>378</v>
      </c>
    </row>
    <row r="141" s="14" customFormat="1">
      <c r="A141" s="14"/>
      <c r="B141" s="240"/>
      <c r="C141" s="241"/>
      <c r="D141" s="231" t="s">
        <v>397</v>
      </c>
      <c r="E141" s="242" t="s">
        <v>28</v>
      </c>
      <c r="F141" s="243" t="s">
        <v>4333</v>
      </c>
      <c r="G141" s="241"/>
      <c r="H141" s="244">
        <v>4.8399999999999999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397</v>
      </c>
      <c r="AU141" s="250" t="s">
        <v>84</v>
      </c>
      <c r="AV141" s="14" t="s">
        <v>84</v>
      </c>
      <c r="AW141" s="14" t="s">
        <v>35</v>
      </c>
      <c r="AX141" s="14" t="s">
        <v>74</v>
      </c>
      <c r="AY141" s="250" t="s">
        <v>378</v>
      </c>
    </row>
    <row r="142" s="13" customFormat="1">
      <c r="A142" s="13"/>
      <c r="B142" s="229"/>
      <c r="C142" s="230"/>
      <c r="D142" s="231" t="s">
        <v>397</v>
      </c>
      <c r="E142" s="232" t="s">
        <v>28</v>
      </c>
      <c r="F142" s="233" t="s">
        <v>4334</v>
      </c>
      <c r="G142" s="230"/>
      <c r="H142" s="232" t="s">
        <v>28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397</v>
      </c>
      <c r="AU142" s="239" t="s">
        <v>84</v>
      </c>
      <c r="AV142" s="13" t="s">
        <v>82</v>
      </c>
      <c r="AW142" s="13" t="s">
        <v>35</v>
      </c>
      <c r="AX142" s="13" t="s">
        <v>74</v>
      </c>
      <c r="AY142" s="239" t="s">
        <v>378</v>
      </c>
    </row>
    <row r="143" s="14" customFormat="1">
      <c r="A143" s="14"/>
      <c r="B143" s="240"/>
      <c r="C143" s="241"/>
      <c r="D143" s="231" t="s">
        <v>397</v>
      </c>
      <c r="E143" s="242" t="s">
        <v>28</v>
      </c>
      <c r="F143" s="243" t="s">
        <v>4335</v>
      </c>
      <c r="G143" s="241"/>
      <c r="H143" s="244">
        <v>26.785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397</v>
      </c>
      <c r="AU143" s="250" t="s">
        <v>84</v>
      </c>
      <c r="AV143" s="14" t="s">
        <v>84</v>
      </c>
      <c r="AW143" s="14" t="s">
        <v>35</v>
      </c>
      <c r="AX143" s="14" t="s">
        <v>74</v>
      </c>
      <c r="AY143" s="250" t="s">
        <v>378</v>
      </c>
    </row>
    <row r="144" s="13" customFormat="1">
      <c r="A144" s="13"/>
      <c r="B144" s="229"/>
      <c r="C144" s="230"/>
      <c r="D144" s="231" t="s">
        <v>397</v>
      </c>
      <c r="E144" s="232" t="s">
        <v>28</v>
      </c>
      <c r="F144" s="233" t="s">
        <v>4301</v>
      </c>
      <c r="G144" s="230"/>
      <c r="H144" s="232" t="s">
        <v>28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397</v>
      </c>
      <c r="AU144" s="239" t="s">
        <v>84</v>
      </c>
      <c r="AV144" s="13" t="s">
        <v>82</v>
      </c>
      <c r="AW144" s="13" t="s">
        <v>35</v>
      </c>
      <c r="AX144" s="13" t="s">
        <v>74</v>
      </c>
      <c r="AY144" s="239" t="s">
        <v>378</v>
      </c>
    </row>
    <row r="145" s="13" customFormat="1">
      <c r="A145" s="13"/>
      <c r="B145" s="229"/>
      <c r="C145" s="230"/>
      <c r="D145" s="231" t="s">
        <v>397</v>
      </c>
      <c r="E145" s="232" t="s">
        <v>28</v>
      </c>
      <c r="F145" s="233" t="s">
        <v>4302</v>
      </c>
      <c r="G145" s="230"/>
      <c r="H145" s="232" t="s">
        <v>28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397</v>
      </c>
      <c r="AU145" s="239" t="s">
        <v>84</v>
      </c>
      <c r="AV145" s="13" t="s">
        <v>82</v>
      </c>
      <c r="AW145" s="13" t="s">
        <v>35</v>
      </c>
      <c r="AX145" s="13" t="s">
        <v>74</v>
      </c>
      <c r="AY145" s="239" t="s">
        <v>378</v>
      </c>
    </row>
    <row r="146" s="14" customFormat="1">
      <c r="A146" s="14"/>
      <c r="B146" s="240"/>
      <c r="C146" s="241"/>
      <c r="D146" s="231" t="s">
        <v>397</v>
      </c>
      <c r="E146" s="242" t="s">
        <v>28</v>
      </c>
      <c r="F146" s="243" t="s">
        <v>4336</v>
      </c>
      <c r="G146" s="241"/>
      <c r="H146" s="244">
        <v>14.642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397</v>
      </c>
      <c r="AU146" s="250" t="s">
        <v>84</v>
      </c>
      <c r="AV146" s="14" t="s">
        <v>84</v>
      </c>
      <c r="AW146" s="14" t="s">
        <v>35</v>
      </c>
      <c r="AX146" s="14" t="s">
        <v>74</v>
      </c>
      <c r="AY146" s="250" t="s">
        <v>378</v>
      </c>
    </row>
    <row r="147" s="14" customFormat="1">
      <c r="A147" s="14"/>
      <c r="B147" s="240"/>
      <c r="C147" s="241"/>
      <c r="D147" s="231" t="s">
        <v>397</v>
      </c>
      <c r="E147" s="242" t="s">
        <v>28</v>
      </c>
      <c r="F147" s="243" t="s">
        <v>4337</v>
      </c>
      <c r="G147" s="241"/>
      <c r="H147" s="244">
        <v>9.0150000000000006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397</v>
      </c>
      <c r="AU147" s="250" t="s">
        <v>84</v>
      </c>
      <c r="AV147" s="14" t="s">
        <v>84</v>
      </c>
      <c r="AW147" s="14" t="s">
        <v>35</v>
      </c>
      <c r="AX147" s="14" t="s">
        <v>74</v>
      </c>
      <c r="AY147" s="250" t="s">
        <v>378</v>
      </c>
    </row>
    <row r="148" s="15" customFormat="1">
      <c r="A148" s="15"/>
      <c r="B148" s="251"/>
      <c r="C148" s="252"/>
      <c r="D148" s="231" t="s">
        <v>397</v>
      </c>
      <c r="E148" s="253" t="s">
        <v>4257</v>
      </c>
      <c r="F148" s="254" t="s">
        <v>416</v>
      </c>
      <c r="G148" s="252"/>
      <c r="H148" s="255">
        <v>116.017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1" t="s">
        <v>397</v>
      </c>
      <c r="AU148" s="261" t="s">
        <v>84</v>
      </c>
      <c r="AV148" s="15" t="s">
        <v>390</v>
      </c>
      <c r="AW148" s="15" t="s">
        <v>35</v>
      </c>
      <c r="AX148" s="15" t="s">
        <v>82</v>
      </c>
      <c r="AY148" s="261" t="s">
        <v>378</v>
      </c>
    </row>
    <row r="149" s="2" customFormat="1" ht="62.7" customHeight="1">
      <c r="A149" s="41"/>
      <c r="B149" s="42"/>
      <c r="C149" s="211" t="s">
        <v>546</v>
      </c>
      <c r="D149" s="211" t="s">
        <v>385</v>
      </c>
      <c r="E149" s="212" t="s">
        <v>621</v>
      </c>
      <c r="F149" s="213" t="s">
        <v>622</v>
      </c>
      <c r="G149" s="214" t="s">
        <v>388</v>
      </c>
      <c r="H149" s="215">
        <v>103.44199999999999</v>
      </c>
      <c r="I149" s="216"/>
      <c r="J149" s="217">
        <f>ROUND(I149*H149,2)</f>
        <v>0</v>
      </c>
      <c r="K149" s="213" t="s">
        <v>389</v>
      </c>
      <c r="L149" s="47"/>
      <c r="M149" s="218" t="s">
        <v>28</v>
      </c>
      <c r="N149" s="219" t="s">
        <v>45</v>
      </c>
      <c r="O149" s="87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2" t="s">
        <v>390</v>
      </c>
      <c r="AT149" s="222" t="s">
        <v>385</v>
      </c>
      <c r="AU149" s="222" t="s">
        <v>84</v>
      </c>
      <c r="AY149" s="20" t="s">
        <v>378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20" t="s">
        <v>82</v>
      </c>
      <c r="BK149" s="223">
        <f>ROUND(I149*H149,2)</f>
        <v>0</v>
      </c>
      <c r="BL149" s="20" t="s">
        <v>390</v>
      </c>
      <c r="BM149" s="222" t="s">
        <v>4338</v>
      </c>
    </row>
    <row r="150" s="2" customFormat="1">
      <c r="A150" s="41"/>
      <c r="B150" s="42"/>
      <c r="C150" s="43"/>
      <c r="D150" s="224" t="s">
        <v>394</v>
      </c>
      <c r="E150" s="43"/>
      <c r="F150" s="225" t="s">
        <v>624</v>
      </c>
      <c r="G150" s="43"/>
      <c r="H150" s="43"/>
      <c r="I150" s="226"/>
      <c r="J150" s="43"/>
      <c r="K150" s="43"/>
      <c r="L150" s="47"/>
      <c r="M150" s="227"/>
      <c r="N150" s="228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394</v>
      </c>
      <c r="AU150" s="20" t="s">
        <v>84</v>
      </c>
    </row>
    <row r="151" s="14" customFormat="1">
      <c r="A151" s="14"/>
      <c r="B151" s="240"/>
      <c r="C151" s="241"/>
      <c r="D151" s="231" t="s">
        <v>397</v>
      </c>
      <c r="E151" s="242" t="s">
        <v>28</v>
      </c>
      <c r="F151" s="243" t="s">
        <v>4257</v>
      </c>
      <c r="G151" s="241"/>
      <c r="H151" s="244">
        <v>116.017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397</v>
      </c>
      <c r="AU151" s="250" t="s">
        <v>84</v>
      </c>
      <c r="AV151" s="14" t="s">
        <v>84</v>
      </c>
      <c r="AW151" s="14" t="s">
        <v>35</v>
      </c>
      <c r="AX151" s="14" t="s">
        <v>74</v>
      </c>
      <c r="AY151" s="250" t="s">
        <v>378</v>
      </c>
    </row>
    <row r="152" s="14" customFormat="1">
      <c r="A152" s="14"/>
      <c r="B152" s="240"/>
      <c r="C152" s="241"/>
      <c r="D152" s="231" t="s">
        <v>397</v>
      </c>
      <c r="E152" s="242" t="s">
        <v>28</v>
      </c>
      <c r="F152" s="243" t="s">
        <v>4339</v>
      </c>
      <c r="G152" s="241"/>
      <c r="H152" s="244">
        <v>-1.1399999999999999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397</v>
      </c>
      <c r="AU152" s="250" t="s">
        <v>84</v>
      </c>
      <c r="AV152" s="14" t="s">
        <v>84</v>
      </c>
      <c r="AW152" s="14" t="s">
        <v>35</v>
      </c>
      <c r="AX152" s="14" t="s">
        <v>74</v>
      </c>
      <c r="AY152" s="250" t="s">
        <v>378</v>
      </c>
    </row>
    <row r="153" s="14" customFormat="1">
      <c r="A153" s="14"/>
      <c r="B153" s="240"/>
      <c r="C153" s="241"/>
      <c r="D153" s="231" t="s">
        <v>397</v>
      </c>
      <c r="E153" s="242" t="s">
        <v>28</v>
      </c>
      <c r="F153" s="243" t="s">
        <v>4340</v>
      </c>
      <c r="G153" s="241"/>
      <c r="H153" s="244">
        <v>-11.435000000000001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397</v>
      </c>
      <c r="AU153" s="250" t="s">
        <v>84</v>
      </c>
      <c r="AV153" s="14" t="s">
        <v>84</v>
      </c>
      <c r="AW153" s="14" t="s">
        <v>35</v>
      </c>
      <c r="AX153" s="14" t="s">
        <v>74</v>
      </c>
      <c r="AY153" s="250" t="s">
        <v>378</v>
      </c>
    </row>
    <row r="154" s="15" customFormat="1">
      <c r="A154" s="15"/>
      <c r="B154" s="251"/>
      <c r="C154" s="252"/>
      <c r="D154" s="231" t="s">
        <v>397</v>
      </c>
      <c r="E154" s="253" t="s">
        <v>4264</v>
      </c>
      <c r="F154" s="254" t="s">
        <v>416</v>
      </c>
      <c r="G154" s="252"/>
      <c r="H154" s="255">
        <v>103.44199999999999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1" t="s">
        <v>397</v>
      </c>
      <c r="AU154" s="261" t="s">
        <v>84</v>
      </c>
      <c r="AV154" s="15" t="s">
        <v>390</v>
      </c>
      <c r="AW154" s="15" t="s">
        <v>35</v>
      </c>
      <c r="AX154" s="15" t="s">
        <v>82</v>
      </c>
      <c r="AY154" s="261" t="s">
        <v>378</v>
      </c>
    </row>
    <row r="155" s="2" customFormat="1" ht="44.25" customHeight="1">
      <c r="A155" s="41"/>
      <c r="B155" s="42"/>
      <c r="C155" s="211" t="s">
        <v>552</v>
      </c>
      <c r="D155" s="211" t="s">
        <v>385</v>
      </c>
      <c r="E155" s="212" t="s">
        <v>4341</v>
      </c>
      <c r="F155" s="213" t="s">
        <v>4342</v>
      </c>
      <c r="G155" s="214" t="s">
        <v>388</v>
      </c>
      <c r="H155" s="215">
        <v>1.1399999999999999</v>
      </c>
      <c r="I155" s="216"/>
      <c r="J155" s="217">
        <f>ROUND(I155*H155,2)</f>
        <v>0</v>
      </c>
      <c r="K155" s="213" t="s">
        <v>389</v>
      </c>
      <c r="L155" s="47"/>
      <c r="M155" s="218" t="s">
        <v>28</v>
      </c>
      <c r="N155" s="219" t="s">
        <v>45</v>
      </c>
      <c r="O155" s="87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2" t="s">
        <v>390</v>
      </c>
      <c r="AT155" s="222" t="s">
        <v>385</v>
      </c>
      <c r="AU155" s="222" t="s">
        <v>84</v>
      </c>
      <c r="AY155" s="20" t="s">
        <v>378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20" t="s">
        <v>82</v>
      </c>
      <c r="BK155" s="223">
        <f>ROUND(I155*H155,2)</f>
        <v>0</v>
      </c>
      <c r="BL155" s="20" t="s">
        <v>390</v>
      </c>
      <c r="BM155" s="222" t="s">
        <v>4343</v>
      </c>
    </row>
    <row r="156" s="2" customFormat="1">
      <c r="A156" s="41"/>
      <c r="B156" s="42"/>
      <c r="C156" s="43"/>
      <c r="D156" s="224" t="s">
        <v>394</v>
      </c>
      <c r="E156" s="43"/>
      <c r="F156" s="225" t="s">
        <v>4344</v>
      </c>
      <c r="G156" s="43"/>
      <c r="H156" s="43"/>
      <c r="I156" s="226"/>
      <c r="J156" s="43"/>
      <c r="K156" s="43"/>
      <c r="L156" s="47"/>
      <c r="M156" s="227"/>
      <c r="N156" s="228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394</v>
      </c>
      <c r="AU156" s="20" t="s">
        <v>84</v>
      </c>
    </row>
    <row r="157" s="13" customFormat="1">
      <c r="A157" s="13"/>
      <c r="B157" s="229"/>
      <c r="C157" s="230"/>
      <c r="D157" s="231" t="s">
        <v>397</v>
      </c>
      <c r="E157" s="232" t="s">
        <v>28</v>
      </c>
      <c r="F157" s="233" t="s">
        <v>4323</v>
      </c>
      <c r="G157" s="230"/>
      <c r="H157" s="232" t="s">
        <v>28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397</v>
      </c>
      <c r="AU157" s="239" t="s">
        <v>84</v>
      </c>
      <c r="AV157" s="13" t="s">
        <v>82</v>
      </c>
      <c r="AW157" s="13" t="s">
        <v>35</v>
      </c>
      <c r="AX157" s="13" t="s">
        <v>74</v>
      </c>
      <c r="AY157" s="239" t="s">
        <v>378</v>
      </c>
    </row>
    <row r="158" s="13" customFormat="1">
      <c r="A158" s="13"/>
      <c r="B158" s="229"/>
      <c r="C158" s="230"/>
      <c r="D158" s="231" t="s">
        <v>397</v>
      </c>
      <c r="E158" s="232" t="s">
        <v>28</v>
      </c>
      <c r="F158" s="233" t="s">
        <v>4345</v>
      </c>
      <c r="G158" s="230"/>
      <c r="H158" s="232" t="s">
        <v>28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397</v>
      </c>
      <c r="AU158" s="239" t="s">
        <v>84</v>
      </c>
      <c r="AV158" s="13" t="s">
        <v>82</v>
      </c>
      <c r="AW158" s="13" t="s">
        <v>35</v>
      </c>
      <c r="AX158" s="13" t="s">
        <v>74</v>
      </c>
      <c r="AY158" s="239" t="s">
        <v>378</v>
      </c>
    </row>
    <row r="159" s="14" customFormat="1">
      <c r="A159" s="14"/>
      <c r="B159" s="240"/>
      <c r="C159" s="241"/>
      <c r="D159" s="231" t="s">
        <v>397</v>
      </c>
      <c r="E159" s="242" t="s">
        <v>28</v>
      </c>
      <c r="F159" s="243" t="s">
        <v>4346</v>
      </c>
      <c r="G159" s="241"/>
      <c r="H159" s="244">
        <v>1.1399999999999999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397</v>
      </c>
      <c r="AU159" s="250" t="s">
        <v>84</v>
      </c>
      <c r="AV159" s="14" t="s">
        <v>84</v>
      </c>
      <c r="AW159" s="14" t="s">
        <v>35</v>
      </c>
      <c r="AX159" s="14" t="s">
        <v>74</v>
      </c>
      <c r="AY159" s="250" t="s">
        <v>378</v>
      </c>
    </row>
    <row r="160" s="15" customFormat="1">
      <c r="A160" s="15"/>
      <c r="B160" s="251"/>
      <c r="C160" s="252"/>
      <c r="D160" s="231" t="s">
        <v>397</v>
      </c>
      <c r="E160" s="253" t="s">
        <v>4259</v>
      </c>
      <c r="F160" s="254" t="s">
        <v>416</v>
      </c>
      <c r="G160" s="252"/>
      <c r="H160" s="255">
        <v>1.1399999999999999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1" t="s">
        <v>397</v>
      </c>
      <c r="AU160" s="261" t="s">
        <v>84</v>
      </c>
      <c r="AV160" s="15" t="s">
        <v>390</v>
      </c>
      <c r="AW160" s="15" t="s">
        <v>35</v>
      </c>
      <c r="AX160" s="15" t="s">
        <v>82</v>
      </c>
      <c r="AY160" s="261" t="s">
        <v>378</v>
      </c>
    </row>
    <row r="161" s="2" customFormat="1" ht="44.25" customHeight="1">
      <c r="A161" s="41"/>
      <c r="B161" s="42"/>
      <c r="C161" s="211" t="s">
        <v>558</v>
      </c>
      <c r="D161" s="211" t="s">
        <v>385</v>
      </c>
      <c r="E161" s="212" t="s">
        <v>4347</v>
      </c>
      <c r="F161" s="213" t="s">
        <v>4348</v>
      </c>
      <c r="G161" s="214" t="s">
        <v>634</v>
      </c>
      <c r="H161" s="215">
        <v>103.44199999999999</v>
      </c>
      <c r="I161" s="216"/>
      <c r="J161" s="217">
        <f>ROUND(I161*H161,2)</f>
        <v>0</v>
      </c>
      <c r="K161" s="213" t="s">
        <v>389</v>
      </c>
      <c r="L161" s="47"/>
      <c r="M161" s="218" t="s">
        <v>28</v>
      </c>
      <c r="N161" s="219" t="s">
        <v>45</v>
      </c>
      <c r="O161" s="87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2" t="s">
        <v>390</v>
      </c>
      <c r="AT161" s="222" t="s">
        <v>385</v>
      </c>
      <c r="AU161" s="222" t="s">
        <v>84</v>
      </c>
      <c r="AY161" s="20" t="s">
        <v>378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20" t="s">
        <v>82</v>
      </c>
      <c r="BK161" s="223">
        <f>ROUND(I161*H161,2)</f>
        <v>0</v>
      </c>
      <c r="BL161" s="20" t="s">
        <v>390</v>
      </c>
      <c r="BM161" s="222" t="s">
        <v>4349</v>
      </c>
    </row>
    <row r="162" s="2" customFormat="1">
      <c r="A162" s="41"/>
      <c r="B162" s="42"/>
      <c r="C162" s="43"/>
      <c r="D162" s="224" t="s">
        <v>394</v>
      </c>
      <c r="E162" s="43"/>
      <c r="F162" s="225" t="s">
        <v>4350</v>
      </c>
      <c r="G162" s="43"/>
      <c r="H162" s="43"/>
      <c r="I162" s="226"/>
      <c r="J162" s="43"/>
      <c r="K162" s="43"/>
      <c r="L162" s="47"/>
      <c r="M162" s="227"/>
      <c r="N162" s="228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394</v>
      </c>
      <c r="AU162" s="20" t="s">
        <v>84</v>
      </c>
    </row>
    <row r="163" s="14" customFormat="1">
      <c r="A163" s="14"/>
      <c r="B163" s="240"/>
      <c r="C163" s="241"/>
      <c r="D163" s="231" t="s">
        <v>397</v>
      </c>
      <c r="E163" s="242" t="s">
        <v>28</v>
      </c>
      <c r="F163" s="243" t="s">
        <v>4264</v>
      </c>
      <c r="G163" s="241"/>
      <c r="H163" s="244">
        <v>103.44199999999999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397</v>
      </c>
      <c r="AU163" s="250" t="s">
        <v>84</v>
      </c>
      <c r="AV163" s="14" t="s">
        <v>84</v>
      </c>
      <c r="AW163" s="14" t="s">
        <v>35</v>
      </c>
      <c r="AX163" s="14" t="s">
        <v>82</v>
      </c>
      <c r="AY163" s="250" t="s">
        <v>378</v>
      </c>
    </row>
    <row r="164" s="2" customFormat="1" ht="33" customHeight="1">
      <c r="A164" s="41"/>
      <c r="B164" s="42"/>
      <c r="C164" s="211" t="s">
        <v>8</v>
      </c>
      <c r="D164" s="211" t="s">
        <v>385</v>
      </c>
      <c r="E164" s="212" t="s">
        <v>4351</v>
      </c>
      <c r="F164" s="213" t="s">
        <v>4352</v>
      </c>
      <c r="G164" s="214" t="s">
        <v>572</v>
      </c>
      <c r="H164" s="215">
        <v>258.08199999999999</v>
      </c>
      <c r="I164" s="216"/>
      <c r="J164" s="217">
        <f>ROUND(I164*H164,2)</f>
        <v>0</v>
      </c>
      <c r="K164" s="213" t="s">
        <v>389</v>
      </c>
      <c r="L164" s="47"/>
      <c r="M164" s="218" t="s">
        <v>28</v>
      </c>
      <c r="N164" s="219" t="s">
        <v>45</v>
      </c>
      <c r="O164" s="87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2" t="s">
        <v>390</v>
      </c>
      <c r="AT164" s="222" t="s">
        <v>385</v>
      </c>
      <c r="AU164" s="222" t="s">
        <v>84</v>
      </c>
      <c r="AY164" s="20" t="s">
        <v>378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20" t="s">
        <v>82</v>
      </c>
      <c r="BK164" s="223">
        <f>ROUND(I164*H164,2)</f>
        <v>0</v>
      </c>
      <c r="BL164" s="20" t="s">
        <v>390</v>
      </c>
      <c r="BM164" s="222" t="s">
        <v>4353</v>
      </c>
    </row>
    <row r="165" s="2" customFormat="1">
      <c r="A165" s="41"/>
      <c r="B165" s="42"/>
      <c r="C165" s="43"/>
      <c r="D165" s="224" t="s">
        <v>394</v>
      </c>
      <c r="E165" s="43"/>
      <c r="F165" s="225" t="s">
        <v>4354</v>
      </c>
      <c r="G165" s="43"/>
      <c r="H165" s="43"/>
      <c r="I165" s="226"/>
      <c r="J165" s="43"/>
      <c r="K165" s="43"/>
      <c r="L165" s="47"/>
      <c r="M165" s="227"/>
      <c r="N165" s="228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394</v>
      </c>
      <c r="AU165" s="20" t="s">
        <v>84</v>
      </c>
    </row>
    <row r="166" s="13" customFormat="1">
      <c r="A166" s="13"/>
      <c r="B166" s="229"/>
      <c r="C166" s="230"/>
      <c r="D166" s="231" t="s">
        <v>397</v>
      </c>
      <c r="E166" s="232" t="s">
        <v>28</v>
      </c>
      <c r="F166" s="233" t="s">
        <v>4323</v>
      </c>
      <c r="G166" s="230"/>
      <c r="H166" s="232" t="s">
        <v>28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397</v>
      </c>
      <c r="AU166" s="239" t="s">
        <v>84</v>
      </c>
      <c r="AV166" s="13" t="s">
        <v>82</v>
      </c>
      <c r="AW166" s="13" t="s">
        <v>35</v>
      </c>
      <c r="AX166" s="13" t="s">
        <v>74</v>
      </c>
      <c r="AY166" s="239" t="s">
        <v>378</v>
      </c>
    </row>
    <row r="167" s="13" customFormat="1">
      <c r="A167" s="13"/>
      <c r="B167" s="229"/>
      <c r="C167" s="230"/>
      <c r="D167" s="231" t="s">
        <v>397</v>
      </c>
      <c r="E167" s="232" t="s">
        <v>28</v>
      </c>
      <c r="F167" s="233" t="s">
        <v>4324</v>
      </c>
      <c r="G167" s="230"/>
      <c r="H167" s="232" t="s">
        <v>28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397</v>
      </c>
      <c r="AU167" s="239" t="s">
        <v>84</v>
      </c>
      <c r="AV167" s="13" t="s">
        <v>82</v>
      </c>
      <c r="AW167" s="13" t="s">
        <v>35</v>
      </c>
      <c r="AX167" s="13" t="s">
        <v>74</v>
      </c>
      <c r="AY167" s="239" t="s">
        <v>378</v>
      </c>
    </row>
    <row r="168" s="14" customFormat="1">
      <c r="A168" s="14"/>
      <c r="B168" s="240"/>
      <c r="C168" s="241"/>
      <c r="D168" s="231" t="s">
        <v>397</v>
      </c>
      <c r="E168" s="242" t="s">
        <v>28</v>
      </c>
      <c r="F168" s="243" t="s">
        <v>4355</v>
      </c>
      <c r="G168" s="241"/>
      <c r="H168" s="244">
        <v>90.5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397</v>
      </c>
      <c r="AU168" s="250" t="s">
        <v>84</v>
      </c>
      <c r="AV168" s="14" t="s">
        <v>84</v>
      </c>
      <c r="AW168" s="14" t="s">
        <v>35</v>
      </c>
      <c r="AX168" s="14" t="s">
        <v>74</v>
      </c>
      <c r="AY168" s="250" t="s">
        <v>378</v>
      </c>
    </row>
    <row r="169" s="13" customFormat="1">
      <c r="A169" s="13"/>
      <c r="B169" s="229"/>
      <c r="C169" s="230"/>
      <c r="D169" s="231" t="s">
        <v>397</v>
      </c>
      <c r="E169" s="232" t="s">
        <v>28</v>
      </c>
      <c r="F169" s="233" t="s">
        <v>4326</v>
      </c>
      <c r="G169" s="230"/>
      <c r="H169" s="232" t="s">
        <v>28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397</v>
      </c>
      <c r="AU169" s="239" t="s">
        <v>84</v>
      </c>
      <c r="AV169" s="13" t="s">
        <v>82</v>
      </c>
      <c r="AW169" s="13" t="s">
        <v>35</v>
      </c>
      <c r="AX169" s="13" t="s">
        <v>74</v>
      </c>
      <c r="AY169" s="239" t="s">
        <v>378</v>
      </c>
    </row>
    <row r="170" s="14" customFormat="1">
      <c r="A170" s="14"/>
      <c r="B170" s="240"/>
      <c r="C170" s="241"/>
      <c r="D170" s="231" t="s">
        <v>397</v>
      </c>
      <c r="E170" s="242" t="s">
        <v>28</v>
      </c>
      <c r="F170" s="243" t="s">
        <v>4356</v>
      </c>
      <c r="G170" s="241"/>
      <c r="H170" s="244">
        <v>19.5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397</v>
      </c>
      <c r="AU170" s="250" t="s">
        <v>84</v>
      </c>
      <c r="AV170" s="14" t="s">
        <v>84</v>
      </c>
      <c r="AW170" s="14" t="s">
        <v>35</v>
      </c>
      <c r="AX170" s="14" t="s">
        <v>74</v>
      </c>
      <c r="AY170" s="250" t="s">
        <v>378</v>
      </c>
    </row>
    <row r="171" s="13" customFormat="1">
      <c r="A171" s="13"/>
      <c r="B171" s="229"/>
      <c r="C171" s="230"/>
      <c r="D171" s="231" t="s">
        <v>397</v>
      </c>
      <c r="E171" s="232" t="s">
        <v>28</v>
      </c>
      <c r="F171" s="233" t="s">
        <v>4328</v>
      </c>
      <c r="G171" s="230"/>
      <c r="H171" s="232" t="s">
        <v>28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397</v>
      </c>
      <c r="AU171" s="239" t="s">
        <v>84</v>
      </c>
      <c r="AV171" s="13" t="s">
        <v>82</v>
      </c>
      <c r="AW171" s="13" t="s">
        <v>35</v>
      </c>
      <c r="AX171" s="13" t="s">
        <v>74</v>
      </c>
      <c r="AY171" s="239" t="s">
        <v>378</v>
      </c>
    </row>
    <row r="172" s="14" customFormat="1">
      <c r="A172" s="14"/>
      <c r="B172" s="240"/>
      <c r="C172" s="241"/>
      <c r="D172" s="231" t="s">
        <v>397</v>
      </c>
      <c r="E172" s="242" t="s">
        <v>28</v>
      </c>
      <c r="F172" s="243" t="s">
        <v>4357</v>
      </c>
      <c r="G172" s="241"/>
      <c r="H172" s="244">
        <v>5.2999999999999998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397</v>
      </c>
      <c r="AU172" s="250" t="s">
        <v>84</v>
      </c>
      <c r="AV172" s="14" t="s">
        <v>84</v>
      </c>
      <c r="AW172" s="14" t="s">
        <v>35</v>
      </c>
      <c r="AX172" s="14" t="s">
        <v>74</v>
      </c>
      <c r="AY172" s="250" t="s">
        <v>378</v>
      </c>
    </row>
    <row r="173" s="13" customFormat="1">
      <c r="A173" s="13"/>
      <c r="B173" s="229"/>
      <c r="C173" s="230"/>
      <c r="D173" s="231" t="s">
        <v>397</v>
      </c>
      <c r="E173" s="232" t="s">
        <v>28</v>
      </c>
      <c r="F173" s="233" t="s">
        <v>4330</v>
      </c>
      <c r="G173" s="230"/>
      <c r="H173" s="232" t="s">
        <v>28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397</v>
      </c>
      <c r="AU173" s="239" t="s">
        <v>84</v>
      </c>
      <c r="AV173" s="13" t="s">
        <v>82</v>
      </c>
      <c r="AW173" s="13" t="s">
        <v>35</v>
      </c>
      <c r="AX173" s="13" t="s">
        <v>74</v>
      </c>
      <c r="AY173" s="239" t="s">
        <v>378</v>
      </c>
    </row>
    <row r="174" s="14" customFormat="1">
      <c r="A174" s="14"/>
      <c r="B174" s="240"/>
      <c r="C174" s="241"/>
      <c r="D174" s="231" t="s">
        <v>397</v>
      </c>
      <c r="E174" s="242" t="s">
        <v>28</v>
      </c>
      <c r="F174" s="243" t="s">
        <v>4358</v>
      </c>
      <c r="G174" s="241"/>
      <c r="H174" s="244">
        <v>4.7000000000000002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397</v>
      </c>
      <c r="AU174" s="250" t="s">
        <v>84</v>
      </c>
      <c r="AV174" s="14" t="s">
        <v>84</v>
      </c>
      <c r="AW174" s="14" t="s">
        <v>35</v>
      </c>
      <c r="AX174" s="14" t="s">
        <v>74</v>
      </c>
      <c r="AY174" s="250" t="s">
        <v>378</v>
      </c>
    </row>
    <row r="175" s="13" customFormat="1">
      <c r="A175" s="13"/>
      <c r="B175" s="229"/>
      <c r="C175" s="230"/>
      <c r="D175" s="231" t="s">
        <v>397</v>
      </c>
      <c r="E175" s="232" t="s">
        <v>28</v>
      </c>
      <c r="F175" s="233" t="s">
        <v>4332</v>
      </c>
      <c r="G175" s="230"/>
      <c r="H175" s="232" t="s">
        <v>28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397</v>
      </c>
      <c r="AU175" s="239" t="s">
        <v>84</v>
      </c>
      <c r="AV175" s="13" t="s">
        <v>82</v>
      </c>
      <c r="AW175" s="13" t="s">
        <v>35</v>
      </c>
      <c r="AX175" s="13" t="s">
        <v>74</v>
      </c>
      <c r="AY175" s="239" t="s">
        <v>378</v>
      </c>
    </row>
    <row r="176" s="14" customFormat="1">
      <c r="A176" s="14"/>
      <c r="B176" s="240"/>
      <c r="C176" s="241"/>
      <c r="D176" s="231" t="s">
        <v>397</v>
      </c>
      <c r="E176" s="242" t="s">
        <v>28</v>
      </c>
      <c r="F176" s="243" t="s">
        <v>4359</v>
      </c>
      <c r="G176" s="241"/>
      <c r="H176" s="244">
        <v>8.8000000000000007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397</v>
      </c>
      <c r="AU176" s="250" t="s">
        <v>84</v>
      </c>
      <c r="AV176" s="14" t="s">
        <v>84</v>
      </c>
      <c r="AW176" s="14" t="s">
        <v>35</v>
      </c>
      <c r="AX176" s="14" t="s">
        <v>74</v>
      </c>
      <c r="AY176" s="250" t="s">
        <v>378</v>
      </c>
    </row>
    <row r="177" s="13" customFormat="1">
      <c r="A177" s="13"/>
      <c r="B177" s="229"/>
      <c r="C177" s="230"/>
      <c r="D177" s="231" t="s">
        <v>397</v>
      </c>
      <c r="E177" s="232" t="s">
        <v>28</v>
      </c>
      <c r="F177" s="233" t="s">
        <v>4334</v>
      </c>
      <c r="G177" s="230"/>
      <c r="H177" s="232" t="s">
        <v>28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397</v>
      </c>
      <c r="AU177" s="239" t="s">
        <v>84</v>
      </c>
      <c r="AV177" s="13" t="s">
        <v>82</v>
      </c>
      <c r="AW177" s="13" t="s">
        <v>35</v>
      </c>
      <c r="AX177" s="13" t="s">
        <v>74</v>
      </c>
      <c r="AY177" s="239" t="s">
        <v>378</v>
      </c>
    </row>
    <row r="178" s="14" customFormat="1">
      <c r="A178" s="14"/>
      <c r="B178" s="240"/>
      <c r="C178" s="241"/>
      <c r="D178" s="231" t="s">
        <v>397</v>
      </c>
      <c r="E178" s="242" t="s">
        <v>28</v>
      </c>
      <c r="F178" s="243" t="s">
        <v>4360</v>
      </c>
      <c r="G178" s="241"/>
      <c r="H178" s="244">
        <v>48.700000000000003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397</v>
      </c>
      <c r="AU178" s="250" t="s">
        <v>84</v>
      </c>
      <c r="AV178" s="14" t="s">
        <v>84</v>
      </c>
      <c r="AW178" s="14" t="s">
        <v>35</v>
      </c>
      <c r="AX178" s="14" t="s">
        <v>74</v>
      </c>
      <c r="AY178" s="250" t="s">
        <v>378</v>
      </c>
    </row>
    <row r="179" s="13" customFormat="1">
      <c r="A179" s="13"/>
      <c r="B179" s="229"/>
      <c r="C179" s="230"/>
      <c r="D179" s="231" t="s">
        <v>397</v>
      </c>
      <c r="E179" s="232" t="s">
        <v>28</v>
      </c>
      <c r="F179" s="233" t="s">
        <v>4345</v>
      </c>
      <c r="G179" s="230"/>
      <c r="H179" s="232" t="s">
        <v>28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397</v>
      </c>
      <c r="AU179" s="239" t="s">
        <v>84</v>
      </c>
      <c r="AV179" s="13" t="s">
        <v>82</v>
      </c>
      <c r="AW179" s="13" t="s">
        <v>35</v>
      </c>
      <c r="AX179" s="13" t="s">
        <v>74</v>
      </c>
      <c r="AY179" s="239" t="s">
        <v>378</v>
      </c>
    </row>
    <row r="180" s="14" customFormat="1">
      <c r="A180" s="14"/>
      <c r="B180" s="240"/>
      <c r="C180" s="241"/>
      <c r="D180" s="231" t="s">
        <v>397</v>
      </c>
      <c r="E180" s="242" t="s">
        <v>28</v>
      </c>
      <c r="F180" s="243" t="s">
        <v>4361</v>
      </c>
      <c r="G180" s="241"/>
      <c r="H180" s="244">
        <v>3.7999999999999998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397</v>
      </c>
      <c r="AU180" s="250" t="s">
        <v>84</v>
      </c>
      <c r="AV180" s="14" t="s">
        <v>84</v>
      </c>
      <c r="AW180" s="14" t="s">
        <v>35</v>
      </c>
      <c r="AX180" s="14" t="s">
        <v>74</v>
      </c>
      <c r="AY180" s="250" t="s">
        <v>378</v>
      </c>
    </row>
    <row r="181" s="13" customFormat="1">
      <c r="A181" s="13"/>
      <c r="B181" s="229"/>
      <c r="C181" s="230"/>
      <c r="D181" s="231" t="s">
        <v>397</v>
      </c>
      <c r="E181" s="232" t="s">
        <v>28</v>
      </c>
      <c r="F181" s="233" t="s">
        <v>4301</v>
      </c>
      <c r="G181" s="230"/>
      <c r="H181" s="232" t="s">
        <v>28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397</v>
      </c>
      <c r="AU181" s="239" t="s">
        <v>84</v>
      </c>
      <c r="AV181" s="13" t="s">
        <v>82</v>
      </c>
      <c r="AW181" s="13" t="s">
        <v>35</v>
      </c>
      <c r="AX181" s="13" t="s">
        <v>74</v>
      </c>
      <c r="AY181" s="239" t="s">
        <v>378</v>
      </c>
    </row>
    <row r="182" s="13" customFormat="1">
      <c r="A182" s="13"/>
      <c r="B182" s="229"/>
      <c r="C182" s="230"/>
      <c r="D182" s="231" t="s">
        <v>397</v>
      </c>
      <c r="E182" s="232" t="s">
        <v>28</v>
      </c>
      <c r="F182" s="233" t="s">
        <v>4302</v>
      </c>
      <c r="G182" s="230"/>
      <c r="H182" s="232" t="s">
        <v>28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397</v>
      </c>
      <c r="AU182" s="239" t="s">
        <v>84</v>
      </c>
      <c r="AV182" s="13" t="s">
        <v>82</v>
      </c>
      <c r="AW182" s="13" t="s">
        <v>35</v>
      </c>
      <c r="AX182" s="13" t="s">
        <v>74</v>
      </c>
      <c r="AY182" s="239" t="s">
        <v>378</v>
      </c>
    </row>
    <row r="183" s="14" customFormat="1">
      <c r="A183" s="14"/>
      <c r="B183" s="240"/>
      <c r="C183" s="241"/>
      <c r="D183" s="231" t="s">
        <v>397</v>
      </c>
      <c r="E183" s="242" t="s">
        <v>28</v>
      </c>
      <c r="F183" s="243" t="s">
        <v>4362</v>
      </c>
      <c r="G183" s="241"/>
      <c r="H183" s="244">
        <v>58.752000000000002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397</v>
      </c>
      <c r="AU183" s="250" t="s">
        <v>84</v>
      </c>
      <c r="AV183" s="14" t="s">
        <v>84</v>
      </c>
      <c r="AW183" s="14" t="s">
        <v>35</v>
      </c>
      <c r="AX183" s="14" t="s">
        <v>74</v>
      </c>
      <c r="AY183" s="250" t="s">
        <v>378</v>
      </c>
    </row>
    <row r="184" s="14" customFormat="1">
      <c r="A184" s="14"/>
      <c r="B184" s="240"/>
      <c r="C184" s="241"/>
      <c r="D184" s="231" t="s">
        <v>397</v>
      </c>
      <c r="E184" s="242" t="s">
        <v>28</v>
      </c>
      <c r="F184" s="243" t="s">
        <v>4363</v>
      </c>
      <c r="G184" s="241"/>
      <c r="H184" s="244">
        <v>18.030000000000001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397</v>
      </c>
      <c r="AU184" s="250" t="s">
        <v>84</v>
      </c>
      <c r="AV184" s="14" t="s">
        <v>84</v>
      </c>
      <c r="AW184" s="14" t="s">
        <v>35</v>
      </c>
      <c r="AX184" s="14" t="s">
        <v>74</v>
      </c>
      <c r="AY184" s="250" t="s">
        <v>378</v>
      </c>
    </row>
    <row r="185" s="15" customFormat="1">
      <c r="A185" s="15"/>
      <c r="B185" s="251"/>
      <c r="C185" s="252"/>
      <c r="D185" s="231" t="s">
        <v>397</v>
      </c>
      <c r="E185" s="253" t="s">
        <v>28</v>
      </c>
      <c r="F185" s="254" t="s">
        <v>416</v>
      </c>
      <c r="G185" s="252"/>
      <c r="H185" s="255">
        <v>258.08199999999999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1" t="s">
        <v>397</v>
      </c>
      <c r="AU185" s="261" t="s">
        <v>84</v>
      </c>
      <c r="AV185" s="15" t="s">
        <v>390</v>
      </c>
      <c r="AW185" s="15" t="s">
        <v>35</v>
      </c>
      <c r="AX185" s="15" t="s">
        <v>82</v>
      </c>
      <c r="AY185" s="261" t="s">
        <v>378</v>
      </c>
    </row>
    <row r="186" s="12" customFormat="1" ht="22.8" customHeight="1">
      <c r="A186" s="12"/>
      <c r="B186" s="195"/>
      <c r="C186" s="196"/>
      <c r="D186" s="197" t="s">
        <v>73</v>
      </c>
      <c r="E186" s="209" t="s">
        <v>608</v>
      </c>
      <c r="F186" s="209" t="s">
        <v>4364</v>
      </c>
      <c r="G186" s="196"/>
      <c r="H186" s="196"/>
      <c r="I186" s="199"/>
      <c r="J186" s="210">
        <f>BK186</f>
        <v>0</v>
      </c>
      <c r="K186" s="196"/>
      <c r="L186" s="201"/>
      <c r="M186" s="202"/>
      <c r="N186" s="203"/>
      <c r="O186" s="203"/>
      <c r="P186" s="204">
        <f>SUM(P187:P215)</f>
        <v>0</v>
      </c>
      <c r="Q186" s="203"/>
      <c r="R186" s="204">
        <f>SUM(R187:R215)</f>
        <v>2.2138260000000001</v>
      </c>
      <c r="S186" s="203"/>
      <c r="T186" s="205">
        <f>SUM(T187:T215)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6" t="s">
        <v>82</v>
      </c>
      <c r="AT186" s="207" t="s">
        <v>73</v>
      </c>
      <c r="AU186" s="207" t="s">
        <v>82</v>
      </c>
      <c r="AY186" s="206" t="s">
        <v>378</v>
      </c>
      <c r="BK186" s="208">
        <f>SUM(BK187:BK215)</f>
        <v>0</v>
      </c>
    </row>
    <row r="187" s="2" customFormat="1" ht="24.15" customHeight="1">
      <c r="A187" s="41"/>
      <c r="B187" s="42"/>
      <c r="C187" s="211" t="s">
        <v>381</v>
      </c>
      <c r="D187" s="211" t="s">
        <v>385</v>
      </c>
      <c r="E187" s="212" t="s">
        <v>4365</v>
      </c>
      <c r="F187" s="213" t="s">
        <v>4366</v>
      </c>
      <c r="G187" s="214" t="s">
        <v>388</v>
      </c>
      <c r="H187" s="215">
        <v>10.532</v>
      </c>
      <c r="I187" s="216"/>
      <c r="J187" s="217">
        <f>ROUND(I187*H187,2)</f>
        <v>0</v>
      </c>
      <c r="K187" s="213" t="s">
        <v>389</v>
      </c>
      <c r="L187" s="47"/>
      <c r="M187" s="218" t="s">
        <v>28</v>
      </c>
      <c r="N187" s="219" t="s">
        <v>45</v>
      </c>
      <c r="O187" s="87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2" t="s">
        <v>390</v>
      </c>
      <c r="AT187" s="222" t="s">
        <v>385</v>
      </c>
      <c r="AU187" s="222" t="s">
        <v>84</v>
      </c>
      <c r="AY187" s="20" t="s">
        <v>378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20" t="s">
        <v>82</v>
      </c>
      <c r="BK187" s="223">
        <f>ROUND(I187*H187,2)</f>
        <v>0</v>
      </c>
      <c r="BL187" s="20" t="s">
        <v>390</v>
      </c>
      <c r="BM187" s="222" t="s">
        <v>4367</v>
      </c>
    </row>
    <row r="188" s="2" customFormat="1">
      <c r="A188" s="41"/>
      <c r="B188" s="42"/>
      <c r="C188" s="43"/>
      <c r="D188" s="224" t="s">
        <v>394</v>
      </c>
      <c r="E188" s="43"/>
      <c r="F188" s="225" t="s">
        <v>4368</v>
      </c>
      <c r="G188" s="43"/>
      <c r="H188" s="43"/>
      <c r="I188" s="226"/>
      <c r="J188" s="43"/>
      <c r="K188" s="43"/>
      <c r="L188" s="47"/>
      <c r="M188" s="227"/>
      <c r="N188" s="228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394</v>
      </c>
      <c r="AU188" s="20" t="s">
        <v>84</v>
      </c>
    </row>
    <row r="189" s="13" customFormat="1">
      <c r="A189" s="13"/>
      <c r="B189" s="229"/>
      <c r="C189" s="230"/>
      <c r="D189" s="231" t="s">
        <v>397</v>
      </c>
      <c r="E189" s="232" t="s">
        <v>28</v>
      </c>
      <c r="F189" s="233" t="s">
        <v>4323</v>
      </c>
      <c r="G189" s="230"/>
      <c r="H189" s="232" t="s">
        <v>28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397</v>
      </c>
      <c r="AU189" s="239" t="s">
        <v>84</v>
      </c>
      <c r="AV189" s="13" t="s">
        <v>82</v>
      </c>
      <c r="AW189" s="13" t="s">
        <v>35</v>
      </c>
      <c r="AX189" s="13" t="s">
        <v>74</v>
      </c>
      <c r="AY189" s="239" t="s">
        <v>378</v>
      </c>
    </row>
    <row r="190" s="13" customFormat="1">
      <c r="A190" s="13"/>
      <c r="B190" s="229"/>
      <c r="C190" s="230"/>
      <c r="D190" s="231" t="s">
        <v>397</v>
      </c>
      <c r="E190" s="232" t="s">
        <v>28</v>
      </c>
      <c r="F190" s="233" t="s">
        <v>4369</v>
      </c>
      <c r="G190" s="230"/>
      <c r="H190" s="232" t="s">
        <v>28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397</v>
      </c>
      <c r="AU190" s="239" t="s">
        <v>84</v>
      </c>
      <c r="AV190" s="13" t="s">
        <v>82</v>
      </c>
      <c r="AW190" s="13" t="s">
        <v>35</v>
      </c>
      <c r="AX190" s="13" t="s">
        <v>74</v>
      </c>
      <c r="AY190" s="239" t="s">
        <v>378</v>
      </c>
    </row>
    <row r="191" s="14" customFormat="1">
      <c r="A191" s="14"/>
      <c r="B191" s="240"/>
      <c r="C191" s="241"/>
      <c r="D191" s="231" t="s">
        <v>397</v>
      </c>
      <c r="E191" s="242" t="s">
        <v>28</v>
      </c>
      <c r="F191" s="243" t="s">
        <v>4370</v>
      </c>
      <c r="G191" s="241"/>
      <c r="H191" s="244">
        <v>4.0049999999999999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397</v>
      </c>
      <c r="AU191" s="250" t="s">
        <v>84</v>
      </c>
      <c r="AV191" s="14" t="s">
        <v>84</v>
      </c>
      <c r="AW191" s="14" t="s">
        <v>35</v>
      </c>
      <c r="AX191" s="14" t="s">
        <v>74</v>
      </c>
      <c r="AY191" s="250" t="s">
        <v>378</v>
      </c>
    </row>
    <row r="192" s="13" customFormat="1">
      <c r="A192" s="13"/>
      <c r="B192" s="229"/>
      <c r="C192" s="230"/>
      <c r="D192" s="231" t="s">
        <v>397</v>
      </c>
      <c r="E192" s="232" t="s">
        <v>28</v>
      </c>
      <c r="F192" s="233" t="s">
        <v>4301</v>
      </c>
      <c r="G192" s="230"/>
      <c r="H192" s="232" t="s">
        <v>28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397</v>
      </c>
      <c r="AU192" s="239" t="s">
        <v>84</v>
      </c>
      <c r="AV192" s="13" t="s">
        <v>82</v>
      </c>
      <c r="AW192" s="13" t="s">
        <v>35</v>
      </c>
      <c r="AX192" s="13" t="s">
        <v>74</v>
      </c>
      <c r="AY192" s="239" t="s">
        <v>378</v>
      </c>
    </row>
    <row r="193" s="13" customFormat="1">
      <c r="A193" s="13"/>
      <c r="B193" s="229"/>
      <c r="C193" s="230"/>
      <c r="D193" s="231" t="s">
        <v>397</v>
      </c>
      <c r="E193" s="232" t="s">
        <v>28</v>
      </c>
      <c r="F193" s="233" t="s">
        <v>4302</v>
      </c>
      <c r="G193" s="230"/>
      <c r="H193" s="232" t="s">
        <v>28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397</v>
      </c>
      <c r="AU193" s="239" t="s">
        <v>84</v>
      </c>
      <c r="AV193" s="13" t="s">
        <v>82</v>
      </c>
      <c r="AW193" s="13" t="s">
        <v>35</v>
      </c>
      <c r="AX193" s="13" t="s">
        <v>74</v>
      </c>
      <c r="AY193" s="239" t="s">
        <v>378</v>
      </c>
    </row>
    <row r="194" s="14" customFormat="1">
      <c r="A194" s="14"/>
      <c r="B194" s="240"/>
      <c r="C194" s="241"/>
      <c r="D194" s="231" t="s">
        <v>397</v>
      </c>
      <c r="E194" s="242" t="s">
        <v>28</v>
      </c>
      <c r="F194" s="243" t="s">
        <v>4371</v>
      </c>
      <c r="G194" s="241"/>
      <c r="H194" s="244">
        <v>6.5270000000000001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397</v>
      </c>
      <c r="AU194" s="250" t="s">
        <v>84</v>
      </c>
      <c r="AV194" s="14" t="s">
        <v>84</v>
      </c>
      <c r="AW194" s="14" t="s">
        <v>35</v>
      </c>
      <c r="AX194" s="14" t="s">
        <v>74</v>
      </c>
      <c r="AY194" s="250" t="s">
        <v>378</v>
      </c>
    </row>
    <row r="195" s="15" customFormat="1">
      <c r="A195" s="15"/>
      <c r="B195" s="251"/>
      <c r="C195" s="252"/>
      <c r="D195" s="231" t="s">
        <v>397</v>
      </c>
      <c r="E195" s="253" t="s">
        <v>4266</v>
      </c>
      <c r="F195" s="254" t="s">
        <v>416</v>
      </c>
      <c r="G195" s="252"/>
      <c r="H195" s="255">
        <v>10.532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1" t="s">
        <v>397</v>
      </c>
      <c r="AU195" s="261" t="s">
        <v>84</v>
      </c>
      <c r="AV195" s="15" t="s">
        <v>390</v>
      </c>
      <c r="AW195" s="15" t="s">
        <v>35</v>
      </c>
      <c r="AX195" s="15" t="s">
        <v>82</v>
      </c>
      <c r="AY195" s="261" t="s">
        <v>378</v>
      </c>
    </row>
    <row r="196" s="2" customFormat="1" ht="16.5" customHeight="1">
      <c r="A196" s="41"/>
      <c r="B196" s="42"/>
      <c r="C196" s="273" t="s">
        <v>588</v>
      </c>
      <c r="D196" s="273" t="s">
        <v>875</v>
      </c>
      <c r="E196" s="274" t="s">
        <v>4372</v>
      </c>
      <c r="F196" s="275" t="s">
        <v>4373</v>
      </c>
      <c r="G196" s="276" t="s">
        <v>388</v>
      </c>
      <c r="H196" s="277">
        <v>10.532</v>
      </c>
      <c r="I196" s="278"/>
      <c r="J196" s="279">
        <f>ROUND(I196*H196,2)</f>
        <v>0</v>
      </c>
      <c r="K196" s="275" t="s">
        <v>389</v>
      </c>
      <c r="L196" s="280"/>
      <c r="M196" s="281" t="s">
        <v>28</v>
      </c>
      <c r="N196" s="282" t="s">
        <v>45</v>
      </c>
      <c r="O196" s="87"/>
      <c r="P196" s="220">
        <f>O196*H196</f>
        <v>0</v>
      </c>
      <c r="Q196" s="220">
        <v>0.20999999999999999</v>
      </c>
      <c r="R196" s="220">
        <f>Q196*H196</f>
        <v>2.2117200000000001</v>
      </c>
      <c r="S196" s="220">
        <v>0</v>
      </c>
      <c r="T196" s="221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2" t="s">
        <v>540</v>
      </c>
      <c r="AT196" s="222" t="s">
        <v>875</v>
      </c>
      <c r="AU196" s="222" t="s">
        <v>84</v>
      </c>
      <c r="AY196" s="20" t="s">
        <v>378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20" t="s">
        <v>82</v>
      </c>
      <c r="BK196" s="223">
        <f>ROUND(I196*H196,2)</f>
        <v>0</v>
      </c>
      <c r="BL196" s="20" t="s">
        <v>390</v>
      </c>
      <c r="BM196" s="222" t="s">
        <v>4374</v>
      </c>
    </row>
    <row r="197" s="14" customFormat="1">
      <c r="A197" s="14"/>
      <c r="B197" s="240"/>
      <c r="C197" s="241"/>
      <c r="D197" s="231" t="s">
        <v>397</v>
      </c>
      <c r="E197" s="242" t="s">
        <v>28</v>
      </c>
      <c r="F197" s="243" t="s">
        <v>4266</v>
      </c>
      <c r="G197" s="241"/>
      <c r="H197" s="244">
        <v>10.532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397</v>
      </c>
      <c r="AU197" s="250" t="s">
        <v>84</v>
      </c>
      <c r="AV197" s="14" t="s">
        <v>84</v>
      </c>
      <c r="AW197" s="14" t="s">
        <v>35</v>
      </c>
      <c r="AX197" s="14" t="s">
        <v>82</v>
      </c>
      <c r="AY197" s="250" t="s">
        <v>378</v>
      </c>
    </row>
    <row r="198" s="2" customFormat="1" ht="37.8" customHeight="1">
      <c r="A198" s="41"/>
      <c r="B198" s="42"/>
      <c r="C198" s="211" t="s">
        <v>593</v>
      </c>
      <c r="D198" s="211" t="s">
        <v>385</v>
      </c>
      <c r="E198" s="212" t="s">
        <v>638</v>
      </c>
      <c r="F198" s="213" t="s">
        <v>639</v>
      </c>
      <c r="G198" s="214" t="s">
        <v>388</v>
      </c>
      <c r="H198" s="215">
        <v>103.44199999999999</v>
      </c>
      <c r="I198" s="216"/>
      <c r="J198" s="217">
        <f>ROUND(I198*H198,2)</f>
        <v>0</v>
      </c>
      <c r="K198" s="213" t="s">
        <v>389</v>
      </c>
      <c r="L198" s="47"/>
      <c r="M198" s="218" t="s">
        <v>28</v>
      </c>
      <c r="N198" s="219" t="s">
        <v>45</v>
      </c>
      <c r="O198" s="87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2" t="s">
        <v>390</v>
      </c>
      <c r="AT198" s="222" t="s">
        <v>385</v>
      </c>
      <c r="AU198" s="222" t="s">
        <v>84</v>
      </c>
      <c r="AY198" s="20" t="s">
        <v>378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20" t="s">
        <v>82</v>
      </c>
      <c r="BK198" s="223">
        <f>ROUND(I198*H198,2)</f>
        <v>0</v>
      </c>
      <c r="BL198" s="20" t="s">
        <v>390</v>
      </c>
      <c r="BM198" s="222" t="s">
        <v>4375</v>
      </c>
    </row>
    <row r="199" s="2" customFormat="1">
      <c r="A199" s="41"/>
      <c r="B199" s="42"/>
      <c r="C199" s="43"/>
      <c r="D199" s="224" t="s">
        <v>394</v>
      </c>
      <c r="E199" s="43"/>
      <c r="F199" s="225" t="s">
        <v>641</v>
      </c>
      <c r="G199" s="43"/>
      <c r="H199" s="43"/>
      <c r="I199" s="226"/>
      <c r="J199" s="43"/>
      <c r="K199" s="43"/>
      <c r="L199" s="47"/>
      <c r="M199" s="227"/>
      <c r="N199" s="228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394</v>
      </c>
      <c r="AU199" s="20" t="s">
        <v>84</v>
      </c>
    </row>
    <row r="200" s="14" customFormat="1">
      <c r="A200" s="14"/>
      <c r="B200" s="240"/>
      <c r="C200" s="241"/>
      <c r="D200" s="231" t="s">
        <v>397</v>
      </c>
      <c r="E200" s="242" t="s">
        <v>28</v>
      </c>
      <c r="F200" s="243" t="s">
        <v>4264</v>
      </c>
      <c r="G200" s="241"/>
      <c r="H200" s="244">
        <v>103.44199999999999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397</v>
      </c>
      <c r="AU200" s="250" t="s">
        <v>84</v>
      </c>
      <c r="AV200" s="14" t="s">
        <v>84</v>
      </c>
      <c r="AW200" s="14" t="s">
        <v>35</v>
      </c>
      <c r="AX200" s="14" t="s">
        <v>82</v>
      </c>
      <c r="AY200" s="250" t="s">
        <v>378</v>
      </c>
    </row>
    <row r="201" s="2" customFormat="1" ht="37.8" customHeight="1">
      <c r="A201" s="41"/>
      <c r="B201" s="42"/>
      <c r="C201" s="211" t="s">
        <v>598</v>
      </c>
      <c r="D201" s="211" t="s">
        <v>385</v>
      </c>
      <c r="E201" s="212" t="s">
        <v>4376</v>
      </c>
      <c r="F201" s="213" t="s">
        <v>4377</v>
      </c>
      <c r="G201" s="214" t="s">
        <v>572</v>
      </c>
      <c r="H201" s="215">
        <v>70.212000000000003</v>
      </c>
      <c r="I201" s="216"/>
      <c r="J201" s="217">
        <f>ROUND(I201*H201,2)</f>
        <v>0</v>
      </c>
      <c r="K201" s="213" t="s">
        <v>389</v>
      </c>
      <c r="L201" s="47"/>
      <c r="M201" s="218" t="s">
        <v>28</v>
      </c>
      <c r="N201" s="219" t="s">
        <v>45</v>
      </c>
      <c r="O201" s="87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2" t="s">
        <v>390</v>
      </c>
      <c r="AT201" s="222" t="s">
        <v>385</v>
      </c>
      <c r="AU201" s="222" t="s">
        <v>84</v>
      </c>
      <c r="AY201" s="20" t="s">
        <v>378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20" t="s">
        <v>82</v>
      </c>
      <c r="BK201" s="223">
        <f>ROUND(I201*H201,2)</f>
        <v>0</v>
      </c>
      <c r="BL201" s="20" t="s">
        <v>390</v>
      </c>
      <c r="BM201" s="222" t="s">
        <v>4378</v>
      </c>
    </row>
    <row r="202" s="2" customFormat="1">
      <c r="A202" s="41"/>
      <c r="B202" s="42"/>
      <c r="C202" s="43"/>
      <c r="D202" s="224" t="s">
        <v>394</v>
      </c>
      <c r="E202" s="43"/>
      <c r="F202" s="225" t="s">
        <v>4379</v>
      </c>
      <c r="G202" s="43"/>
      <c r="H202" s="43"/>
      <c r="I202" s="226"/>
      <c r="J202" s="43"/>
      <c r="K202" s="43"/>
      <c r="L202" s="47"/>
      <c r="M202" s="227"/>
      <c r="N202" s="228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394</v>
      </c>
      <c r="AU202" s="20" t="s">
        <v>84</v>
      </c>
    </row>
    <row r="203" s="13" customFormat="1">
      <c r="A203" s="13"/>
      <c r="B203" s="229"/>
      <c r="C203" s="230"/>
      <c r="D203" s="231" t="s">
        <v>397</v>
      </c>
      <c r="E203" s="232" t="s">
        <v>28</v>
      </c>
      <c r="F203" s="233" t="s">
        <v>4323</v>
      </c>
      <c r="G203" s="230"/>
      <c r="H203" s="232" t="s">
        <v>28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397</v>
      </c>
      <c r="AU203" s="239" t="s">
        <v>84</v>
      </c>
      <c r="AV203" s="13" t="s">
        <v>82</v>
      </c>
      <c r="AW203" s="13" t="s">
        <v>35</v>
      </c>
      <c r="AX203" s="13" t="s">
        <v>74</v>
      </c>
      <c r="AY203" s="239" t="s">
        <v>378</v>
      </c>
    </row>
    <row r="204" s="13" customFormat="1">
      <c r="A204" s="13"/>
      <c r="B204" s="229"/>
      <c r="C204" s="230"/>
      <c r="D204" s="231" t="s">
        <v>397</v>
      </c>
      <c r="E204" s="232" t="s">
        <v>28</v>
      </c>
      <c r="F204" s="233" t="s">
        <v>4369</v>
      </c>
      <c r="G204" s="230"/>
      <c r="H204" s="232" t="s">
        <v>28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397</v>
      </c>
      <c r="AU204" s="239" t="s">
        <v>84</v>
      </c>
      <c r="AV204" s="13" t="s">
        <v>82</v>
      </c>
      <c r="AW204" s="13" t="s">
        <v>35</v>
      </c>
      <c r="AX204" s="13" t="s">
        <v>74</v>
      </c>
      <c r="AY204" s="239" t="s">
        <v>378</v>
      </c>
    </row>
    <row r="205" s="14" customFormat="1">
      <c r="A205" s="14"/>
      <c r="B205" s="240"/>
      <c r="C205" s="241"/>
      <c r="D205" s="231" t="s">
        <v>397</v>
      </c>
      <c r="E205" s="242" t="s">
        <v>28</v>
      </c>
      <c r="F205" s="243" t="s">
        <v>4380</v>
      </c>
      <c r="G205" s="241"/>
      <c r="H205" s="244">
        <v>26.699999999999999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397</v>
      </c>
      <c r="AU205" s="250" t="s">
        <v>84</v>
      </c>
      <c r="AV205" s="14" t="s">
        <v>84</v>
      </c>
      <c r="AW205" s="14" t="s">
        <v>35</v>
      </c>
      <c r="AX205" s="14" t="s">
        <v>74</v>
      </c>
      <c r="AY205" s="250" t="s">
        <v>378</v>
      </c>
    </row>
    <row r="206" s="13" customFormat="1">
      <c r="A206" s="13"/>
      <c r="B206" s="229"/>
      <c r="C206" s="230"/>
      <c r="D206" s="231" t="s">
        <v>397</v>
      </c>
      <c r="E206" s="232" t="s">
        <v>28</v>
      </c>
      <c r="F206" s="233" t="s">
        <v>4301</v>
      </c>
      <c r="G206" s="230"/>
      <c r="H206" s="232" t="s">
        <v>28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397</v>
      </c>
      <c r="AU206" s="239" t="s">
        <v>84</v>
      </c>
      <c r="AV206" s="13" t="s">
        <v>82</v>
      </c>
      <c r="AW206" s="13" t="s">
        <v>35</v>
      </c>
      <c r="AX206" s="13" t="s">
        <v>74</v>
      </c>
      <c r="AY206" s="239" t="s">
        <v>378</v>
      </c>
    </row>
    <row r="207" s="13" customFormat="1">
      <c r="A207" s="13"/>
      <c r="B207" s="229"/>
      <c r="C207" s="230"/>
      <c r="D207" s="231" t="s">
        <v>397</v>
      </c>
      <c r="E207" s="232" t="s">
        <v>28</v>
      </c>
      <c r="F207" s="233" t="s">
        <v>4302</v>
      </c>
      <c r="G207" s="230"/>
      <c r="H207" s="232" t="s">
        <v>28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397</v>
      </c>
      <c r="AU207" s="239" t="s">
        <v>84</v>
      </c>
      <c r="AV207" s="13" t="s">
        <v>82</v>
      </c>
      <c r="AW207" s="13" t="s">
        <v>35</v>
      </c>
      <c r="AX207" s="13" t="s">
        <v>74</v>
      </c>
      <c r="AY207" s="239" t="s">
        <v>378</v>
      </c>
    </row>
    <row r="208" s="14" customFormat="1">
      <c r="A208" s="14"/>
      <c r="B208" s="240"/>
      <c r="C208" s="241"/>
      <c r="D208" s="231" t="s">
        <v>397</v>
      </c>
      <c r="E208" s="242" t="s">
        <v>28</v>
      </c>
      <c r="F208" s="243" t="s">
        <v>4381</v>
      </c>
      <c r="G208" s="241"/>
      <c r="H208" s="244">
        <v>43.512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397</v>
      </c>
      <c r="AU208" s="250" t="s">
        <v>84</v>
      </c>
      <c r="AV208" s="14" t="s">
        <v>84</v>
      </c>
      <c r="AW208" s="14" t="s">
        <v>35</v>
      </c>
      <c r="AX208" s="14" t="s">
        <v>74</v>
      </c>
      <c r="AY208" s="250" t="s">
        <v>378</v>
      </c>
    </row>
    <row r="209" s="15" customFormat="1">
      <c r="A209" s="15"/>
      <c r="B209" s="251"/>
      <c r="C209" s="252"/>
      <c r="D209" s="231" t="s">
        <v>397</v>
      </c>
      <c r="E209" s="253" t="s">
        <v>4268</v>
      </c>
      <c r="F209" s="254" t="s">
        <v>416</v>
      </c>
      <c r="G209" s="252"/>
      <c r="H209" s="255">
        <v>70.212000000000003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1" t="s">
        <v>397</v>
      </c>
      <c r="AU209" s="261" t="s">
        <v>84</v>
      </c>
      <c r="AV209" s="15" t="s">
        <v>390</v>
      </c>
      <c r="AW209" s="15" t="s">
        <v>35</v>
      </c>
      <c r="AX209" s="15" t="s">
        <v>82</v>
      </c>
      <c r="AY209" s="261" t="s">
        <v>378</v>
      </c>
    </row>
    <row r="210" s="2" customFormat="1" ht="16.5" customHeight="1">
      <c r="A210" s="41"/>
      <c r="B210" s="42"/>
      <c r="C210" s="273" t="s">
        <v>603</v>
      </c>
      <c r="D210" s="273" t="s">
        <v>875</v>
      </c>
      <c r="E210" s="274" t="s">
        <v>4382</v>
      </c>
      <c r="F210" s="275" t="s">
        <v>4383</v>
      </c>
      <c r="G210" s="276" t="s">
        <v>2453</v>
      </c>
      <c r="H210" s="277">
        <v>2.1059999999999999</v>
      </c>
      <c r="I210" s="278"/>
      <c r="J210" s="279">
        <f>ROUND(I210*H210,2)</f>
        <v>0</v>
      </c>
      <c r="K210" s="275" t="s">
        <v>389</v>
      </c>
      <c r="L210" s="280"/>
      <c r="M210" s="281" t="s">
        <v>28</v>
      </c>
      <c r="N210" s="282" t="s">
        <v>45</v>
      </c>
      <c r="O210" s="87"/>
      <c r="P210" s="220">
        <f>O210*H210</f>
        <v>0</v>
      </c>
      <c r="Q210" s="220">
        <v>0.001</v>
      </c>
      <c r="R210" s="220">
        <f>Q210*H210</f>
        <v>0.0021059999999999998</v>
      </c>
      <c r="S210" s="220">
        <v>0</v>
      </c>
      <c r="T210" s="221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2" t="s">
        <v>540</v>
      </c>
      <c r="AT210" s="222" t="s">
        <v>875</v>
      </c>
      <c r="AU210" s="222" t="s">
        <v>84</v>
      </c>
      <c r="AY210" s="20" t="s">
        <v>378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20" t="s">
        <v>82</v>
      </c>
      <c r="BK210" s="223">
        <f>ROUND(I210*H210,2)</f>
        <v>0</v>
      </c>
      <c r="BL210" s="20" t="s">
        <v>390</v>
      </c>
      <c r="BM210" s="222" t="s">
        <v>4384</v>
      </c>
    </row>
    <row r="211" s="14" customFormat="1">
      <c r="A211" s="14"/>
      <c r="B211" s="240"/>
      <c r="C211" s="241"/>
      <c r="D211" s="231" t="s">
        <v>397</v>
      </c>
      <c r="E211" s="242" t="s">
        <v>28</v>
      </c>
      <c r="F211" s="243" t="s">
        <v>4385</v>
      </c>
      <c r="G211" s="241"/>
      <c r="H211" s="244">
        <v>2.1059999999999999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397</v>
      </c>
      <c r="AU211" s="250" t="s">
        <v>84</v>
      </c>
      <c r="AV211" s="14" t="s">
        <v>84</v>
      </c>
      <c r="AW211" s="14" t="s">
        <v>35</v>
      </c>
      <c r="AX211" s="14" t="s">
        <v>82</v>
      </c>
      <c r="AY211" s="250" t="s">
        <v>378</v>
      </c>
    </row>
    <row r="212" s="2" customFormat="1" ht="33" customHeight="1">
      <c r="A212" s="41"/>
      <c r="B212" s="42"/>
      <c r="C212" s="211" t="s">
        <v>608</v>
      </c>
      <c r="D212" s="211" t="s">
        <v>385</v>
      </c>
      <c r="E212" s="212" t="s">
        <v>4386</v>
      </c>
      <c r="F212" s="213" t="s">
        <v>4387</v>
      </c>
      <c r="G212" s="214" t="s">
        <v>388</v>
      </c>
      <c r="H212" s="215">
        <v>10.532</v>
      </c>
      <c r="I212" s="216"/>
      <c r="J212" s="217">
        <f>ROUND(I212*H212,2)</f>
        <v>0</v>
      </c>
      <c r="K212" s="213" t="s">
        <v>28</v>
      </c>
      <c r="L212" s="47"/>
      <c r="M212" s="218" t="s">
        <v>28</v>
      </c>
      <c r="N212" s="219" t="s">
        <v>45</v>
      </c>
      <c r="O212" s="87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2" t="s">
        <v>390</v>
      </c>
      <c r="AT212" s="222" t="s">
        <v>385</v>
      </c>
      <c r="AU212" s="222" t="s">
        <v>84</v>
      </c>
      <c r="AY212" s="20" t="s">
        <v>378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20" t="s">
        <v>82</v>
      </c>
      <c r="BK212" s="223">
        <f>ROUND(I212*H212,2)</f>
        <v>0</v>
      </c>
      <c r="BL212" s="20" t="s">
        <v>390</v>
      </c>
      <c r="BM212" s="222" t="s">
        <v>4388</v>
      </c>
    </row>
    <row r="213" s="14" customFormat="1">
      <c r="A213" s="14"/>
      <c r="B213" s="240"/>
      <c r="C213" s="241"/>
      <c r="D213" s="231" t="s">
        <v>397</v>
      </c>
      <c r="E213" s="242" t="s">
        <v>28</v>
      </c>
      <c r="F213" s="243" t="s">
        <v>4266</v>
      </c>
      <c r="G213" s="241"/>
      <c r="H213" s="244">
        <v>10.532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397</v>
      </c>
      <c r="AU213" s="250" t="s">
        <v>84</v>
      </c>
      <c r="AV213" s="14" t="s">
        <v>84</v>
      </c>
      <c r="AW213" s="14" t="s">
        <v>35</v>
      </c>
      <c r="AX213" s="14" t="s">
        <v>82</v>
      </c>
      <c r="AY213" s="250" t="s">
        <v>378</v>
      </c>
    </row>
    <row r="214" s="2" customFormat="1" ht="24.15" customHeight="1">
      <c r="A214" s="41"/>
      <c r="B214" s="42"/>
      <c r="C214" s="211" t="s">
        <v>150</v>
      </c>
      <c r="D214" s="211" t="s">
        <v>385</v>
      </c>
      <c r="E214" s="212" t="s">
        <v>4389</v>
      </c>
      <c r="F214" s="213" t="s">
        <v>4390</v>
      </c>
      <c r="G214" s="214" t="s">
        <v>572</v>
      </c>
      <c r="H214" s="215">
        <v>70.212000000000003</v>
      </c>
      <c r="I214" s="216"/>
      <c r="J214" s="217">
        <f>ROUND(I214*H214,2)</f>
        <v>0</v>
      </c>
      <c r="K214" s="213" t="s">
        <v>28</v>
      </c>
      <c r="L214" s="47"/>
      <c r="M214" s="218" t="s">
        <v>28</v>
      </c>
      <c r="N214" s="219" t="s">
        <v>45</v>
      </c>
      <c r="O214" s="87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2" t="s">
        <v>390</v>
      </c>
      <c r="AT214" s="222" t="s">
        <v>385</v>
      </c>
      <c r="AU214" s="222" t="s">
        <v>84</v>
      </c>
      <c r="AY214" s="20" t="s">
        <v>378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20" t="s">
        <v>82</v>
      </c>
      <c r="BK214" s="223">
        <f>ROUND(I214*H214,2)</f>
        <v>0</v>
      </c>
      <c r="BL214" s="20" t="s">
        <v>390</v>
      </c>
      <c r="BM214" s="222" t="s">
        <v>4391</v>
      </c>
    </row>
    <row r="215" s="14" customFormat="1">
      <c r="A215" s="14"/>
      <c r="B215" s="240"/>
      <c r="C215" s="241"/>
      <c r="D215" s="231" t="s">
        <v>397</v>
      </c>
      <c r="E215" s="242" t="s">
        <v>28</v>
      </c>
      <c r="F215" s="243" t="s">
        <v>4268</v>
      </c>
      <c r="G215" s="241"/>
      <c r="H215" s="244">
        <v>70.212000000000003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397</v>
      </c>
      <c r="AU215" s="250" t="s">
        <v>84</v>
      </c>
      <c r="AV215" s="14" t="s">
        <v>84</v>
      </c>
      <c r="AW215" s="14" t="s">
        <v>35</v>
      </c>
      <c r="AX215" s="14" t="s">
        <v>82</v>
      </c>
      <c r="AY215" s="250" t="s">
        <v>378</v>
      </c>
    </row>
    <row r="216" s="12" customFormat="1" ht="22.8" customHeight="1">
      <c r="A216" s="12"/>
      <c r="B216" s="195"/>
      <c r="C216" s="196"/>
      <c r="D216" s="197" t="s">
        <v>73</v>
      </c>
      <c r="E216" s="209" t="s">
        <v>499</v>
      </c>
      <c r="F216" s="209" t="s">
        <v>4392</v>
      </c>
      <c r="G216" s="196"/>
      <c r="H216" s="196"/>
      <c r="I216" s="199"/>
      <c r="J216" s="210">
        <f>BK216</f>
        <v>0</v>
      </c>
      <c r="K216" s="196"/>
      <c r="L216" s="201"/>
      <c r="M216" s="202"/>
      <c r="N216" s="203"/>
      <c r="O216" s="203"/>
      <c r="P216" s="204">
        <f>SUM(P217:P331)</f>
        <v>0</v>
      </c>
      <c r="Q216" s="203"/>
      <c r="R216" s="204">
        <f>SUM(R217:R331)</f>
        <v>294.73098963999996</v>
      </c>
      <c r="S216" s="203"/>
      <c r="T216" s="205">
        <f>SUM(T217:T331)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6" t="s">
        <v>82</v>
      </c>
      <c r="AT216" s="207" t="s">
        <v>73</v>
      </c>
      <c r="AU216" s="207" t="s">
        <v>82</v>
      </c>
      <c r="AY216" s="206" t="s">
        <v>378</v>
      </c>
      <c r="BK216" s="208">
        <f>SUM(BK217:BK331)</f>
        <v>0</v>
      </c>
    </row>
    <row r="217" s="2" customFormat="1" ht="44.25" customHeight="1">
      <c r="A217" s="41"/>
      <c r="B217" s="42"/>
      <c r="C217" s="211" t="s">
        <v>620</v>
      </c>
      <c r="D217" s="211" t="s">
        <v>385</v>
      </c>
      <c r="E217" s="212" t="s">
        <v>4393</v>
      </c>
      <c r="F217" s="213" t="s">
        <v>4394</v>
      </c>
      <c r="G217" s="214" t="s">
        <v>572</v>
      </c>
      <c r="H217" s="215">
        <v>229.482</v>
      </c>
      <c r="I217" s="216"/>
      <c r="J217" s="217">
        <f>ROUND(I217*H217,2)</f>
        <v>0</v>
      </c>
      <c r="K217" s="213" t="s">
        <v>28</v>
      </c>
      <c r="L217" s="47"/>
      <c r="M217" s="218" t="s">
        <v>28</v>
      </c>
      <c r="N217" s="219" t="s">
        <v>45</v>
      </c>
      <c r="O217" s="87"/>
      <c r="P217" s="220">
        <f>O217*H217</f>
        <v>0</v>
      </c>
      <c r="Q217" s="220">
        <v>0.23000000000000001</v>
      </c>
      <c r="R217" s="220">
        <f>Q217*H217</f>
        <v>52.780860000000004</v>
      </c>
      <c r="S217" s="220">
        <v>0</v>
      </c>
      <c r="T217" s="221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2" t="s">
        <v>390</v>
      </c>
      <c r="AT217" s="222" t="s">
        <v>385</v>
      </c>
      <c r="AU217" s="222" t="s">
        <v>84</v>
      </c>
      <c r="AY217" s="20" t="s">
        <v>378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20" t="s">
        <v>82</v>
      </c>
      <c r="BK217" s="223">
        <f>ROUND(I217*H217,2)</f>
        <v>0</v>
      </c>
      <c r="BL217" s="20" t="s">
        <v>390</v>
      </c>
      <c r="BM217" s="222" t="s">
        <v>4395</v>
      </c>
    </row>
    <row r="218" s="13" customFormat="1">
      <c r="A218" s="13"/>
      <c r="B218" s="229"/>
      <c r="C218" s="230"/>
      <c r="D218" s="231" t="s">
        <v>397</v>
      </c>
      <c r="E218" s="232" t="s">
        <v>28</v>
      </c>
      <c r="F218" s="233" t="s">
        <v>4323</v>
      </c>
      <c r="G218" s="230"/>
      <c r="H218" s="232" t="s">
        <v>28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397</v>
      </c>
      <c r="AU218" s="239" t="s">
        <v>84</v>
      </c>
      <c r="AV218" s="13" t="s">
        <v>82</v>
      </c>
      <c r="AW218" s="13" t="s">
        <v>35</v>
      </c>
      <c r="AX218" s="13" t="s">
        <v>74</v>
      </c>
      <c r="AY218" s="239" t="s">
        <v>378</v>
      </c>
    </row>
    <row r="219" s="13" customFormat="1">
      <c r="A219" s="13"/>
      <c r="B219" s="229"/>
      <c r="C219" s="230"/>
      <c r="D219" s="231" t="s">
        <v>397</v>
      </c>
      <c r="E219" s="232" t="s">
        <v>28</v>
      </c>
      <c r="F219" s="233" t="s">
        <v>4324</v>
      </c>
      <c r="G219" s="230"/>
      <c r="H219" s="232" t="s">
        <v>28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397</v>
      </c>
      <c r="AU219" s="239" t="s">
        <v>84</v>
      </c>
      <c r="AV219" s="13" t="s">
        <v>82</v>
      </c>
      <c r="AW219" s="13" t="s">
        <v>35</v>
      </c>
      <c r="AX219" s="13" t="s">
        <v>74</v>
      </c>
      <c r="AY219" s="239" t="s">
        <v>378</v>
      </c>
    </row>
    <row r="220" s="14" customFormat="1">
      <c r="A220" s="14"/>
      <c r="B220" s="240"/>
      <c r="C220" s="241"/>
      <c r="D220" s="231" t="s">
        <v>397</v>
      </c>
      <c r="E220" s="242" t="s">
        <v>28</v>
      </c>
      <c r="F220" s="243" t="s">
        <v>4355</v>
      </c>
      <c r="G220" s="241"/>
      <c r="H220" s="244">
        <v>90.5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397</v>
      </c>
      <c r="AU220" s="250" t="s">
        <v>84</v>
      </c>
      <c r="AV220" s="14" t="s">
        <v>84</v>
      </c>
      <c r="AW220" s="14" t="s">
        <v>35</v>
      </c>
      <c r="AX220" s="14" t="s">
        <v>74</v>
      </c>
      <c r="AY220" s="250" t="s">
        <v>378</v>
      </c>
    </row>
    <row r="221" s="13" customFormat="1">
      <c r="A221" s="13"/>
      <c r="B221" s="229"/>
      <c r="C221" s="230"/>
      <c r="D221" s="231" t="s">
        <v>397</v>
      </c>
      <c r="E221" s="232" t="s">
        <v>28</v>
      </c>
      <c r="F221" s="233" t="s">
        <v>4330</v>
      </c>
      <c r="G221" s="230"/>
      <c r="H221" s="232" t="s">
        <v>28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397</v>
      </c>
      <c r="AU221" s="239" t="s">
        <v>84</v>
      </c>
      <c r="AV221" s="13" t="s">
        <v>82</v>
      </c>
      <c r="AW221" s="13" t="s">
        <v>35</v>
      </c>
      <c r="AX221" s="13" t="s">
        <v>74</v>
      </c>
      <c r="AY221" s="239" t="s">
        <v>378</v>
      </c>
    </row>
    <row r="222" s="14" customFormat="1">
      <c r="A222" s="14"/>
      <c r="B222" s="240"/>
      <c r="C222" s="241"/>
      <c r="D222" s="231" t="s">
        <v>397</v>
      </c>
      <c r="E222" s="242" t="s">
        <v>28</v>
      </c>
      <c r="F222" s="243" t="s">
        <v>4358</v>
      </c>
      <c r="G222" s="241"/>
      <c r="H222" s="244">
        <v>4.7000000000000002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397</v>
      </c>
      <c r="AU222" s="250" t="s">
        <v>84</v>
      </c>
      <c r="AV222" s="14" t="s">
        <v>84</v>
      </c>
      <c r="AW222" s="14" t="s">
        <v>35</v>
      </c>
      <c r="AX222" s="14" t="s">
        <v>74</v>
      </c>
      <c r="AY222" s="250" t="s">
        <v>378</v>
      </c>
    </row>
    <row r="223" s="13" customFormat="1">
      <c r="A223" s="13"/>
      <c r="B223" s="229"/>
      <c r="C223" s="230"/>
      <c r="D223" s="231" t="s">
        <v>397</v>
      </c>
      <c r="E223" s="232" t="s">
        <v>28</v>
      </c>
      <c r="F223" s="233" t="s">
        <v>4332</v>
      </c>
      <c r="G223" s="230"/>
      <c r="H223" s="232" t="s">
        <v>28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397</v>
      </c>
      <c r="AU223" s="239" t="s">
        <v>84</v>
      </c>
      <c r="AV223" s="13" t="s">
        <v>82</v>
      </c>
      <c r="AW223" s="13" t="s">
        <v>35</v>
      </c>
      <c r="AX223" s="13" t="s">
        <v>74</v>
      </c>
      <c r="AY223" s="239" t="s">
        <v>378</v>
      </c>
    </row>
    <row r="224" s="14" customFormat="1">
      <c r="A224" s="14"/>
      <c r="B224" s="240"/>
      <c r="C224" s="241"/>
      <c r="D224" s="231" t="s">
        <v>397</v>
      </c>
      <c r="E224" s="242" t="s">
        <v>28</v>
      </c>
      <c r="F224" s="243" t="s">
        <v>4359</v>
      </c>
      <c r="G224" s="241"/>
      <c r="H224" s="244">
        <v>8.8000000000000007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397</v>
      </c>
      <c r="AU224" s="250" t="s">
        <v>84</v>
      </c>
      <c r="AV224" s="14" t="s">
        <v>84</v>
      </c>
      <c r="AW224" s="14" t="s">
        <v>35</v>
      </c>
      <c r="AX224" s="14" t="s">
        <v>74</v>
      </c>
      <c r="AY224" s="250" t="s">
        <v>378</v>
      </c>
    </row>
    <row r="225" s="13" customFormat="1">
      <c r="A225" s="13"/>
      <c r="B225" s="229"/>
      <c r="C225" s="230"/>
      <c r="D225" s="231" t="s">
        <v>397</v>
      </c>
      <c r="E225" s="232" t="s">
        <v>28</v>
      </c>
      <c r="F225" s="233" t="s">
        <v>4334</v>
      </c>
      <c r="G225" s="230"/>
      <c r="H225" s="232" t="s">
        <v>28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397</v>
      </c>
      <c r="AU225" s="239" t="s">
        <v>84</v>
      </c>
      <c r="AV225" s="13" t="s">
        <v>82</v>
      </c>
      <c r="AW225" s="13" t="s">
        <v>35</v>
      </c>
      <c r="AX225" s="13" t="s">
        <v>74</v>
      </c>
      <c r="AY225" s="239" t="s">
        <v>378</v>
      </c>
    </row>
    <row r="226" s="14" customFormat="1">
      <c r="A226" s="14"/>
      <c r="B226" s="240"/>
      <c r="C226" s="241"/>
      <c r="D226" s="231" t="s">
        <v>397</v>
      </c>
      <c r="E226" s="242" t="s">
        <v>28</v>
      </c>
      <c r="F226" s="243" t="s">
        <v>4360</v>
      </c>
      <c r="G226" s="241"/>
      <c r="H226" s="244">
        <v>48.700000000000003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397</v>
      </c>
      <c r="AU226" s="250" t="s">
        <v>84</v>
      </c>
      <c r="AV226" s="14" t="s">
        <v>84</v>
      </c>
      <c r="AW226" s="14" t="s">
        <v>35</v>
      </c>
      <c r="AX226" s="14" t="s">
        <v>74</v>
      </c>
      <c r="AY226" s="250" t="s">
        <v>378</v>
      </c>
    </row>
    <row r="227" s="13" customFormat="1">
      <c r="A227" s="13"/>
      <c r="B227" s="229"/>
      <c r="C227" s="230"/>
      <c r="D227" s="231" t="s">
        <v>397</v>
      </c>
      <c r="E227" s="232" t="s">
        <v>28</v>
      </c>
      <c r="F227" s="233" t="s">
        <v>4301</v>
      </c>
      <c r="G227" s="230"/>
      <c r="H227" s="232" t="s">
        <v>28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397</v>
      </c>
      <c r="AU227" s="239" t="s">
        <v>84</v>
      </c>
      <c r="AV227" s="13" t="s">
        <v>82</v>
      </c>
      <c r="AW227" s="13" t="s">
        <v>35</v>
      </c>
      <c r="AX227" s="13" t="s">
        <v>74</v>
      </c>
      <c r="AY227" s="239" t="s">
        <v>378</v>
      </c>
    </row>
    <row r="228" s="13" customFormat="1">
      <c r="A228" s="13"/>
      <c r="B228" s="229"/>
      <c r="C228" s="230"/>
      <c r="D228" s="231" t="s">
        <v>397</v>
      </c>
      <c r="E228" s="232" t="s">
        <v>28</v>
      </c>
      <c r="F228" s="233" t="s">
        <v>4302</v>
      </c>
      <c r="G228" s="230"/>
      <c r="H228" s="232" t="s">
        <v>28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397</v>
      </c>
      <c r="AU228" s="239" t="s">
        <v>84</v>
      </c>
      <c r="AV228" s="13" t="s">
        <v>82</v>
      </c>
      <c r="AW228" s="13" t="s">
        <v>35</v>
      </c>
      <c r="AX228" s="13" t="s">
        <v>74</v>
      </c>
      <c r="AY228" s="239" t="s">
        <v>378</v>
      </c>
    </row>
    <row r="229" s="14" customFormat="1">
      <c r="A229" s="14"/>
      <c r="B229" s="240"/>
      <c r="C229" s="241"/>
      <c r="D229" s="231" t="s">
        <v>397</v>
      </c>
      <c r="E229" s="242" t="s">
        <v>28</v>
      </c>
      <c r="F229" s="243" t="s">
        <v>4362</v>
      </c>
      <c r="G229" s="241"/>
      <c r="H229" s="244">
        <v>58.752000000000002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397</v>
      </c>
      <c r="AU229" s="250" t="s">
        <v>84</v>
      </c>
      <c r="AV229" s="14" t="s">
        <v>84</v>
      </c>
      <c r="AW229" s="14" t="s">
        <v>35</v>
      </c>
      <c r="AX229" s="14" t="s">
        <v>74</v>
      </c>
      <c r="AY229" s="250" t="s">
        <v>378</v>
      </c>
    </row>
    <row r="230" s="14" customFormat="1">
      <c r="A230" s="14"/>
      <c r="B230" s="240"/>
      <c r="C230" s="241"/>
      <c r="D230" s="231" t="s">
        <v>397</v>
      </c>
      <c r="E230" s="242" t="s">
        <v>28</v>
      </c>
      <c r="F230" s="243" t="s">
        <v>4363</v>
      </c>
      <c r="G230" s="241"/>
      <c r="H230" s="244">
        <v>18.030000000000001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397</v>
      </c>
      <c r="AU230" s="250" t="s">
        <v>84</v>
      </c>
      <c r="AV230" s="14" t="s">
        <v>84</v>
      </c>
      <c r="AW230" s="14" t="s">
        <v>35</v>
      </c>
      <c r="AX230" s="14" t="s">
        <v>74</v>
      </c>
      <c r="AY230" s="250" t="s">
        <v>378</v>
      </c>
    </row>
    <row r="231" s="15" customFormat="1">
      <c r="A231" s="15"/>
      <c r="B231" s="251"/>
      <c r="C231" s="252"/>
      <c r="D231" s="231" t="s">
        <v>397</v>
      </c>
      <c r="E231" s="253" t="s">
        <v>28</v>
      </c>
      <c r="F231" s="254" t="s">
        <v>416</v>
      </c>
      <c r="G231" s="252"/>
      <c r="H231" s="255">
        <v>229.482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1" t="s">
        <v>397</v>
      </c>
      <c r="AU231" s="261" t="s">
        <v>84</v>
      </c>
      <c r="AV231" s="15" t="s">
        <v>390</v>
      </c>
      <c r="AW231" s="15" t="s">
        <v>35</v>
      </c>
      <c r="AX231" s="15" t="s">
        <v>82</v>
      </c>
      <c r="AY231" s="261" t="s">
        <v>378</v>
      </c>
    </row>
    <row r="232" s="2" customFormat="1" ht="44.25" customHeight="1">
      <c r="A232" s="41"/>
      <c r="B232" s="42"/>
      <c r="C232" s="211" t="s">
        <v>7</v>
      </c>
      <c r="D232" s="211" t="s">
        <v>385</v>
      </c>
      <c r="E232" s="212" t="s">
        <v>4396</v>
      </c>
      <c r="F232" s="213" t="s">
        <v>4397</v>
      </c>
      <c r="G232" s="214" t="s">
        <v>572</v>
      </c>
      <c r="H232" s="215">
        <v>208.952</v>
      </c>
      <c r="I232" s="216"/>
      <c r="J232" s="217">
        <f>ROUND(I232*H232,2)</f>
        <v>0</v>
      </c>
      <c r="K232" s="213" t="s">
        <v>389</v>
      </c>
      <c r="L232" s="47"/>
      <c r="M232" s="218" t="s">
        <v>28</v>
      </c>
      <c r="N232" s="219" t="s">
        <v>45</v>
      </c>
      <c r="O232" s="87"/>
      <c r="P232" s="220">
        <f>O232*H232</f>
        <v>0</v>
      </c>
      <c r="Q232" s="220">
        <v>0.15920000000000001</v>
      </c>
      <c r="R232" s="220">
        <f>Q232*H232</f>
        <v>33.265158400000004</v>
      </c>
      <c r="S232" s="220">
        <v>0</v>
      </c>
      <c r="T232" s="221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2" t="s">
        <v>390</v>
      </c>
      <c r="AT232" s="222" t="s">
        <v>385</v>
      </c>
      <c r="AU232" s="222" t="s">
        <v>84</v>
      </c>
      <c r="AY232" s="20" t="s">
        <v>378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20" t="s">
        <v>82</v>
      </c>
      <c r="BK232" s="223">
        <f>ROUND(I232*H232,2)</f>
        <v>0</v>
      </c>
      <c r="BL232" s="20" t="s">
        <v>390</v>
      </c>
      <c r="BM232" s="222" t="s">
        <v>4398</v>
      </c>
    </row>
    <row r="233" s="2" customFormat="1">
      <c r="A233" s="41"/>
      <c r="B233" s="42"/>
      <c r="C233" s="43"/>
      <c r="D233" s="224" t="s">
        <v>394</v>
      </c>
      <c r="E233" s="43"/>
      <c r="F233" s="225" t="s">
        <v>4399</v>
      </c>
      <c r="G233" s="43"/>
      <c r="H233" s="43"/>
      <c r="I233" s="226"/>
      <c r="J233" s="43"/>
      <c r="K233" s="43"/>
      <c r="L233" s="47"/>
      <c r="M233" s="227"/>
      <c r="N233" s="228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394</v>
      </c>
      <c r="AU233" s="20" t="s">
        <v>84</v>
      </c>
    </row>
    <row r="234" s="13" customFormat="1">
      <c r="A234" s="13"/>
      <c r="B234" s="229"/>
      <c r="C234" s="230"/>
      <c r="D234" s="231" t="s">
        <v>397</v>
      </c>
      <c r="E234" s="232" t="s">
        <v>28</v>
      </c>
      <c r="F234" s="233" t="s">
        <v>4323</v>
      </c>
      <c r="G234" s="230"/>
      <c r="H234" s="232" t="s">
        <v>28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397</v>
      </c>
      <c r="AU234" s="239" t="s">
        <v>84</v>
      </c>
      <c r="AV234" s="13" t="s">
        <v>82</v>
      </c>
      <c r="AW234" s="13" t="s">
        <v>35</v>
      </c>
      <c r="AX234" s="13" t="s">
        <v>74</v>
      </c>
      <c r="AY234" s="239" t="s">
        <v>378</v>
      </c>
    </row>
    <row r="235" s="13" customFormat="1">
      <c r="A235" s="13"/>
      <c r="B235" s="229"/>
      <c r="C235" s="230"/>
      <c r="D235" s="231" t="s">
        <v>397</v>
      </c>
      <c r="E235" s="232" t="s">
        <v>28</v>
      </c>
      <c r="F235" s="233" t="s">
        <v>4324</v>
      </c>
      <c r="G235" s="230"/>
      <c r="H235" s="232" t="s">
        <v>28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397</v>
      </c>
      <c r="AU235" s="239" t="s">
        <v>84</v>
      </c>
      <c r="AV235" s="13" t="s">
        <v>82</v>
      </c>
      <c r="AW235" s="13" t="s">
        <v>35</v>
      </c>
      <c r="AX235" s="13" t="s">
        <v>74</v>
      </c>
      <c r="AY235" s="239" t="s">
        <v>378</v>
      </c>
    </row>
    <row r="236" s="14" customFormat="1">
      <c r="A236" s="14"/>
      <c r="B236" s="240"/>
      <c r="C236" s="241"/>
      <c r="D236" s="231" t="s">
        <v>397</v>
      </c>
      <c r="E236" s="242" t="s">
        <v>28</v>
      </c>
      <c r="F236" s="243" t="s">
        <v>1160</v>
      </c>
      <c r="G236" s="241"/>
      <c r="H236" s="244">
        <v>88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397</v>
      </c>
      <c r="AU236" s="250" t="s">
        <v>84</v>
      </c>
      <c r="AV236" s="14" t="s">
        <v>84</v>
      </c>
      <c r="AW236" s="14" t="s">
        <v>35</v>
      </c>
      <c r="AX236" s="14" t="s">
        <v>74</v>
      </c>
      <c r="AY236" s="250" t="s">
        <v>378</v>
      </c>
    </row>
    <row r="237" s="13" customFormat="1">
      <c r="A237" s="13"/>
      <c r="B237" s="229"/>
      <c r="C237" s="230"/>
      <c r="D237" s="231" t="s">
        <v>397</v>
      </c>
      <c r="E237" s="232" t="s">
        <v>28</v>
      </c>
      <c r="F237" s="233" t="s">
        <v>4330</v>
      </c>
      <c r="G237" s="230"/>
      <c r="H237" s="232" t="s">
        <v>28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397</v>
      </c>
      <c r="AU237" s="239" t="s">
        <v>84</v>
      </c>
      <c r="AV237" s="13" t="s">
        <v>82</v>
      </c>
      <c r="AW237" s="13" t="s">
        <v>35</v>
      </c>
      <c r="AX237" s="13" t="s">
        <v>74</v>
      </c>
      <c r="AY237" s="239" t="s">
        <v>378</v>
      </c>
    </row>
    <row r="238" s="14" customFormat="1">
      <c r="A238" s="14"/>
      <c r="B238" s="240"/>
      <c r="C238" s="241"/>
      <c r="D238" s="231" t="s">
        <v>397</v>
      </c>
      <c r="E238" s="242" t="s">
        <v>28</v>
      </c>
      <c r="F238" s="243" t="s">
        <v>4358</v>
      </c>
      <c r="G238" s="241"/>
      <c r="H238" s="244">
        <v>4.7000000000000002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397</v>
      </c>
      <c r="AU238" s="250" t="s">
        <v>84</v>
      </c>
      <c r="AV238" s="14" t="s">
        <v>84</v>
      </c>
      <c r="AW238" s="14" t="s">
        <v>35</v>
      </c>
      <c r="AX238" s="14" t="s">
        <v>74</v>
      </c>
      <c r="AY238" s="250" t="s">
        <v>378</v>
      </c>
    </row>
    <row r="239" s="13" customFormat="1">
      <c r="A239" s="13"/>
      <c r="B239" s="229"/>
      <c r="C239" s="230"/>
      <c r="D239" s="231" t="s">
        <v>397</v>
      </c>
      <c r="E239" s="232" t="s">
        <v>28</v>
      </c>
      <c r="F239" s="233" t="s">
        <v>4332</v>
      </c>
      <c r="G239" s="230"/>
      <c r="H239" s="232" t="s">
        <v>28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397</v>
      </c>
      <c r="AU239" s="239" t="s">
        <v>84</v>
      </c>
      <c r="AV239" s="13" t="s">
        <v>82</v>
      </c>
      <c r="AW239" s="13" t="s">
        <v>35</v>
      </c>
      <c r="AX239" s="13" t="s">
        <v>74</v>
      </c>
      <c r="AY239" s="239" t="s">
        <v>378</v>
      </c>
    </row>
    <row r="240" s="14" customFormat="1">
      <c r="A240" s="14"/>
      <c r="B240" s="240"/>
      <c r="C240" s="241"/>
      <c r="D240" s="231" t="s">
        <v>397</v>
      </c>
      <c r="E240" s="242" t="s">
        <v>28</v>
      </c>
      <c r="F240" s="243" t="s">
        <v>4359</v>
      </c>
      <c r="G240" s="241"/>
      <c r="H240" s="244">
        <v>8.8000000000000007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397</v>
      </c>
      <c r="AU240" s="250" t="s">
        <v>84</v>
      </c>
      <c r="AV240" s="14" t="s">
        <v>84</v>
      </c>
      <c r="AW240" s="14" t="s">
        <v>35</v>
      </c>
      <c r="AX240" s="14" t="s">
        <v>74</v>
      </c>
      <c r="AY240" s="250" t="s">
        <v>378</v>
      </c>
    </row>
    <row r="241" s="13" customFormat="1">
      <c r="A241" s="13"/>
      <c r="B241" s="229"/>
      <c r="C241" s="230"/>
      <c r="D241" s="231" t="s">
        <v>397</v>
      </c>
      <c r="E241" s="232" t="s">
        <v>28</v>
      </c>
      <c r="F241" s="233" t="s">
        <v>4334</v>
      </c>
      <c r="G241" s="230"/>
      <c r="H241" s="232" t="s">
        <v>28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397</v>
      </c>
      <c r="AU241" s="239" t="s">
        <v>84</v>
      </c>
      <c r="AV241" s="13" t="s">
        <v>82</v>
      </c>
      <c r="AW241" s="13" t="s">
        <v>35</v>
      </c>
      <c r="AX241" s="13" t="s">
        <v>74</v>
      </c>
      <c r="AY241" s="239" t="s">
        <v>378</v>
      </c>
    </row>
    <row r="242" s="14" customFormat="1">
      <c r="A242" s="14"/>
      <c r="B242" s="240"/>
      <c r="C242" s="241"/>
      <c r="D242" s="231" t="s">
        <v>397</v>
      </c>
      <c r="E242" s="242" t="s">
        <v>28</v>
      </c>
      <c r="F242" s="243" t="s">
        <v>4360</v>
      </c>
      <c r="G242" s="241"/>
      <c r="H242" s="244">
        <v>48.700000000000003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397</v>
      </c>
      <c r="AU242" s="250" t="s">
        <v>84</v>
      </c>
      <c r="AV242" s="14" t="s">
        <v>84</v>
      </c>
      <c r="AW242" s="14" t="s">
        <v>35</v>
      </c>
      <c r="AX242" s="14" t="s">
        <v>74</v>
      </c>
      <c r="AY242" s="250" t="s">
        <v>378</v>
      </c>
    </row>
    <row r="243" s="13" customFormat="1">
      <c r="A243" s="13"/>
      <c r="B243" s="229"/>
      <c r="C243" s="230"/>
      <c r="D243" s="231" t="s">
        <v>397</v>
      </c>
      <c r="E243" s="232" t="s">
        <v>28</v>
      </c>
      <c r="F243" s="233" t="s">
        <v>4301</v>
      </c>
      <c r="G243" s="230"/>
      <c r="H243" s="232" t="s">
        <v>28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397</v>
      </c>
      <c r="AU243" s="239" t="s">
        <v>84</v>
      </c>
      <c r="AV243" s="13" t="s">
        <v>82</v>
      </c>
      <c r="AW243" s="13" t="s">
        <v>35</v>
      </c>
      <c r="AX243" s="13" t="s">
        <v>74</v>
      </c>
      <c r="AY243" s="239" t="s">
        <v>378</v>
      </c>
    </row>
    <row r="244" s="13" customFormat="1">
      <c r="A244" s="13"/>
      <c r="B244" s="229"/>
      <c r="C244" s="230"/>
      <c r="D244" s="231" t="s">
        <v>397</v>
      </c>
      <c r="E244" s="232" t="s">
        <v>28</v>
      </c>
      <c r="F244" s="233" t="s">
        <v>4302</v>
      </c>
      <c r="G244" s="230"/>
      <c r="H244" s="232" t="s">
        <v>28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397</v>
      </c>
      <c r="AU244" s="239" t="s">
        <v>84</v>
      </c>
      <c r="AV244" s="13" t="s">
        <v>82</v>
      </c>
      <c r="AW244" s="13" t="s">
        <v>35</v>
      </c>
      <c r="AX244" s="13" t="s">
        <v>74</v>
      </c>
      <c r="AY244" s="239" t="s">
        <v>378</v>
      </c>
    </row>
    <row r="245" s="14" customFormat="1">
      <c r="A245" s="14"/>
      <c r="B245" s="240"/>
      <c r="C245" s="241"/>
      <c r="D245" s="231" t="s">
        <v>397</v>
      </c>
      <c r="E245" s="242" t="s">
        <v>28</v>
      </c>
      <c r="F245" s="243" t="s">
        <v>4362</v>
      </c>
      <c r="G245" s="241"/>
      <c r="H245" s="244">
        <v>58.752000000000002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397</v>
      </c>
      <c r="AU245" s="250" t="s">
        <v>84</v>
      </c>
      <c r="AV245" s="14" t="s">
        <v>84</v>
      </c>
      <c r="AW245" s="14" t="s">
        <v>35</v>
      </c>
      <c r="AX245" s="14" t="s">
        <v>74</v>
      </c>
      <c r="AY245" s="250" t="s">
        <v>378</v>
      </c>
    </row>
    <row r="246" s="15" customFormat="1">
      <c r="A246" s="15"/>
      <c r="B246" s="251"/>
      <c r="C246" s="252"/>
      <c r="D246" s="231" t="s">
        <v>397</v>
      </c>
      <c r="E246" s="253" t="s">
        <v>28</v>
      </c>
      <c r="F246" s="254" t="s">
        <v>416</v>
      </c>
      <c r="G246" s="252"/>
      <c r="H246" s="255">
        <v>208.952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1" t="s">
        <v>397</v>
      </c>
      <c r="AU246" s="261" t="s">
        <v>84</v>
      </c>
      <c r="AV246" s="15" t="s">
        <v>390</v>
      </c>
      <c r="AW246" s="15" t="s">
        <v>35</v>
      </c>
      <c r="AX246" s="15" t="s">
        <v>82</v>
      </c>
      <c r="AY246" s="261" t="s">
        <v>378</v>
      </c>
    </row>
    <row r="247" s="2" customFormat="1" ht="44.25" customHeight="1">
      <c r="A247" s="41"/>
      <c r="B247" s="42"/>
      <c r="C247" s="211" t="s">
        <v>631</v>
      </c>
      <c r="D247" s="211" t="s">
        <v>385</v>
      </c>
      <c r="E247" s="212" t="s">
        <v>4400</v>
      </c>
      <c r="F247" s="213" t="s">
        <v>4401</v>
      </c>
      <c r="G247" s="214" t="s">
        <v>572</v>
      </c>
      <c r="H247" s="215">
        <v>20.899999999999999</v>
      </c>
      <c r="I247" s="216"/>
      <c r="J247" s="217">
        <f>ROUND(I247*H247,2)</f>
        <v>0</v>
      </c>
      <c r="K247" s="213" t="s">
        <v>389</v>
      </c>
      <c r="L247" s="47"/>
      <c r="M247" s="218" t="s">
        <v>28</v>
      </c>
      <c r="N247" s="219" t="s">
        <v>45</v>
      </c>
      <c r="O247" s="87"/>
      <c r="P247" s="220">
        <f>O247*H247</f>
        <v>0</v>
      </c>
      <c r="Q247" s="220">
        <v>0.19900000000000001</v>
      </c>
      <c r="R247" s="220">
        <f>Q247*H247</f>
        <v>4.1590999999999996</v>
      </c>
      <c r="S247" s="220">
        <v>0</v>
      </c>
      <c r="T247" s="221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2" t="s">
        <v>390</v>
      </c>
      <c r="AT247" s="222" t="s">
        <v>385</v>
      </c>
      <c r="AU247" s="222" t="s">
        <v>84</v>
      </c>
      <c r="AY247" s="20" t="s">
        <v>378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20" t="s">
        <v>82</v>
      </c>
      <c r="BK247" s="223">
        <f>ROUND(I247*H247,2)</f>
        <v>0</v>
      </c>
      <c r="BL247" s="20" t="s">
        <v>390</v>
      </c>
      <c r="BM247" s="222" t="s">
        <v>4402</v>
      </c>
    </row>
    <row r="248" s="2" customFormat="1">
      <c r="A248" s="41"/>
      <c r="B248" s="42"/>
      <c r="C248" s="43"/>
      <c r="D248" s="224" t="s">
        <v>394</v>
      </c>
      <c r="E248" s="43"/>
      <c r="F248" s="225" t="s">
        <v>4403</v>
      </c>
      <c r="G248" s="43"/>
      <c r="H248" s="43"/>
      <c r="I248" s="226"/>
      <c r="J248" s="43"/>
      <c r="K248" s="43"/>
      <c r="L248" s="47"/>
      <c r="M248" s="227"/>
      <c r="N248" s="228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394</v>
      </c>
      <c r="AU248" s="20" t="s">
        <v>84</v>
      </c>
    </row>
    <row r="249" s="13" customFormat="1">
      <c r="A249" s="13"/>
      <c r="B249" s="229"/>
      <c r="C249" s="230"/>
      <c r="D249" s="231" t="s">
        <v>397</v>
      </c>
      <c r="E249" s="232" t="s">
        <v>28</v>
      </c>
      <c r="F249" s="233" t="s">
        <v>4323</v>
      </c>
      <c r="G249" s="230"/>
      <c r="H249" s="232" t="s">
        <v>28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397</v>
      </c>
      <c r="AU249" s="239" t="s">
        <v>84</v>
      </c>
      <c r="AV249" s="13" t="s">
        <v>82</v>
      </c>
      <c r="AW249" s="13" t="s">
        <v>35</v>
      </c>
      <c r="AX249" s="13" t="s">
        <v>74</v>
      </c>
      <c r="AY249" s="239" t="s">
        <v>378</v>
      </c>
    </row>
    <row r="250" s="13" customFormat="1">
      <c r="A250" s="13"/>
      <c r="B250" s="229"/>
      <c r="C250" s="230"/>
      <c r="D250" s="231" t="s">
        <v>397</v>
      </c>
      <c r="E250" s="232" t="s">
        <v>28</v>
      </c>
      <c r="F250" s="233" t="s">
        <v>4326</v>
      </c>
      <c r="G250" s="230"/>
      <c r="H250" s="232" t="s">
        <v>28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397</v>
      </c>
      <c r="AU250" s="239" t="s">
        <v>84</v>
      </c>
      <c r="AV250" s="13" t="s">
        <v>82</v>
      </c>
      <c r="AW250" s="13" t="s">
        <v>35</v>
      </c>
      <c r="AX250" s="13" t="s">
        <v>74</v>
      </c>
      <c r="AY250" s="239" t="s">
        <v>378</v>
      </c>
    </row>
    <row r="251" s="14" customFormat="1">
      <c r="A251" s="14"/>
      <c r="B251" s="240"/>
      <c r="C251" s="241"/>
      <c r="D251" s="231" t="s">
        <v>397</v>
      </c>
      <c r="E251" s="242" t="s">
        <v>28</v>
      </c>
      <c r="F251" s="243" t="s">
        <v>4404</v>
      </c>
      <c r="G251" s="241"/>
      <c r="H251" s="244">
        <v>15.6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397</v>
      </c>
      <c r="AU251" s="250" t="s">
        <v>84</v>
      </c>
      <c r="AV251" s="14" t="s">
        <v>84</v>
      </c>
      <c r="AW251" s="14" t="s">
        <v>35</v>
      </c>
      <c r="AX251" s="14" t="s">
        <v>74</v>
      </c>
      <c r="AY251" s="250" t="s">
        <v>378</v>
      </c>
    </row>
    <row r="252" s="13" customFormat="1">
      <c r="A252" s="13"/>
      <c r="B252" s="229"/>
      <c r="C252" s="230"/>
      <c r="D252" s="231" t="s">
        <v>397</v>
      </c>
      <c r="E252" s="232" t="s">
        <v>28</v>
      </c>
      <c r="F252" s="233" t="s">
        <v>4328</v>
      </c>
      <c r="G252" s="230"/>
      <c r="H252" s="232" t="s">
        <v>28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397</v>
      </c>
      <c r="AU252" s="239" t="s">
        <v>84</v>
      </c>
      <c r="AV252" s="13" t="s">
        <v>82</v>
      </c>
      <c r="AW252" s="13" t="s">
        <v>35</v>
      </c>
      <c r="AX252" s="13" t="s">
        <v>74</v>
      </c>
      <c r="AY252" s="239" t="s">
        <v>378</v>
      </c>
    </row>
    <row r="253" s="14" customFormat="1">
      <c r="A253" s="14"/>
      <c r="B253" s="240"/>
      <c r="C253" s="241"/>
      <c r="D253" s="231" t="s">
        <v>397</v>
      </c>
      <c r="E253" s="242" t="s">
        <v>28</v>
      </c>
      <c r="F253" s="243" t="s">
        <v>4357</v>
      </c>
      <c r="G253" s="241"/>
      <c r="H253" s="244">
        <v>5.2999999999999998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397</v>
      </c>
      <c r="AU253" s="250" t="s">
        <v>84</v>
      </c>
      <c r="AV253" s="14" t="s">
        <v>84</v>
      </c>
      <c r="AW253" s="14" t="s">
        <v>35</v>
      </c>
      <c r="AX253" s="14" t="s">
        <v>74</v>
      </c>
      <c r="AY253" s="250" t="s">
        <v>378</v>
      </c>
    </row>
    <row r="254" s="15" customFormat="1">
      <c r="A254" s="15"/>
      <c r="B254" s="251"/>
      <c r="C254" s="252"/>
      <c r="D254" s="231" t="s">
        <v>397</v>
      </c>
      <c r="E254" s="253" t="s">
        <v>28</v>
      </c>
      <c r="F254" s="254" t="s">
        <v>416</v>
      </c>
      <c r="G254" s="252"/>
      <c r="H254" s="255">
        <v>20.899999999999999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1" t="s">
        <v>397</v>
      </c>
      <c r="AU254" s="261" t="s">
        <v>84</v>
      </c>
      <c r="AV254" s="15" t="s">
        <v>390</v>
      </c>
      <c r="AW254" s="15" t="s">
        <v>35</v>
      </c>
      <c r="AX254" s="15" t="s">
        <v>82</v>
      </c>
      <c r="AY254" s="261" t="s">
        <v>378</v>
      </c>
    </row>
    <row r="255" s="2" customFormat="1" ht="37.8" customHeight="1">
      <c r="A255" s="41"/>
      <c r="B255" s="42"/>
      <c r="C255" s="211" t="s">
        <v>637</v>
      </c>
      <c r="D255" s="211" t="s">
        <v>385</v>
      </c>
      <c r="E255" s="212" t="s">
        <v>4405</v>
      </c>
      <c r="F255" s="213" t="s">
        <v>4406</v>
      </c>
      <c r="G255" s="214" t="s">
        <v>572</v>
      </c>
      <c r="H255" s="215">
        <v>24.800000000000001</v>
      </c>
      <c r="I255" s="216"/>
      <c r="J255" s="217">
        <f>ROUND(I255*H255,2)</f>
        <v>0</v>
      </c>
      <c r="K255" s="213" t="s">
        <v>28</v>
      </c>
      <c r="L255" s="47"/>
      <c r="M255" s="218" t="s">
        <v>28</v>
      </c>
      <c r="N255" s="219" t="s">
        <v>45</v>
      </c>
      <c r="O255" s="87"/>
      <c r="P255" s="220">
        <f>O255*H255</f>
        <v>0</v>
      </c>
      <c r="Q255" s="220">
        <v>0.23000000000000001</v>
      </c>
      <c r="R255" s="220">
        <f>Q255*H255</f>
        <v>5.7040000000000006</v>
      </c>
      <c r="S255" s="220">
        <v>0</v>
      </c>
      <c r="T255" s="221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2" t="s">
        <v>390</v>
      </c>
      <c r="AT255" s="222" t="s">
        <v>385</v>
      </c>
      <c r="AU255" s="222" t="s">
        <v>84</v>
      </c>
      <c r="AY255" s="20" t="s">
        <v>378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20" t="s">
        <v>82</v>
      </c>
      <c r="BK255" s="223">
        <f>ROUND(I255*H255,2)</f>
        <v>0</v>
      </c>
      <c r="BL255" s="20" t="s">
        <v>390</v>
      </c>
      <c r="BM255" s="222" t="s">
        <v>4407</v>
      </c>
    </row>
    <row r="256" s="13" customFormat="1">
      <c r="A256" s="13"/>
      <c r="B256" s="229"/>
      <c r="C256" s="230"/>
      <c r="D256" s="231" t="s">
        <v>397</v>
      </c>
      <c r="E256" s="232" t="s">
        <v>28</v>
      </c>
      <c r="F256" s="233" t="s">
        <v>4323</v>
      </c>
      <c r="G256" s="230"/>
      <c r="H256" s="232" t="s">
        <v>28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397</v>
      </c>
      <c r="AU256" s="239" t="s">
        <v>84</v>
      </c>
      <c r="AV256" s="13" t="s">
        <v>82</v>
      </c>
      <c r="AW256" s="13" t="s">
        <v>35</v>
      </c>
      <c r="AX256" s="13" t="s">
        <v>74</v>
      </c>
      <c r="AY256" s="239" t="s">
        <v>378</v>
      </c>
    </row>
    <row r="257" s="13" customFormat="1">
      <c r="A257" s="13"/>
      <c r="B257" s="229"/>
      <c r="C257" s="230"/>
      <c r="D257" s="231" t="s">
        <v>397</v>
      </c>
      <c r="E257" s="232" t="s">
        <v>28</v>
      </c>
      <c r="F257" s="233" t="s">
        <v>4326</v>
      </c>
      <c r="G257" s="230"/>
      <c r="H257" s="232" t="s">
        <v>28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397</v>
      </c>
      <c r="AU257" s="239" t="s">
        <v>84</v>
      </c>
      <c r="AV257" s="13" t="s">
        <v>82</v>
      </c>
      <c r="AW257" s="13" t="s">
        <v>35</v>
      </c>
      <c r="AX257" s="13" t="s">
        <v>74</v>
      </c>
      <c r="AY257" s="239" t="s">
        <v>378</v>
      </c>
    </row>
    <row r="258" s="14" customFormat="1">
      <c r="A258" s="14"/>
      <c r="B258" s="240"/>
      <c r="C258" s="241"/>
      <c r="D258" s="231" t="s">
        <v>397</v>
      </c>
      <c r="E258" s="242" t="s">
        <v>28</v>
      </c>
      <c r="F258" s="243" t="s">
        <v>4356</v>
      </c>
      <c r="G258" s="241"/>
      <c r="H258" s="244">
        <v>19.5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397</v>
      </c>
      <c r="AU258" s="250" t="s">
        <v>84</v>
      </c>
      <c r="AV258" s="14" t="s">
        <v>84</v>
      </c>
      <c r="AW258" s="14" t="s">
        <v>35</v>
      </c>
      <c r="AX258" s="14" t="s">
        <v>74</v>
      </c>
      <c r="AY258" s="250" t="s">
        <v>378</v>
      </c>
    </row>
    <row r="259" s="13" customFormat="1">
      <c r="A259" s="13"/>
      <c r="B259" s="229"/>
      <c r="C259" s="230"/>
      <c r="D259" s="231" t="s">
        <v>397</v>
      </c>
      <c r="E259" s="232" t="s">
        <v>28</v>
      </c>
      <c r="F259" s="233" t="s">
        <v>4328</v>
      </c>
      <c r="G259" s="230"/>
      <c r="H259" s="232" t="s">
        <v>28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397</v>
      </c>
      <c r="AU259" s="239" t="s">
        <v>84</v>
      </c>
      <c r="AV259" s="13" t="s">
        <v>82</v>
      </c>
      <c r="AW259" s="13" t="s">
        <v>35</v>
      </c>
      <c r="AX259" s="13" t="s">
        <v>74</v>
      </c>
      <c r="AY259" s="239" t="s">
        <v>378</v>
      </c>
    </row>
    <row r="260" s="14" customFormat="1">
      <c r="A260" s="14"/>
      <c r="B260" s="240"/>
      <c r="C260" s="241"/>
      <c r="D260" s="231" t="s">
        <v>397</v>
      </c>
      <c r="E260" s="242" t="s">
        <v>28</v>
      </c>
      <c r="F260" s="243" t="s">
        <v>4357</v>
      </c>
      <c r="G260" s="241"/>
      <c r="H260" s="244">
        <v>5.2999999999999998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397</v>
      </c>
      <c r="AU260" s="250" t="s">
        <v>84</v>
      </c>
      <c r="AV260" s="14" t="s">
        <v>84</v>
      </c>
      <c r="AW260" s="14" t="s">
        <v>35</v>
      </c>
      <c r="AX260" s="14" t="s">
        <v>74</v>
      </c>
      <c r="AY260" s="250" t="s">
        <v>378</v>
      </c>
    </row>
    <row r="261" s="15" customFormat="1">
      <c r="A261" s="15"/>
      <c r="B261" s="251"/>
      <c r="C261" s="252"/>
      <c r="D261" s="231" t="s">
        <v>397</v>
      </c>
      <c r="E261" s="253" t="s">
        <v>28</v>
      </c>
      <c r="F261" s="254" t="s">
        <v>416</v>
      </c>
      <c r="G261" s="252"/>
      <c r="H261" s="255">
        <v>24.800000000000001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1" t="s">
        <v>397</v>
      </c>
      <c r="AU261" s="261" t="s">
        <v>84</v>
      </c>
      <c r="AV261" s="15" t="s">
        <v>390</v>
      </c>
      <c r="AW261" s="15" t="s">
        <v>35</v>
      </c>
      <c r="AX261" s="15" t="s">
        <v>82</v>
      </c>
      <c r="AY261" s="261" t="s">
        <v>378</v>
      </c>
    </row>
    <row r="262" s="2" customFormat="1" ht="37.8" customHeight="1">
      <c r="A262" s="41"/>
      <c r="B262" s="42"/>
      <c r="C262" s="211" t="s">
        <v>642</v>
      </c>
      <c r="D262" s="211" t="s">
        <v>385</v>
      </c>
      <c r="E262" s="212" t="s">
        <v>4408</v>
      </c>
      <c r="F262" s="213" t="s">
        <v>4409</v>
      </c>
      <c r="G262" s="214" t="s">
        <v>572</v>
      </c>
      <c r="H262" s="215">
        <v>13.5</v>
      </c>
      <c r="I262" s="216"/>
      <c r="J262" s="217">
        <f>ROUND(I262*H262,2)</f>
        <v>0</v>
      </c>
      <c r="K262" s="213" t="s">
        <v>28</v>
      </c>
      <c r="L262" s="47"/>
      <c r="M262" s="218" t="s">
        <v>28</v>
      </c>
      <c r="N262" s="219" t="s">
        <v>45</v>
      </c>
      <c r="O262" s="87"/>
      <c r="P262" s="220">
        <f>O262*H262</f>
        <v>0</v>
      </c>
      <c r="Q262" s="220">
        <v>0.52900000000000003</v>
      </c>
      <c r="R262" s="220">
        <f>Q262*H262</f>
        <v>7.1415000000000006</v>
      </c>
      <c r="S262" s="220">
        <v>0</v>
      </c>
      <c r="T262" s="221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2" t="s">
        <v>390</v>
      </c>
      <c r="AT262" s="222" t="s">
        <v>385</v>
      </c>
      <c r="AU262" s="222" t="s">
        <v>84</v>
      </c>
      <c r="AY262" s="20" t="s">
        <v>378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20" t="s">
        <v>82</v>
      </c>
      <c r="BK262" s="223">
        <f>ROUND(I262*H262,2)</f>
        <v>0</v>
      </c>
      <c r="BL262" s="20" t="s">
        <v>390</v>
      </c>
      <c r="BM262" s="222" t="s">
        <v>4410</v>
      </c>
    </row>
    <row r="263" s="13" customFormat="1">
      <c r="A263" s="13"/>
      <c r="B263" s="229"/>
      <c r="C263" s="230"/>
      <c r="D263" s="231" t="s">
        <v>397</v>
      </c>
      <c r="E263" s="232" t="s">
        <v>28</v>
      </c>
      <c r="F263" s="233" t="s">
        <v>4323</v>
      </c>
      <c r="G263" s="230"/>
      <c r="H263" s="232" t="s">
        <v>28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397</v>
      </c>
      <c r="AU263" s="239" t="s">
        <v>84</v>
      </c>
      <c r="AV263" s="13" t="s">
        <v>82</v>
      </c>
      <c r="AW263" s="13" t="s">
        <v>35</v>
      </c>
      <c r="AX263" s="13" t="s">
        <v>74</v>
      </c>
      <c r="AY263" s="239" t="s">
        <v>378</v>
      </c>
    </row>
    <row r="264" s="13" customFormat="1">
      <c r="A264" s="13"/>
      <c r="B264" s="229"/>
      <c r="C264" s="230"/>
      <c r="D264" s="231" t="s">
        <v>397</v>
      </c>
      <c r="E264" s="232" t="s">
        <v>28</v>
      </c>
      <c r="F264" s="233" t="s">
        <v>4330</v>
      </c>
      <c r="G264" s="230"/>
      <c r="H264" s="232" t="s">
        <v>28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397</v>
      </c>
      <c r="AU264" s="239" t="s">
        <v>84</v>
      </c>
      <c r="AV264" s="13" t="s">
        <v>82</v>
      </c>
      <c r="AW264" s="13" t="s">
        <v>35</v>
      </c>
      <c r="AX264" s="13" t="s">
        <v>74</v>
      </c>
      <c r="AY264" s="239" t="s">
        <v>378</v>
      </c>
    </row>
    <row r="265" s="14" customFormat="1">
      <c r="A265" s="14"/>
      <c r="B265" s="240"/>
      <c r="C265" s="241"/>
      <c r="D265" s="231" t="s">
        <v>397</v>
      </c>
      <c r="E265" s="242" t="s">
        <v>28</v>
      </c>
      <c r="F265" s="243" t="s">
        <v>4358</v>
      </c>
      <c r="G265" s="241"/>
      <c r="H265" s="244">
        <v>4.7000000000000002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397</v>
      </c>
      <c r="AU265" s="250" t="s">
        <v>84</v>
      </c>
      <c r="AV265" s="14" t="s">
        <v>84</v>
      </c>
      <c r="AW265" s="14" t="s">
        <v>35</v>
      </c>
      <c r="AX265" s="14" t="s">
        <v>74</v>
      </c>
      <c r="AY265" s="250" t="s">
        <v>378</v>
      </c>
    </row>
    <row r="266" s="13" customFormat="1">
      <c r="A266" s="13"/>
      <c r="B266" s="229"/>
      <c r="C266" s="230"/>
      <c r="D266" s="231" t="s">
        <v>397</v>
      </c>
      <c r="E266" s="232" t="s">
        <v>28</v>
      </c>
      <c r="F266" s="233" t="s">
        <v>4332</v>
      </c>
      <c r="G266" s="230"/>
      <c r="H266" s="232" t="s">
        <v>28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397</v>
      </c>
      <c r="AU266" s="239" t="s">
        <v>84</v>
      </c>
      <c r="AV266" s="13" t="s">
        <v>82</v>
      </c>
      <c r="AW266" s="13" t="s">
        <v>35</v>
      </c>
      <c r="AX266" s="13" t="s">
        <v>74</v>
      </c>
      <c r="AY266" s="239" t="s">
        <v>378</v>
      </c>
    </row>
    <row r="267" s="14" customFormat="1">
      <c r="A267" s="14"/>
      <c r="B267" s="240"/>
      <c r="C267" s="241"/>
      <c r="D267" s="231" t="s">
        <v>397</v>
      </c>
      <c r="E267" s="242" t="s">
        <v>28</v>
      </c>
      <c r="F267" s="243" t="s">
        <v>4359</v>
      </c>
      <c r="G267" s="241"/>
      <c r="H267" s="244">
        <v>8.8000000000000007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397</v>
      </c>
      <c r="AU267" s="250" t="s">
        <v>84</v>
      </c>
      <c r="AV267" s="14" t="s">
        <v>84</v>
      </c>
      <c r="AW267" s="14" t="s">
        <v>35</v>
      </c>
      <c r="AX267" s="14" t="s">
        <v>74</v>
      </c>
      <c r="AY267" s="250" t="s">
        <v>378</v>
      </c>
    </row>
    <row r="268" s="15" customFormat="1">
      <c r="A268" s="15"/>
      <c r="B268" s="251"/>
      <c r="C268" s="252"/>
      <c r="D268" s="231" t="s">
        <v>397</v>
      </c>
      <c r="E268" s="253" t="s">
        <v>28</v>
      </c>
      <c r="F268" s="254" t="s">
        <v>416</v>
      </c>
      <c r="G268" s="252"/>
      <c r="H268" s="255">
        <v>13.5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1" t="s">
        <v>397</v>
      </c>
      <c r="AU268" s="261" t="s">
        <v>84</v>
      </c>
      <c r="AV268" s="15" t="s">
        <v>390</v>
      </c>
      <c r="AW268" s="15" t="s">
        <v>35</v>
      </c>
      <c r="AX268" s="15" t="s">
        <v>82</v>
      </c>
      <c r="AY268" s="261" t="s">
        <v>378</v>
      </c>
    </row>
    <row r="269" s="2" customFormat="1" ht="37.8" customHeight="1">
      <c r="A269" s="41"/>
      <c r="B269" s="42"/>
      <c r="C269" s="211" t="s">
        <v>652</v>
      </c>
      <c r="D269" s="211" t="s">
        <v>385</v>
      </c>
      <c r="E269" s="212" t="s">
        <v>4411</v>
      </c>
      <c r="F269" s="213" t="s">
        <v>4412</v>
      </c>
      <c r="G269" s="214" t="s">
        <v>572</v>
      </c>
      <c r="H269" s="215">
        <v>215.982</v>
      </c>
      <c r="I269" s="216"/>
      <c r="J269" s="217">
        <f>ROUND(I269*H269,2)</f>
        <v>0</v>
      </c>
      <c r="K269" s="213" t="s">
        <v>28</v>
      </c>
      <c r="L269" s="47"/>
      <c r="M269" s="218" t="s">
        <v>28</v>
      </c>
      <c r="N269" s="219" t="s">
        <v>45</v>
      </c>
      <c r="O269" s="87"/>
      <c r="P269" s="220">
        <f>O269*H269</f>
        <v>0</v>
      </c>
      <c r="Q269" s="220">
        <v>0.57499999999999996</v>
      </c>
      <c r="R269" s="220">
        <f>Q269*H269</f>
        <v>124.18964999999999</v>
      </c>
      <c r="S269" s="220">
        <v>0</v>
      </c>
      <c r="T269" s="221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2" t="s">
        <v>390</v>
      </c>
      <c r="AT269" s="222" t="s">
        <v>385</v>
      </c>
      <c r="AU269" s="222" t="s">
        <v>84</v>
      </c>
      <c r="AY269" s="20" t="s">
        <v>378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20" t="s">
        <v>82</v>
      </c>
      <c r="BK269" s="223">
        <f>ROUND(I269*H269,2)</f>
        <v>0</v>
      </c>
      <c r="BL269" s="20" t="s">
        <v>390</v>
      </c>
      <c r="BM269" s="222" t="s">
        <v>4413</v>
      </c>
    </row>
    <row r="270" s="13" customFormat="1">
      <c r="A270" s="13"/>
      <c r="B270" s="229"/>
      <c r="C270" s="230"/>
      <c r="D270" s="231" t="s">
        <v>397</v>
      </c>
      <c r="E270" s="232" t="s">
        <v>28</v>
      </c>
      <c r="F270" s="233" t="s">
        <v>4323</v>
      </c>
      <c r="G270" s="230"/>
      <c r="H270" s="232" t="s">
        <v>28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397</v>
      </c>
      <c r="AU270" s="239" t="s">
        <v>84</v>
      </c>
      <c r="AV270" s="13" t="s">
        <v>82</v>
      </c>
      <c r="AW270" s="13" t="s">
        <v>35</v>
      </c>
      <c r="AX270" s="13" t="s">
        <v>74</v>
      </c>
      <c r="AY270" s="239" t="s">
        <v>378</v>
      </c>
    </row>
    <row r="271" s="13" customFormat="1">
      <c r="A271" s="13"/>
      <c r="B271" s="229"/>
      <c r="C271" s="230"/>
      <c r="D271" s="231" t="s">
        <v>397</v>
      </c>
      <c r="E271" s="232" t="s">
        <v>28</v>
      </c>
      <c r="F271" s="233" t="s">
        <v>4324</v>
      </c>
      <c r="G271" s="230"/>
      <c r="H271" s="232" t="s">
        <v>28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397</v>
      </c>
      <c r="AU271" s="239" t="s">
        <v>84</v>
      </c>
      <c r="AV271" s="13" t="s">
        <v>82</v>
      </c>
      <c r="AW271" s="13" t="s">
        <v>35</v>
      </c>
      <c r="AX271" s="13" t="s">
        <v>74</v>
      </c>
      <c r="AY271" s="239" t="s">
        <v>378</v>
      </c>
    </row>
    <row r="272" s="14" customFormat="1">
      <c r="A272" s="14"/>
      <c r="B272" s="240"/>
      <c r="C272" s="241"/>
      <c r="D272" s="231" t="s">
        <v>397</v>
      </c>
      <c r="E272" s="242" t="s">
        <v>28</v>
      </c>
      <c r="F272" s="243" t="s">
        <v>4355</v>
      </c>
      <c r="G272" s="241"/>
      <c r="H272" s="244">
        <v>90.5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397</v>
      </c>
      <c r="AU272" s="250" t="s">
        <v>84</v>
      </c>
      <c r="AV272" s="14" t="s">
        <v>84</v>
      </c>
      <c r="AW272" s="14" t="s">
        <v>35</v>
      </c>
      <c r="AX272" s="14" t="s">
        <v>74</v>
      </c>
      <c r="AY272" s="250" t="s">
        <v>378</v>
      </c>
    </row>
    <row r="273" s="13" customFormat="1">
      <c r="A273" s="13"/>
      <c r="B273" s="229"/>
      <c r="C273" s="230"/>
      <c r="D273" s="231" t="s">
        <v>397</v>
      </c>
      <c r="E273" s="232" t="s">
        <v>28</v>
      </c>
      <c r="F273" s="233" t="s">
        <v>4334</v>
      </c>
      <c r="G273" s="230"/>
      <c r="H273" s="232" t="s">
        <v>28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397</v>
      </c>
      <c r="AU273" s="239" t="s">
        <v>84</v>
      </c>
      <c r="AV273" s="13" t="s">
        <v>82</v>
      </c>
      <c r="AW273" s="13" t="s">
        <v>35</v>
      </c>
      <c r="AX273" s="13" t="s">
        <v>74</v>
      </c>
      <c r="AY273" s="239" t="s">
        <v>378</v>
      </c>
    </row>
    <row r="274" s="14" customFormat="1">
      <c r="A274" s="14"/>
      <c r="B274" s="240"/>
      <c r="C274" s="241"/>
      <c r="D274" s="231" t="s">
        <v>397</v>
      </c>
      <c r="E274" s="242" t="s">
        <v>28</v>
      </c>
      <c r="F274" s="243" t="s">
        <v>4360</v>
      </c>
      <c r="G274" s="241"/>
      <c r="H274" s="244">
        <v>48.700000000000003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397</v>
      </c>
      <c r="AU274" s="250" t="s">
        <v>84</v>
      </c>
      <c r="AV274" s="14" t="s">
        <v>84</v>
      </c>
      <c r="AW274" s="14" t="s">
        <v>35</v>
      </c>
      <c r="AX274" s="14" t="s">
        <v>74</v>
      </c>
      <c r="AY274" s="250" t="s">
        <v>378</v>
      </c>
    </row>
    <row r="275" s="13" customFormat="1">
      <c r="A275" s="13"/>
      <c r="B275" s="229"/>
      <c r="C275" s="230"/>
      <c r="D275" s="231" t="s">
        <v>397</v>
      </c>
      <c r="E275" s="232" t="s">
        <v>28</v>
      </c>
      <c r="F275" s="233" t="s">
        <v>4301</v>
      </c>
      <c r="G275" s="230"/>
      <c r="H275" s="232" t="s">
        <v>28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397</v>
      </c>
      <c r="AU275" s="239" t="s">
        <v>84</v>
      </c>
      <c r="AV275" s="13" t="s">
        <v>82</v>
      </c>
      <c r="AW275" s="13" t="s">
        <v>35</v>
      </c>
      <c r="AX275" s="13" t="s">
        <v>74</v>
      </c>
      <c r="AY275" s="239" t="s">
        <v>378</v>
      </c>
    </row>
    <row r="276" s="13" customFormat="1">
      <c r="A276" s="13"/>
      <c r="B276" s="229"/>
      <c r="C276" s="230"/>
      <c r="D276" s="231" t="s">
        <v>397</v>
      </c>
      <c r="E276" s="232" t="s">
        <v>28</v>
      </c>
      <c r="F276" s="233" t="s">
        <v>4302</v>
      </c>
      <c r="G276" s="230"/>
      <c r="H276" s="232" t="s">
        <v>28</v>
      </c>
      <c r="I276" s="234"/>
      <c r="J276" s="230"/>
      <c r="K276" s="230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397</v>
      </c>
      <c r="AU276" s="239" t="s">
        <v>84</v>
      </c>
      <c r="AV276" s="13" t="s">
        <v>82</v>
      </c>
      <c r="AW276" s="13" t="s">
        <v>35</v>
      </c>
      <c r="AX276" s="13" t="s">
        <v>74</v>
      </c>
      <c r="AY276" s="239" t="s">
        <v>378</v>
      </c>
    </row>
    <row r="277" s="14" customFormat="1">
      <c r="A277" s="14"/>
      <c r="B277" s="240"/>
      <c r="C277" s="241"/>
      <c r="D277" s="231" t="s">
        <v>397</v>
      </c>
      <c r="E277" s="242" t="s">
        <v>28</v>
      </c>
      <c r="F277" s="243" t="s">
        <v>4362</v>
      </c>
      <c r="G277" s="241"/>
      <c r="H277" s="244">
        <v>58.752000000000002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0" t="s">
        <v>397</v>
      </c>
      <c r="AU277" s="250" t="s">
        <v>84</v>
      </c>
      <c r="AV277" s="14" t="s">
        <v>84</v>
      </c>
      <c r="AW277" s="14" t="s">
        <v>35</v>
      </c>
      <c r="AX277" s="14" t="s">
        <v>74</v>
      </c>
      <c r="AY277" s="250" t="s">
        <v>378</v>
      </c>
    </row>
    <row r="278" s="14" customFormat="1">
      <c r="A278" s="14"/>
      <c r="B278" s="240"/>
      <c r="C278" s="241"/>
      <c r="D278" s="231" t="s">
        <v>397</v>
      </c>
      <c r="E278" s="242" t="s">
        <v>28</v>
      </c>
      <c r="F278" s="243" t="s">
        <v>4363</v>
      </c>
      <c r="G278" s="241"/>
      <c r="H278" s="244">
        <v>18.030000000000001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397</v>
      </c>
      <c r="AU278" s="250" t="s">
        <v>84</v>
      </c>
      <c r="AV278" s="14" t="s">
        <v>84</v>
      </c>
      <c r="AW278" s="14" t="s">
        <v>35</v>
      </c>
      <c r="AX278" s="14" t="s">
        <v>74</v>
      </c>
      <c r="AY278" s="250" t="s">
        <v>378</v>
      </c>
    </row>
    <row r="279" s="15" customFormat="1">
      <c r="A279" s="15"/>
      <c r="B279" s="251"/>
      <c r="C279" s="252"/>
      <c r="D279" s="231" t="s">
        <v>397</v>
      </c>
      <c r="E279" s="253" t="s">
        <v>28</v>
      </c>
      <c r="F279" s="254" t="s">
        <v>416</v>
      </c>
      <c r="G279" s="252"/>
      <c r="H279" s="255">
        <v>215.982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1" t="s">
        <v>397</v>
      </c>
      <c r="AU279" s="261" t="s">
        <v>84</v>
      </c>
      <c r="AV279" s="15" t="s">
        <v>390</v>
      </c>
      <c r="AW279" s="15" t="s">
        <v>35</v>
      </c>
      <c r="AX279" s="15" t="s">
        <v>82</v>
      </c>
      <c r="AY279" s="261" t="s">
        <v>378</v>
      </c>
    </row>
    <row r="280" s="2" customFormat="1" ht="24.15" customHeight="1">
      <c r="A280" s="41"/>
      <c r="B280" s="42"/>
      <c r="C280" s="211" t="s">
        <v>658</v>
      </c>
      <c r="D280" s="211" t="s">
        <v>385</v>
      </c>
      <c r="E280" s="212" t="s">
        <v>4414</v>
      </c>
      <c r="F280" s="213" t="s">
        <v>4415</v>
      </c>
      <c r="G280" s="214" t="s">
        <v>388</v>
      </c>
      <c r="H280" s="215">
        <v>11.435000000000001</v>
      </c>
      <c r="I280" s="216"/>
      <c r="J280" s="217">
        <f>ROUND(I280*H280,2)</f>
        <v>0</v>
      </c>
      <c r="K280" s="213" t="s">
        <v>389</v>
      </c>
      <c r="L280" s="47"/>
      <c r="M280" s="218" t="s">
        <v>28</v>
      </c>
      <c r="N280" s="219" t="s">
        <v>45</v>
      </c>
      <c r="O280" s="87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2" t="s">
        <v>390</v>
      </c>
      <c r="AT280" s="222" t="s">
        <v>385</v>
      </c>
      <c r="AU280" s="222" t="s">
        <v>84</v>
      </c>
      <c r="AY280" s="20" t="s">
        <v>378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20" t="s">
        <v>82</v>
      </c>
      <c r="BK280" s="223">
        <f>ROUND(I280*H280,2)</f>
        <v>0</v>
      </c>
      <c r="BL280" s="20" t="s">
        <v>390</v>
      </c>
      <c r="BM280" s="222" t="s">
        <v>4416</v>
      </c>
    </row>
    <row r="281" s="2" customFormat="1">
      <c r="A281" s="41"/>
      <c r="B281" s="42"/>
      <c r="C281" s="43"/>
      <c r="D281" s="224" t="s">
        <v>394</v>
      </c>
      <c r="E281" s="43"/>
      <c r="F281" s="225" t="s">
        <v>4417</v>
      </c>
      <c r="G281" s="43"/>
      <c r="H281" s="43"/>
      <c r="I281" s="226"/>
      <c r="J281" s="43"/>
      <c r="K281" s="43"/>
      <c r="L281" s="47"/>
      <c r="M281" s="227"/>
      <c r="N281" s="228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394</v>
      </c>
      <c r="AU281" s="20" t="s">
        <v>84</v>
      </c>
    </row>
    <row r="282" s="13" customFormat="1">
      <c r="A282" s="13"/>
      <c r="B282" s="229"/>
      <c r="C282" s="230"/>
      <c r="D282" s="231" t="s">
        <v>397</v>
      </c>
      <c r="E282" s="232" t="s">
        <v>28</v>
      </c>
      <c r="F282" s="233" t="s">
        <v>4323</v>
      </c>
      <c r="G282" s="230"/>
      <c r="H282" s="232" t="s">
        <v>28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397</v>
      </c>
      <c r="AU282" s="239" t="s">
        <v>84</v>
      </c>
      <c r="AV282" s="13" t="s">
        <v>82</v>
      </c>
      <c r="AW282" s="13" t="s">
        <v>35</v>
      </c>
      <c r="AX282" s="13" t="s">
        <v>74</v>
      </c>
      <c r="AY282" s="239" t="s">
        <v>378</v>
      </c>
    </row>
    <row r="283" s="13" customFormat="1">
      <c r="A283" s="13"/>
      <c r="B283" s="229"/>
      <c r="C283" s="230"/>
      <c r="D283" s="231" t="s">
        <v>397</v>
      </c>
      <c r="E283" s="232" t="s">
        <v>28</v>
      </c>
      <c r="F283" s="233" t="s">
        <v>4324</v>
      </c>
      <c r="G283" s="230"/>
      <c r="H283" s="232" t="s">
        <v>28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397</v>
      </c>
      <c r="AU283" s="239" t="s">
        <v>84</v>
      </c>
      <c r="AV283" s="13" t="s">
        <v>82</v>
      </c>
      <c r="AW283" s="13" t="s">
        <v>35</v>
      </c>
      <c r="AX283" s="13" t="s">
        <v>74</v>
      </c>
      <c r="AY283" s="239" t="s">
        <v>378</v>
      </c>
    </row>
    <row r="284" s="14" customFormat="1">
      <c r="A284" s="14"/>
      <c r="B284" s="240"/>
      <c r="C284" s="241"/>
      <c r="D284" s="231" t="s">
        <v>397</v>
      </c>
      <c r="E284" s="242" t="s">
        <v>28</v>
      </c>
      <c r="F284" s="243" t="s">
        <v>4418</v>
      </c>
      <c r="G284" s="241"/>
      <c r="H284" s="244">
        <v>1.25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397</v>
      </c>
      <c r="AU284" s="250" t="s">
        <v>84</v>
      </c>
      <c r="AV284" s="14" t="s">
        <v>84</v>
      </c>
      <c r="AW284" s="14" t="s">
        <v>35</v>
      </c>
      <c r="AX284" s="14" t="s">
        <v>74</v>
      </c>
      <c r="AY284" s="250" t="s">
        <v>378</v>
      </c>
    </row>
    <row r="285" s="13" customFormat="1">
      <c r="A285" s="13"/>
      <c r="B285" s="229"/>
      <c r="C285" s="230"/>
      <c r="D285" s="231" t="s">
        <v>397</v>
      </c>
      <c r="E285" s="232" t="s">
        <v>28</v>
      </c>
      <c r="F285" s="233" t="s">
        <v>4326</v>
      </c>
      <c r="G285" s="230"/>
      <c r="H285" s="232" t="s">
        <v>28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397</v>
      </c>
      <c r="AU285" s="239" t="s">
        <v>84</v>
      </c>
      <c r="AV285" s="13" t="s">
        <v>82</v>
      </c>
      <c r="AW285" s="13" t="s">
        <v>35</v>
      </c>
      <c r="AX285" s="13" t="s">
        <v>74</v>
      </c>
      <c r="AY285" s="239" t="s">
        <v>378</v>
      </c>
    </row>
    <row r="286" s="14" customFormat="1">
      <c r="A286" s="14"/>
      <c r="B286" s="240"/>
      <c r="C286" s="241"/>
      <c r="D286" s="231" t="s">
        <v>397</v>
      </c>
      <c r="E286" s="242" t="s">
        <v>28</v>
      </c>
      <c r="F286" s="243" t="s">
        <v>4419</v>
      </c>
      <c r="G286" s="241"/>
      <c r="H286" s="244">
        <v>1.1699999999999999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397</v>
      </c>
      <c r="AU286" s="250" t="s">
        <v>84</v>
      </c>
      <c r="AV286" s="14" t="s">
        <v>84</v>
      </c>
      <c r="AW286" s="14" t="s">
        <v>35</v>
      </c>
      <c r="AX286" s="14" t="s">
        <v>74</v>
      </c>
      <c r="AY286" s="250" t="s">
        <v>378</v>
      </c>
    </row>
    <row r="287" s="13" customFormat="1">
      <c r="A287" s="13"/>
      <c r="B287" s="229"/>
      <c r="C287" s="230"/>
      <c r="D287" s="231" t="s">
        <v>397</v>
      </c>
      <c r="E287" s="232" t="s">
        <v>28</v>
      </c>
      <c r="F287" s="233" t="s">
        <v>4301</v>
      </c>
      <c r="G287" s="230"/>
      <c r="H287" s="232" t="s">
        <v>28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397</v>
      </c>
      <c r="AU287" s="239" t="s">
        <v>84</v>
      </c>
      <c r="AV287" s="13" t="s">
        <v>82</v>
      </c>
      <c r="AW287" s="13" t="s">
        <v>35</v>
      </c>
      <c r="AX287" s="13" t="s">
        <v>74</v>
      </c>
      <c r="AY287" s="239" t="s">
        <v>378</v>
      </c>
    </row>
    <row r="288" s="13" customFormat="1">
      <c r="A288" s="13"/>
      <c r="B288" s="229"/>
      <c r="C288" s="230"/>
      <c r="D288" s="231" t="s">
        <v>397</v>
      </c>
      <c r="E288" s="232" t="s">
        <v>28</v>
      </c>
      <c r="F288" s="233" t="s">
        <v>4302</v>
      </c>
      <c r="G288" s="230"/>
      <c r="H288" s="232" t="s">
        <v>28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397</v>
      </c>
      <c r="AU288" s="239" t="s">
        <v>84</v>
      </c>
      <c r="AV288" s="13" t="s">
        <v>82</v>
      </c>
      <c r="AW288" s="13" t="s">
        <v>35</v>
      </c>
      <c r="AX288" s="13" t="s">
        <v>74</v>
      </c>
      <c r="AY288" s="239" t="s">
        <v>378</v>
      </c>
    </row>
    <row r="289" s="14" customFormat="1">
      <c r="A289" s="14"/>
      <c r="B289" s="240"/>
      <c r="C289" s="241"/>
      <c r="D289" s="231" t="s">
        <v>397</v>
      </c>
      <c r="E289" s="242" t="s">
        <v>28</v>
      </c>
      <c r="F289" s="243" t="s">
        <v>4337</v>
      </c>
      <c r="G289" s="241"/>
      <c r="H289" s="244">
        <v>9.0150000000000006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397</v>
      </c>
      <c r="AU289" s="250" t="s">
        <v>84</v>
      </c>
      <c r="AV289" s="14" t="s">
        <v>84</v>
      </c>
      <c r="AW289" s="14" t="s">
        <v>35</v>
      </c>
      <c r="AX289" s="14" t="s">
        <v>74</v>
      </c>
      <c r="AY289" s="250" t="s">
        <v>378</v>
      </c>
    </row>
    <row r="290" s="15" customFormat="1">
      <c r="A290" s="15"/>
      <c r="B290" s="251"/>
      <c r="C290" s="252"/>
      <c r="D290" s="231" t="s">
        <v>397</v>
      </c>
      <c r="E290" s="253" t="s">
        <v>4262</v>
      </c>
      <c r="F290" s="254" t="s">
        <v>416</v>
      </c>
      <c r="G290" s="252"/>
      <c r="H290" s="255">
        <v>11.435000000000001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1" t="s">
        <v>397</v>
      </c>
      <c r="AU290" s="261" t="s">
        <v>84</v>
      </c>
      <c r="AV290" s="15" t="s">
        <v>390</v>
      </c>
      <c r="AW290" s="15" t="s">
        <v>35</v>
      </c>
      <c r="AX290" s="15" t="s">
        <v>82</v>
      </c>
      <c r="AY290" s="261" t="s">
        <v>378</v>
      </c>
    </row>
    <row r="291" s="2" customFormat="1" ht="55.5" customHeight="1">
      <c r="A291" s="41"/>
      <c r="B291" s="42"/>
      <c r="C291" s="211" t="s">
        <v>148</v>
      </c>
      <c r="D291" s="211" t="s">
        <v>385</v>
      </c>
      <c r="E291" s="212" t="s">
        <v>4420</v>
      </c>
      <c r="F291" s="213" t="s">
        <v>4421</v>
      </c>
      <c r="G291" s="214" t="s">
        <v>572</v>
      </c>
      <c r="H291" s="215">
        <v>13.5</v>
      </c>
      <c r="I291" s="216"/>
      <c r="J291" s="217">
        <f>ROUND(I291*H291,2)</f>
        <v>0</v>
      </c>
      <c r="K291" s="213" t="s">
        <v>389</v>
      </c>
      <c r="L291" s="47"/>
      <c r="M291" s="218" t="s">
        <v>28</v>
      </c>
      <c r="N291" s="219" t="s">
        <v>45</v>
      </c>
      <c r="O291" s="87"/>
      <c r="P291" s="220">
        <f>O291*H291</f>
        <v>0</v>
      </c>
      <c r="Q291" s="220">
        <v>0.1837</v>
      </c>
      <c r="R291" s="220">
        <f>Q291*H291</f>
        <v>2.4799500000000001</v>
      </c>
      <c r="S291" s="220">
        <v>0</v>
      </c>
      <c r="T291" s="221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2" t="s">
        <v>390</v>
      </c>
      <c r="AT291" s="222" t="s">
        <v>385</v>
      </c>
      <c r="AU291" s="222" t="s">
        <v>84</v>
      </c>
      <c r="AY291" s="20" t="s">
        <v>378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20" t="s">
        <v>82</v>
      </c>
      <c r="BK291" s="223">
        <f>ROUND(I291*H291,2)</f>
        <v>0</v>
      </c>
      <c r="BL291" s="20" t="s">
        <v>390</v>
      </c>
      <c r="BM291" s="222" t="s">
        <v>4422</v>
      </c>
    </row>
    <row r="292" s="2" customFormat="1">
      <c r="A292" s="41"/>
      <c r="B292" s="42"/>
      <c r="C292" s="43"/>
      <c r="D292" s="224" t="s">
        <v>394</v>
      </c>
      <c r="E292" s="43"/>
      <c r="F292" s="225" t="s">
        <v>4423</v>
      </c>
      <c r="G292" s="43"/>
      <c r="H292" s="43"/>
      <c r="I292" s="226"/>
      <c r="J292" s="43"/>
      <c r="K292" s="43"/>
      <c r="L292" s="47"/>
      <c r="M292" s="227"/>
      <c r="N292" s="228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394</v>
      </c>
      <c r="AU292" s="20" t="s">
        <v>84</v>
      </c>
    </row>
    <row r="293" s="13" customFormat="1">
      <c r="A293" s="13"/>
      <c r="B293" s="229"/>
      <c r="C293" s="230"/>
      <c r="D293" s="231" t="s">
        <v>397</v>
      </c>
      <c r="E293" s="232" t="s">
        <v>28</v>
      </c>
      <c r="F293" s="233" t="s">
        <v>4323</v>
      </c>
      <c r="G293" s="230"/>
      <c r="H293" s="232" t="s">
        <v>28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397</v>
      </c>
      <c r="AU293" s="239" t="s">
        <v>84</v>
      </c>
      <c r="AV293" s="13" t="s">
        <v>82</v>
      </c>
      <c r="AW293" s="13" t="s">
        <v>35</v>
      </c>
      <c r="AX293" s="13" t="s">
        <v>74</v>
      </c>
      <c r="AY293" s="239" t="s">
        <v>378</v>
      </c>
    </row>
    <row r="294" s="13" customFormat="1">
      <c r="A294" s="13"/>
      <c r="B294" s="229"/>
      <c r="C294" s="230"/>
      <c r="D294" s="231" t="s">
        <v>397</v>
      </c>
      <c r="E294" s="232" t="s">
        <v>28</v>
      </c>
      <c r="F294" s="233" t="s">
        <v>4330</v>
      </c>
      <c r="G294" s="230"/>
      <c r="H294" s="232" t="s">
        <v>28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397</v>
      </c>
      <c r="AU294" s="239" t="s">
        <v>84</v>
      </c>
      <c r="AV294" s="13" t="s">
        <v>82</v>
      </c>
      <c r="AW294" s="13" t="s">
        <v>35</v>
      </c>
      <c r="AX294" s="13" t="s">
        <v>74</v>
      </c>
      <c r="AY294" s="239" t="s">
        <v>378</v>
      </c>
    </row>
    <row r="295" s="14" customFormat="1">
      <c r="A295" s="14"/>
      <c r="B295" s="240"/>
      <c r="C295" s="241"/>
      <c r="D295" s="231" t="s">
        <v>397</v>
      </c>
      <c r="E295" s="242" t="s">
        <v>28</v>
      </c>
      <c r="F295" s="243" t="s">
        <v>4358</v>
      </c>
      <c r="G295" s="241"/>
      <c r="H295" s="244">
        <v>4.7000000000000002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397</v>
      </c>
      <c r="AU295" s="250" t="s">
        <v>84</v>
      </c>
      <c r="AV295" s="14" t="s">
        <v>84</v>
      </c>
      <c r="AW295" s="14" t="s">
        <v>35</v>
      </c>
      <c r="AX295" s="14" t="s">
        <v>74</v>
      </c>
      <c r="AY295" s="250" t="s">
        <v>378</v>
      </c>
    </row>
    <row r="296" s="13" customFormat="1">
      <c r="A296" s="13"/>
      <c r="B296" s="229"/>
      <c r="C296" s="230"/>
      <c r="D296" s="231" t="s">
        <v>397</v>
      </c>
      <c r="E296" s="232" t="s">
        <v>28</v>
      </c>
      <c r="F296" s="233" t="s">
        <v>4332</v>
      </c>
      <c r="G296" s="230"/>
      <c r="H296" s="232" t="s">
        <v>28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397</v>
      </c>
      <c r="AU296" s="239" t="s">
        <v>84</v>
      </c>
      <c r="AV296" s="13" t="s">
        <v>82</v>
      </c>
      <c r="AW296" s="13" t="s">
        <v>35</v>
      </c>
      <c r="AX296" s="13" t="s">
        <v>74</v>
      </c>
      <c r="AY296" s="239" t="s">
        <v>378</v>
      </c>
    </row>
    <row r="297" s="14" customFormat="1">
      <c r="A297" s="14"/>
      <c r="B297" s="240"/>
      <c r="C297" s="241"/>
      <c r="D297" s="231" t="s">
        <v>397</v>
      </c>
      <c r="E297" s="242" t="s">
        <v>28</v>
      </c>
      <c r="F297" s="243" t="s">
        <v>4359</v>
      </c>
      <c r="G297" s="241"/>
      <c r="H297" s="244">
        <v>8.8000000000000007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397</v>
      </c>
      <c r="AU297" s="250" t="s">
        <v>84</v>
      </c>
      <c r="AV297" s="14" t="s">
        <v>84</v>
      </c>
      <c r="AW297" s="14" t="s">
        <v>35</v>
      </c>
      <c r="AX297" s="14" t="s">
        <v>74</v>
      </c>
      <c r="AY297" s="250" t="s">
        <v>378</v>
      </c>
    </row>
    <row r="298" s="15" customFormat="1">
      <c r="A298" s="15"/>
      <c r="B298" s="251"/>
      <c r="C298" s="252"/>
      <c r="D298" s="231" t="s">
        <v>397</v>
      </c>
      <c r="E298" s="253" t="s">
        <v>139</v>
      </c>
      <c r="F298" s="254" t="s">
        <v>416</v>
      </c>
      <c r="G298" s="252"/>
      <c r="H298" s="255">
        <v>13.5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1" t="s">
        <v>397</v>
      </c>
      <c r="AU298" s="261" t="s">
        <v>84</v>
      </c>
      <c r="AV298" s="15" t="s">
        <v>390</v>
      </c>
      <c r="AW298" s="15" t="s">
        <v>35</v>
      </c>
      <c r="AX298" s="15" t="s">
        <v>82</v>
      </c>
      <c r="AY298" s="261" t="s">
        <v>378</v>
      </c>
    </row>
    <row r="299" s="2" customFormat="1" ht="16.5" customHeight="1">
      <c r="A299" s="41"/>
      <c r="B299" s="42"/>
      <c r="C299" s="273" t="s">
        <v>674</v>
      </c>
      <c r="D299" s="273" t="s">
        <v>875</v>
      </c>
      <c r="E299" s="274" t="s">
        <v>4424</v>
      </c>
      <c r="F299" s="275" t="s">
        <v>4425</v>
      </c>
      <c r="G299" s="276" t="s">
        <v>572</v>
      </c>
      <c r="H299" s="277">
        <v>13.904999999999999</v>
      </c>
      <c r="I299" s="278"/>
      <c r="J299" s="279">
        <f>ROUND(I299*H299,2)</f>
        <v>0</v>
      </c>
      <c r="K299" s="275" t="s">
        <v>389</v>
      </c>
      <c r="L299" s="280"/>
      <c r="M299" s="281" t="s">
        <v>28</v>
      </c>
      <c r="N299" s="282" t="s">
        <v>45</v>
      </c>
      <c r="O299" s="87"/>
      <c r="P299" s="220">
        <f>O299*H299</f>
        <v>0</v>
      </c>
      <c r="Q299" s="220">
        <v>0.222</v>
      </c>
      <c r="R299" s="220">
        <f>Q299*H299</f>
        <v>3.08691</v>
      </c>
      <c r="S299" s="220">
        <v>0</v>
      </c>
      <c r="T299" s="221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2" t="s">
        <v>540</v>
      </c>
      <c r="AT299" s="222" t="s">
        <v>875</v>
      </c>
      <c r="AU299" s="222" t="s">
        <v>84</v>
      </c>
      <c r="AY299" s="20" t="s">
        <v>378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20" t="s">
        <v>82</v>
      </c>
      <c r="BK299" s="223">
        <f>ROUND(I299*H299,2)</f>
        <v>0</v>
      </c>
      <c r="BL299" s="20" t="s">
        <v>390</v>
      </c>
      <c r="BM299" s="222" t="s">
        <v>4426</v>
      </c>
    </row>
    <row r="300" s="14" customFormat="1">
      <c r="A300" s="14"/>
      <c r="B300" s="240"/>
      <c r="C300" s="241"/>
      <c r="D300" s="231" t="s">
        <v>397</v>
      </c>
      <c r="E300" s="242" t="s">
        <v>28</v>
      </c>
      <c r="F300" s="243" t="s">
        <v>4427</v>
      </c>
      <c r="G300" s="241"/>
      <c r="H300" s="244">
        <v>13.904999999999999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397</v>
      </c>
      <c r="AU300" s="250" t="s">
        <v>84</v>
      </c>
      <c r="AV300" s="14" t="s">
        <v>84</v>
      </c>
      <c r="AW300" s="14" t="s">
        <v>35</v>
      </c>
      <c r="AX300" s="14" t="s">
        <v>82</v>
      </c>
      <c r="AY300" s="250" t="s">
        <v>378</v>
      </c>
    </row>
    <row r="301" s="2" customFormat="1" ht="78" customHeight="1">
      <c r="A301" s="41"/>
      <c r="B301" s="42"/>
      <c r="C301" s="211" t="s">
        <v>680</v>
      </c>
      <c r="D301" s="211" t="s">
        <v>385</v>
      </c>
      <c r="E301" s="212" t="s">
        <v>4428</v>
      </c>
      <c r="F301" s="213" t="s">
        <v>4429</v>
      </c>
      <c r="G301" s="214" t="s">
        <v>572</v>
      </c>
      <c r="H301" s="215">
        <v>15.6</v>
      </c>
      <c r="I301" s="216"/>
      <c r="J301" s="217">
        <f>ROUND(I301*H301,2)</f>
        <v>0</v>
      </c>
      <c r="K301" s="213" t="s">
        <v>389</v>
      </c>
      <c r="L301" s="47"/>
      <c r="M301" s="218" t="s">
        <v>28</v>
      </c>
      <c r="N301" s="219" t="s">
        <v>45</v>
      </c>
      <c r="O301" s="87"/>
      <c r="P301" s="220">
        <f>O301*H301</f>
        <v>0</v>
      </c>
      <c r="Q301" s="220">
        <v>0.089219999999999994</v>
      </c>
      <c r="R301" s="220">
        <f>Q301*H301</f>
        <v>1.391832</v>
      </c>
      <c r="S301" s="220">
        <v>0</v>
      </c>
      <c r="T301" s="221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2" t="s">
        <v>390</v>
      </c>
      <c r="AT301" s="222" t="s">
        <v>385</v>
      </c>
      <c r="AU301" s="222" t="s">
        <v>84</v>
      </c>
      <c r="AY301" s="20" t="s">
        <v>378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20" t="s">
        <v>82</v>
      </c>
      <c r="BK301" s="223">
        <f>ROUND(I301*H301,2)</f>
        <v>0</v>
      </c>
      <c r="BL301" s="20" t="s">
        <v>390</v>
      </c>
      <c r="BM301" s="222" t="s">
        <v>4430</v>
      </c>
    </row>
    <row r="302" s="2" customFormat="1">
      <c r="A302" s="41"/>
      <c r="B302" s="42"/>
      <c r="C302" s="43"/>
      <c r="D302" s="224" t="s">
        <v>394</v>
      </c>
      <c r="E302" s="43"/>
      <c r="F302" s="225" t="s">
        <v>4431</v>
      </c>
      <c r="G302" s="43"/>
      <c r="H302" s="43"/>
      <c r="I302" s="226"/>
      <c r="J302" s="43"/>
      <c r="K302" s="43"/>
      <c r="L302" s="47"/>
      <c r="M302" s="227"/>
      <c r="N302" s="228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394</v>
      </c>
      <c r="AU302" s="20" t="s">
        <v>84</v>
      </c>
    </row>
    <row r="303" s="13" customFormat="1">
      <c r="A303" s="13"/>
      <c r="B303" s="229"/>
      <c r="C303" s="230"/>
      <c r="D303" s="231" t="s">
        <v>397</v>
      </c>
      <c r="E303" s="232" t="s">
        <v>28</v>
      </c>
      <c r="F303" s="233" t="s">
        <v>4323</v>
      </c>
      <c r="G303" s="230"/>
      <c r="H303" s="232" t="s">
        <v>28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397</v>
      </c>
      <c r="AU303" s="239" t="s">
        <v>84</v>
      </c>
      <c r="AV303" s="13" t="s">
        <v>82</v>
      </c>
      <c r="AW303" s="13" t="s">
        <v>35</v>
      </c>
      <c r="AX303" s="13" t="s">
        <v>74</v>
      </c>
      <c r="AY303" s="239" t="s">
        <v>378</v>
      </c>
    </row>
    <row r="304" s="13" customFormat="1">
      <c r="A304" s="13"/>
      <c r="B304" s="229"/>
      <c r="C304" s="230"/>
      <c r="D304" s="231" t="s">
        <v>397</v>
      </c>
      <c r="E304" s="232" t="s">
        <v>28</v>
      </c>
      <c r="F304" s="233" t="s">
        <v>4326</v>
      </c>
      <c r="G304" s="230"/>
      <c r="H304" s="232" t="s">
        <v>28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397</v>
      </c>
      <c r="AU304" s="239" t="s">
        <v>84</v>
      </c>
      <c r="AV304" s="13" t="s">
        <v>82</v>
      </c>
      <c r="AW304" s="13" t="s">
        <v>35</v>
      </c>
      <c r="AX304" s="13" t="s">
        <v>74</v>
      </c>
      <c r="AY304" s="239" t="s">
        <v>378</v>
      </c>
    </row>
    <row r="305" s="14" customFormat="1">
      <c r="A305" s="14"/>
      <c r="B305" s="240"/>
      <c r="C305" s="241"/>
      <c r="D305" s="231" t="s">
        <v>397</v>
      </c>
      <c r="E305" s="242" t="s">
        <v>28</v>
      </c>
      <c r="F305" s="243" t="s">
        <v>4404</v>
      </c>
      <c r="G305" s="241"/>
      <c r="H305" s="244">
        <v>15.6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397</v>
      </c>
      <c r="AU305" s="250" t="s">
        <v>84</v>
      </c>
      <c r="AV305" s="14" t="s">
        <v>84</v>
      </c>
      <c r="AW305" s="14" t="s">
        <v>35</v>
      </c>
      <c r="AX305" s="14" t="s">
        <v>82</v>
      </c>
      <c r="AY305" s="250" t="s">
        <v>378</v>
      </c>
    </row>
    <row r="306" s="2" customFormat="1" ht="24.15" customHeight="1">
      <c r="A306" s="41"/>
      <c r="B306" s="42"/>
      <c r="C306" s="273" t="s">
        <v>392</v>
      </c>
      <c r="D306" s="273" t="s">
        <v>875</v>
      </c>
      <c r="E306" s="274" t="s">
        <v>4432</v>
      </c>
      <c r="F306" s="275" t="s">
        <v>4433</v>
      </c>
      <c r="G306" s="276" t="s">
        <v>572</v>
      </c>
      <c r="H306" s="277">
        <v>16.068000000000001</v>
      </c>
      <c r="I306" s="278"/>
      <c r="J306" s="279">
        <f>ROUND(I306*H306,2)</f>
        <v>0</v>
      </c>
      <c r="K306" s="275" t="s">
        <v>389</v>
      </c>
      <c r="L306" s="280"/>
      <c r="M306" s="281" t="s">
        <v>28</v>
      </c>
      <c r="N306" s="282" t="s">
        <v>45</v>
      </c>
      <c r="O306" s="87"/>
      <c r="P306" s="220">
        <f>O306*H306</f>
        <v>0</v>
      </c>
      <c r="Q306" s="220">
        <v>0.13200000000000001</v>
      </c>
      <c r="R306" s="220">
        <f>Q306*H306</f>
        <v>2.1209760000000002</v>
      </c>
      <c r="S306" s="220">
        <v>0</v>
      </c>
      <c r="T306" s="221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2" t="s">
        <v>540</v>
      </c>
      <c r="AT306" s="222" t="s">
        <v>875</v>
      </c>
      <c r="AU306" s="222" t="s">
        <v>84</v>
      </c>
      <c r="AY306" s="20" t="s">
        <v>378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20" t="s">
        <v>82</v>
      </c>
      <c r="BK306" s="223">
        <f>ROUND(I306*H306,2)</f>
        <v>0</v>
      </c>
      <c r="BL306" s="20" t="s">
        <v>390</v>
      </c>
      <c r="BM306" s="222" t="s">
        <v>4434</v>
      </c>
    </row>
    <row r="307" s="13" customFormat="1">
      <c r="A307" s="13"/>
      <c r="B307" s="229"/>
      <c r="C307" s="230"/>
      <c r="D307" s="231" t="s">
        <v>397</v>
      </c>
      <c r="E307" s="232" t="s">
        <v>28</v>
      </c>
      <c r="F307" s="233" t="s">
        <v>4323</v>
      </c>
      <c r="G307" s="230"/>
      <c r="H307" s="232" t="s">
        <v>28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397</v>
      </c>
      <c r="AU307" s="239" t="s">
        <v>84</v>
      </c>
      <c r="AV307" s="13" t="s">
        <v>82</v>
      </c>
      <c r="AW307" s="13" t="s">
        <v>35</v>
      </c>
      <c r="AX307" s="13" t="s">
        <v>74</v>
      </c>
      <c r="AY307" s="239" t="s">
        <v>378</v>
      </c>
    </row>
    <row r="308" s="13" customFormat="1">
      <c r="A308" s="13"/>
      <c r="B308" s="229"/>
      <c r="C308" s="230"/>
      <c r="D308" s="231" t="s">
        <v>397</v>
      </c>
      <c r="E308" s="232" t="s">
        <v>28</v>
      </c>
      <c r="F308" s="233" t="s">
        <v>4326</v>
      </c>
      <c r="G308" s="230"/>
      <c r="H308" s="232" t="s">
        <v>28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397</v>
      </c>
      <c r="AU308" s="239" t="s">
        <v>84</v>
      </c>
      <c r="AV308" s="13" t="s">
        <v>82</v>
      </c>
      <c r="AW308" s="13" t="s">
        <v>35</v>
      </c>
      <c r="AX308" s="13" t="s">
        <v>74</v>
      </c>
      <c r="AY308" s="239" t="s">
        <v>378</v>
      </c>
    </row>
    <row r="309" s="14" customFormat="1">
      <c r="A309" s="14"/>
      <c r="B309" s="240"/>
      <c r="C309" s="241"/>
      <c r="D309" s="231" t="s">
        <v>397</v>
      </c>
      <c r="E309" s="242" t="s">
        <v>28</v>
      </c>
      <c r="F309" s="243" t="s">
        <v>4435</v>
      </c>
      <c r="G309" s="241"/>
      <c r="H309" s="244">
        <v>16.068000000000001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397</v>
      </c>
      <c r="AU309" s="250" t="s">
        <v>84</v>
      </c>
      <c r="AV309" s="14" t="s">
        <v>84</v>
      </c>
      <c r="AW309" s="14" t="s">
        <v>35</v>
      </c>
      <c r="AX309" s="14" t="s">
        <v>82</v>
      </c>
      <c r="AY309" s="250" t="s">
        <v>378</v>
      </c>
    </row>
    <row r="310" s="2" customFormat="1" ht="78" customHeight="1">
      <c r="A310" s="41"/>
      <c r="B310" s="42"/>
      <c r="C310" s="211" t="s">
        <v>696</v>
      </c>
      <c r="D310" s="211" t="s">
        <v>385</v>
      </c>
      <c r="E310" s="212" t="s">
        <v>4436</v>
      </c>
      <c r="F310" s="213" t="s">
        <v>4437</v>
      </c>
      <c r="G310" s="214" t="s">
        <v>572</v>
      </c>
      <c r="H310" s="215">
        <v>195.452</v>
      </c>
      <c r="I310" s="216"/>
      <c r="J310" s="217">
        <f>ROUND(I310*H310,2)</f>
        <v>0</v>
      </c>
      <c r="K310" s="213" t="s">
        <v>389</v>
      </c>
      <c r="L310" s="47"/>
      <c r="M310" s="218" t="s">
        <v>28</v>
      </c>
      <c r="N310" s="219" t="s">
        <v>45</v>
      </c>
      <c r="O310" s="87"/>
      <c r="P310" s="220">
        <f>O310*H310</f>
        <v>0</v>
      </c>
      <c r="Q310" s="220">
        <v>0.11162</v>
      </c>
      <c r="R310" s="220">
        <f>Q310*H310</f>
        <v>21.816352240000001</v>
      </c>
      <c r="S310" s="220">
        <v>0</v>
      </c>
      <c r="T310" s="221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2" t="s">
        <v>390</v>
      </c>
      <c r="AT310" s="222" t="s">
        <v>385</v>
      </c>
      <c r="AU310" s="222" t="s">
        <v>84</v>
      </c>
      <c r="AY310" s="20" t="s">
        <v>378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20" t="s">
        <v>82</v>
      </c>
      <c r="BK310" s="223">
        <f>ROUND(I310*H310,2)</f>
        <v>0</v>
      </c>
      <c r="BL310" s="20" t="s">
        <v>390</v>
      </c>
      <c r="BM310" s="222" t="s">
        <v>4438</v>
      </c>
    </row>
    <row r="311" s="2" customFormat="1">
      <c r="A311" s="41"/>
      <c r="B311" s="42"/>
      <c r="C311" s="43"/>
      <c r="D311" s="224" t="s">
        <v>394</v>
      </c>
      <c r="E311" s="43"/>
      <c r="F311" s="225" t="s">
        <v>4439</v>
      </c>
      <c r="G311" s="43"/>
      <c r="H311" s="43"/>
      <c r="I311" s="226"/>
      <c r="J311" s="43"/>
      <c r="K311" s="43"/>
      <c r="L311" s="47"/>
      <c r="M311" s="227"/>
      <c r="N311" s="228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394</v>
      </c>
      <c r="AU311" s="20" t="s">
        <v>84</v>
      </c>
    </row>
    <row r="312" s="13" customFormat="1">
      <c r="A312" s="13"/>
      <c r="B312" s="229"/>
      <c r="C312" s="230"/>
      <c r="D312" s="231" t="s">
        <v>397</v>
      </c>
      <c r="E312" s="232" t="s">
        <v>28</v>
      </c>
      <c r="F312" s="233" t="s">
        <v>4323</v>
      </c>
      <c r="G312" s="230"/>
      <c r="H312" s="232" t="s">
        <v>28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397</v>
      </c>
      <c r="AU312" s="239" t="s">
        <v>84</v>
      </c>
      <c r="AV312" s="13" t="s">
        <v>82</v>
      </c>
      <c r="AW312" s="13" t="s">
        <v>35</v>
      </c>
      <c r="AX312" s="13" t="s">
        <v>74</v>
      </c>
      <c r="AY312" s="239" t="s">
        <v>378</v>
      </c>
    </row>
    <row r="313" s="13" customFormat="1">
      <c r="A313" s="13"/>
      <c r="B313" s="229"/>
      <c r="C313" s="230"/>
      <c r="D313" s="231" t="s">
        <v>397</v>
      </c>
      <c r="E313" s="232" t="s">
        <v>28</v>
      </c>
      <c r="F313" s="233" t="s">
        <v>4324</v>
      </c>
      <c r="G313" s="230"/>
      <c r="H313" s="232" t="s">
        <v>28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397</v>
      </c>
      <c r="AU313" s="239" t="s">
        <v>84</v>
      </c>
      <c r="AV313" s="13" t="s">
        <v>82</v>
      </c>
      <c r="AW313" s="13" t="s">
        <v>35</v>
      </c>
      <c r="AX313" s="13" t="s">
        <v>74</v>
      </c>
      <c r="AY313" s="239" t="s">
        <v>378</v>
      </c>
    </row>
    <row r="314" s="14" customFormat="1">
      <c r="A314" s="14"/>
      <c r="B314" s="240"/>
      <c r="C314" s="241"/>
      <c r="D314" s="231" t="s">
        <v>397</v>
      </c>
      <c r="E314" s="242" t="s">
        <v>28</v>
      </c>
      <c r="F314" s="243" t="s">
        <v>1160</v>
      </c>
      <c r="G314" s="241"/>
      <c r="H314" s="244">
        <v>88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397</v>
      </c>
      <c r="AU314" s="250" t="s">
        <v>84</v>
      </c>
      <c r="AV314" s="14" t="s">
        <v>84</v>
      </c>
      <c r="AW314" s="14" t="s">
        <v>35</v>
      </c>
      <c r="AX314" s="14" t="s">
        <v>74</v>
      </c>
      <c r="AY314" s="250" t="s">
        <v>378</v>
      </c>
    </row>
    <row r="315" s="13" customFormat="1">
      <c r="A315" s="13"/>
      <c r="B315" s="229"/>
      <c r="C315" s="230"/>
      <c r="D315" s="231" t="s">
        <v>397</v>
      </c>
      <c r="E315" s="232" t="s">
        <v>28</v>
      </c>
      <c r="F315" s="233" t="s">
        <v>4334</v>
      </c>
      <c r="G315" s="230"/>
      <c r="H315" s="232" t="s">
        <v>28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397</v>
      </c>
      <c r="AU315" s="239" t="s">
        <v>84</v>
      </c>
      <c r="AV315" s="13" t="s">
        <v>82</v>
      </c>
      <c r="AW315" s="13" t="s">
        <v>35</v>
      </c>
      <c r="AX315" s="13" t="s">
        <v>74</v>
      </c>
      <c r="AY315" s="239" t="s">
        <v>378</v>
      </c>
    </row>
    <row r="316" s="14" customFormat="1">
      <c r="A316" s="14"/>
      <c r="B316" s="240"/>
      <c r="C316" s="241"/>
      <c r="D316" s="231" t="s">
        <v>397</v>
      </c>
      <c r="E316" s="242" t="s">
        <v>28</v>
      </c>
      <c r="F316" s="243" t="s">
        <v>4360</v>
      </c>
      <c r="G316" s="241"/>
      <c r="H316" s="244">
        <v>48.700000000000003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397</v>
      </c>
      <c r="AU316" s="250" t="s">
        <v>84</v>
      </c>
      <c r="AV316" s="14" t="s">
        <v>84</v>
      </c>
      <c r="AW316" s="14" t="s">
        <v>35</v>
      </c>
      <c r="AX316" s="14" t="s">
        <v>74</v>
      </c>
      <c r="AY316" s="250" t="s">
        <v>378</v>
      </c>
    </row>
    <row r="317" s="13" customFormat="1">
      <c r="A317" s="13"/>
      <c r="B317" s="229"/>
      <c r="C317" s="230"/>
      <c r="D317" s="231" t="s">
        <v>397</v>
      </c>
      <c r="E317" s="232" t="s">
        <v>28</v>
      </c>
      <c r="F317" s="233" t="s">
        <v>4301</v>
      </c>
      <c r="G317" s="230"/>
      <c r="H317" s="232" t="s">
        <v>28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397</v>
      </c>
      <c r="AU317" s="239" t="s">
        <v>84</v>
      </c>
      <c r="AV317" s="13" t="s">
        <v>82</v>
      </c>
      <c r="AW317" s="13" t="s">
        <v>35</v>
      </c>
      <c r="AX317" s="13" t="s">
        <v>74</v>
      </c>
      <c r="AY317" s="239" t="s">
        <v>378</v>
      </c>
    </row>
    <row r="318" s="13" customFormat="1">
      <c r="A318" s="13"/>
      <c r="B318" s="229"/>
      <c r="C318" s="230"/>
      <c r="D318" s="231" t="s">
        <v>397</v>
      </c>
      <c r="E318" s="232" t="s">
        <v>28</v>
      </c>
      <c r="F318" s="233" t="s">
        <v>4302</v>
      </c>
      <c r="G318" s="230"/>
      <c r="H318" s="232" t="s">
        <v>28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397</v>
      </c>
      <c r="AU318" s="239" t="s">
        <v>84</v>
      </c>
      <c r="AV318" s="13" t="s">
        <v>82</v>
      </c>
      <c r="AW318" s="13" t="s">
        <v>35</v>
      </c>
      <c r="AX318" s="13" t="s">
        <v>74</v>
      </c>
      <c r="AY318" s="239" t="s">
        <v>378</v>
      </c>
    </row>
    <row r="319" s="14" customFormat="1">
      <c r="A319" s="14"/>
      <c r="B319" s="240"/>
      <c r="C319" s="241"/>
      <c r="D319" s="231" t="s">
        <v>397</v>
      </c>
      <c r="E319" s="242" t="s">
        <v>28</v>
      </c>
      <c r="F319" s="243" t="s">
        <v>4362</v>
      </c>
      <c r="G319" s="241"/>
      <c r="H319" s="244">
        <v>58.752000000000002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397</v>
      </c>
      <c r="AU319" s="250" t="s">
        <v>84</v>
      </c>
      <c r="AV319" s="14" t="s">
        <v>84</v>
      </c>
      <c r="AW319" s="14" t="s">
        <v>35</v>
      </c>
      <c r="AX319" s="14" t="s">
        <v>74</v>
      </c>
      <c r="AY319" s="250" t="s">
        <v>378</v>
      </c>
    </row>
    <row r="320" s="15" customFormat="1">
      <c r="A320" s="15"/>
      <c r="B320" s="251"/>
      <c r="C320" s="252"/>
      <c r="D320" s="231" t="s">
        <v>397</v>
      </c>
      <c r="E320" s="253" t="s">
        <v>137</v>
      </c>
      <c r="F320" s="254" t="s">
        <v>416</v>
      </c>
      <c r="G320" s="252"/>
      <c r="H320" s="255">
        <v>195.452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1" t="s">
        <v>397</v>
      </c>
      <c r="AU320" s="261" t="s">
        <v>84</v>
      </c>
      <c r="AV320" s="15" t="s">
        <v>390</v>
      </c>
      <c r="AW320" s="15" t="s">
        <v>35</v>
      </c>
      <c r="AX320" s="15" t="s">
        <v>82</v>
      </c>
      <c r="AY320" s="261" t="s">
        <v>378</v>
      </c>
    </row>
    <row r="321" s="2" customFormat="1" ht="24.15" customHeight="1">
      <c r="A321" s="41"/>
      <c r="B321" s="42"/>
      <c r="C321" s="273" t="s">
        <v>706</v>
      </c>
      <c r="D321" s="273" t="s">
        <v>875</v>
      </c>
      <c r="E321" s="274" t="s">
        <v>4440</v>
      </c>
      <c r="F321" s="275" t="s">
        <v>4441</v>
      </c>
      <c r="G321" s="276" t="s">
        <v>572</v>
      </c>
      <c r="H321" s="277">
        <v>201.316</v>
      </c>
      <c r="I321" s="278"/>
      <c r="J321" s="279">
        <f>ROUND(I321*H321,2)</f>
        <v>0</v>
      </c>
      <c r="K321" s="275" t="s">
        <v>389</v>
      </c>
      <c r="L321" s="280"/>
      <c r="M321" s="281" t="s">
        <v>28</v>
      </c>
      <c r="N321" s="282" t="s">
        <v>45</v>
      </c>
      <c r="O321" s="87"/>
      <c r="P321" s="220">
        <f>O321*H321</f>
        <v>0</v>
      </c>
      <c r="Q321" s="220">
        <v>0.17599999999999999</v>
      </c>
      <c r="R321" s="220">
        <f>Q321*H321</f>
        <v>35.431615999999998</v>
      </c>
      <c r="S321" s="220">
        <v>0</v>
      </c>
      <c r="T321" s="221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2" t="s">
        <v>540</v>
      </c>
      <c r="AT321" s="222" t="s">
        <v>875</v>
      </c>
      <c r="AU321" s="222" t="s">
        <v>84</v>
      </c>
      <c r="AY321" s="20" t="s">
        <v>378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20" t="s">
        <v>82</v>
      </c>
      <c r="BK321" s="223">
        <f>ROUND(I321*H321,2)</f>
        <v>0</v>
      </c>
      <c r="BL321" s="20" t="s">
        <v>390</v>
      </c>
      <c r="BM321" s="222" t="s">
        <v>4442</v>
      </c>
    </row>
    <row r="322" s="14" customFormat="1">
      <c r="A322" s="14"/>
      <c r="B322" s="240"/>
      <c r="C322" s="241"/>
      <c r="D322" s="231" t="s">
        <v>397</v>
      </c>
      <c r="E322" s="242" t="s">
        <v>28</v>
      </c>
      <c r="F322" s="243" t="s">
        <v>4443</v>
      </c>
      <c r="G322" s="241"/>
      <c r="H322" s="244">
        <v>201.316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397</v>
      </c>
      <c r="AU322" s="250" t="s">
        <v>84</v>
      </c>
      <c r="AV322" s="14" t="s">
        <v>84</v>
      </c>
      <c r="AW322" s="14" t="s">
        <v>35</v>
      </c>
      <c r="AX322" s="14" t="s">
        <v>82</v>
      </c>
      <c r="AY322" s="250" t="s">
        <v>378</v>
      </c>
    </row>
    <row r="323" s="2" customFormat="1" ht="66.75" customHeight="1">
      <c r="A323" s="41"/>
      <c r="B323" s="42"/>
      <c r="C323" s="211" t="s">
        <v>350</v>
      </c>
      <c r="D323" s="211" t="s">
        <v>385</v>
      </c>
      <c r="E323" s="212" t="s">
        <v>4444</v>
      </c>
      <c r="F323" s="213" t="s">
        <v>4445</v>
      </c>
      <c r="G323" s="214" t="s">
        <v>572</v>
      </c>
      <c r="H323" s="215">
        <v>5.2999999999999998</v>
      </c>
      <c r="I323" s="216"/>
      <c r="J323" s="217">
        <f>ROUND(I323*H323,2)</f>
        <v>0</v>
      </c>
      <c r="K323" s="213" t="s">
        <v>389</v>
      </c>
      <c r="L323" s="47"/>
      <c r="M323" s="218" t="s">
        <v>28</v>
      </c>
      <c r="N323" s="219" t="s">
        <v>45</v>
      </c>
      <c r="O323" s="87"/>
      <c r="P323" s="220">
        <f>O323*H323</f>
        <v>0</v>
      </c>
      <c r="Q323" s="220">
        <v>0.10100000000000001</v>
      </c>
      <c r="R323" s="220">
        <f>Q323*H323</f>
        <v>0.5353</v>
      </c>
      <c r="S323" s="220">
        <v>0</v>
      </c>
      <c r="T323" s="221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2" t="s">
        <v>390</v>
      </c>
      <c r="AT323" s="222" t="s">
        <v>385</v>
      </c>
      <c r="AU323" s="222" t="s">
        <v>84</v>
      </c>
      <c r="AY323" s="20" t="s">
        <v>378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20" t="s">
        <v>82</v>
      </c>
      <c r="BK323" s="223">
        <f>ROUND(I323*H323,2)</f>
        <v>0</v>
      </c>
      <c r="BL323" s="20" t="s">
        <v>390</v>
      </c>
      <c r="BM323" s="222" t="s">
        <v>4446</v>
      </c>
    </row>
    <row r="324" s="2" customFormat="1">
      <c r="A324" s="41"/>
      <c r="B324" s="42"/>
      <c r="C324" s="43"/>
      <c r="D324" s="224" t="s">
        <v>394</v>
      </c>
      <c r="E324" s="43"/>
      <c r="F324" s="225" t="s">
        <v>4447</v>
      </c>
      <c r="G324" s="43"/>
      <c r="H324" s="43"/>
      <c r="I324" s="226"/>
      <c r="J324" s="43"/>
      <c r="K324" s="43"/>
      <c r="L324" s="47"/>
      <c r="M324" s="227"/>
      <c r="N324" s="228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394</v>
      </c>
      <c r="AU324" s="20" t="s">
        <v>84</v>
      </c>
    </row>
    <row r="325" s="13" customFormat="1">
      <c r="A325" s="13"/>
      <c r="B325" s="229"/>
      <c r="C325" s="230"/>
      <c r="D325" s="231" t="s">
        <v>397</v>
      </c>
      <c r="E325" s="232" t="s">
        <v>28</v>
      </c>
      <c r="F325" s="233" t="s">
        <v>4323</v>
      </c>
      <c r="G325" s="230"/>
      <c r="H325" s="232" t="s">
        <v>28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397</v>
      </c>
      <c r="AU325" s="239" t="s">
        <v>84</v>
      </c>
      <c r="AV325" s="13" t="s">
        <v>82</v>
      </c>
      <c r="AW325" s="13" t="s">
        <v>35</v>
      </c>
      <c r="AX325" s="13" t="s">
        <v>74</v>
      </c>
      <c r="AY325" s="239" t="s">
        <v>378</v>
      </c>
    </row>
    <row r="326" s="13" customFormat="1">
      <c r="A326" s="13"/>
      <c r="B326" s="229"/>
      <c r="C326" s="230"/>
      <c r="D326" s="231" t="s">
        <v>397</v>
      </c>
      <c r="E326" s="232" t="s">
        <v>28</v>
      </c>
      <c r="F326" s="233" t="s">
        <v>4328</v>
      </c>
      <c r="G326" s="230"/>
      <c r="H326" s="232" t="s">
        <v>28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397</v>
      </c>
      <c r="AU326" s="239" t="s">
        <v>84</v>
      </c>
      <c r="AV326" s="13" t="s">
        <v>82</v>
      </c>
      <c r="AW326" s="13" t="s">
        <v>35</v>
      </c>
      <c r="AX326" s="13" t="s">
        <v>74</v>
      </c>
      <c r="AY326" s="239" t="s">
        <v>378</v>
      </c>
    </row>
    <row r="327" s="14" customFormat="1">
      <c r="A327" s="14"/>
      <c r="B327" s="240"/>
      <c r="C327" s="241"/>
      <c r="D327" s="231" t="s">
        <v>397</v>
      </c>
      <c r="E327" s="242" t="s">
        <v>28</v>
      </c>
      <c r="F327" s="243" t="s">
        <v>4357</v>
      </c>
      <c r="G327" s="241"/>
      <c r="H327" s="244">
        <v>5.2999999999999998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397</v>
      </c>
      <c r="AU327" s="250" t="s">
        <v>84</v>
      </c>
      <c r="AV327" s="14" t="s">
        <v>84</v>
      </c>
      <c r="AW327" s="14" t="s">
        <v>35</v>
      </c>
      <c r="AX327" s="14" t="s">
        <v>82</v>
      </c>
      <c r="AY327" s="250" t="s">
        <v>378</v>
      </c>
    </row>
    <row r="328" s="2" customFormat="1" ht="24.15" customHeight="1">
      <c r="A328" s="41"/>
      <c r="B328" s="42"/>
      <c r="C328" s="273" t="s">
        <v>722</v>
      </c>
      <c r="D328" s="273" t="s">
        <v>875</v>
      </c>
      <c r="E328" s="274" t="s">
        <v>4448</v>
      </c>
      <c r="F328" s="275" t="s">
        <v>4449</v>
      </c>
      <c r="G328" s="276" t="s">
        <v>572</v>
      </c>
      <c r="H328" s="277">
        <v>5.4589999999999996</v>
      </c>
      <c r="I328" s="278"/>
      <c r="J328" s="279">
        <f>ROUND(I328*H328,2)</f>
        <v>0</v>
      </c>
      <c r="K328" s="275" t="s">
        <v>389</v>
      </c>
      <c r="L328" s="280"/>
      <c r="M328" s="281" t="s">
        <v>28</v>
      </c>
      <c r="N328" s="282" t="s">
        <v>45</v>
      </c>
      <c r="O328" s="87"/>
      <c r="P328" s="220">
        <f>O328*H328</f>
        <v>0</v>
      </c>
      <c r="Q328" s="220">
        <v>0.11500000000000001</v>
      </c>
      <c r="R328" s="220">
        <f>Q328*H328</f>
        <v>0.62778500000000004</v>
      </c>
      <c r="S328" s="220">
        <v>0</v>
      </c>
      <c r="T328" s="221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2" t="s">
        <v>540</v>
      </c>
      <c r="AT328" s="222" t="s">
        <v>875</v>
      </c>
      <c r="AU328" s="222" t="s">
        <v>84</v>
      </c>
      <c r="AY328" s="20" t="s">
        <v>378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20" t="s">
        <v>82</v>
      </c>
      <c r="BK328" s="223">
        <f>ROUND(I328*H328,2)</f>
        <v>0</v>
      </c>
      <c r="BL328" s="20" t="s">
        <v>390</v>
      </c>
      <c r="BM328" s="222" t="s">
        <v>4450</v>
      </c>
    </row>
    <row r="329" s="13" customFormat="1">
      <c r="A329" s="13"/>
      <c r="B329" s="229"/>
      <c r="C329" s="230"/>
      <c r="D329" s="231" t="s">
        <v>397</v>
      </c>
      <c r="E329" s="232" t="s">
        <v>28</v>
      </c>
      <c r="F329" s="233" t="s">
        <v>4323</v>
      </c>
      <c r="G329" s="230"/>
      <c r="H329" s="232" t="s">
        <v>28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397</v>
      </c>
      <c r="AU329" s="239" t="s">
        <v>84</v>
      </c>
      <c r="AV329" s="13" t="s">
        <v>82</v>
      </c>
      <c r="AW329" s="13" t="s">
        <v>35</v>
      </c>
      <c r="AX329" s="13" t="s">
        <v>74</v>
      </c>
      <c r="AY329" s="239" t="s">
        <v>378</v>
      </c>
    </row>
    <row r="330" s="13" customFormat="1">
      <c r="A330" s="13"/>
      <c r="B330" s="229"/>
      <c r="C330" s="230"/>
      <c r="D330" s="231" t="s">
        <v>397</v>
      </c>
      <c r="E330" s="232" t="s">
        <v>28</v>
      </c>
      <c r="F330" s="233" t="s">
        <v>4328</v>
      </c>
      <c r="G330" s="230"/>
      <c r="H330" s="232" t="s">
        <v>28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397</v>
      </c>
      <c r="AU330" s="239" t="s">
        <v>84</v>
      </c>
      <c r="AV330" s="13" t="s">
        <v>82</v>
      </c>
      <c r="AW330" s="13" t="s">
        <v>35</v>
      </c>
      <c r="AX330" s="13" t="s">
        <v>74</v>
      </c>
      <c r="AY330" s="239" t="s">
        <v>378</v>
      </c>
    </row>
    <row r="331" s="14" customFormat="1">
      <c r="A331" s="14"/>
      <c r="B331" s="240"/>
      <c r="C331" s="241"/>
      <c r="D331" s="231" t="s">
        <v>397</v>
      </c>
      <c r="E331" s="242" t="s">
        <v>28</v>
      </c>
      <c r="F331" s="243" t="s">
        <v>4451</v>
      </c>
      <c r="G331" s="241"/>
      <c r="H331" s="244">
        <v>5.4589999999999996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397</v>
      </c>
      <c r="AU331" s="250" t="s">
        <v>84</v>
      </c>
      <c r="AV331" s="14" t="s">
        <v>84</v>
      </c>
      <c r="AW331" s="14" t="s">
        <v>35</v>
      </c>
      <c r="AX331" s="14" t="s">
        <v>82</v>
      </c>
      <c r="AY331" s="250" t="s">
        <v>378</v>
      </c>
    </row>
    <row r="332" s="12" customFormat="1" ht="22.8" customHeight="1">
      <c r="A332" s="12"/>
      <c r="B332" s="195"/>
      <c r="C332" s="196"/>
      <c r="D332" s="197" t="s">
        <v>73</v>
      </c>
      <c r="E332" s="209" t="s">
        <v>1182</v>
      </c>
      <c r="F332" s="209" t="s">
        <v>4452</v>
      </c>
      <c r="G332" s="196"/>
      <c r="H332" s="196"/>
      <c r="I332" s="199"/>
      <c r="J332" s="210">
        <f>BK332</f>
        <v>0</v>
      </c>
      <c r="K332" s="196"/>
      <c r="L332" s="201"/>
      <c r="M332" s="202"/>
      <c r="N332" s="203"/>
      <c r="O332" s="203"/>
      <c r="P332" s="204">
        <f>SUM(P333:P371)</f>
        <v>0</v>
      </c>
      <c r="Q332" s="203"/>
      <c r="R332" s="204">
        <f>SUM(R333:R371)</f>
        <v>18.391115420000002</v>
      </c>
      <c r="S332" s="203"/>
      <c r="T332" s="205">
        <f>SUM(T333:T371)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6" t="s">
        <v>82</v>
      </c>
      <c r="AT332" s="207" t="s">
        <v>73</v>
      </c>
      <c r="AU332" s="207" t="s">
        <v>82</v>
      </c>
      <c r="AY332" s="206" t="s">
        <v>378</v>
      </c>
      <c r="BK332" s="208">
        <f>SUM(BK333:BK371)</f>
        <v>0</v>
      </c>
    </row>
    <row r="333" s="2" customFormat="1" ht="49.05" customHeight="1">
      <c r="A333" s="41"/>
      <c r="B333" s="42"/>
      <c r="C333" s="211" t="s">
        <v>732</v>
      </c>
      <c r="D333" s="211" t="s">
        <v>385</v>
      </c>
      <c r="E333" s="212" t="s">
        <v>4453</v>
      </c>
      <c r="F333" s="213" t="s">
        <v>4454</v>
      </c>
      <c r="G333" s="214" t="s">
        <v>972</v>
      </c>
      <c r="H333" s="215">
        <v>41.060000000000002</v>
      </c>
      <c r="I333" s="216"/>
      <c r="J333" s="217">
        <f>ROUND(I333*H333,2)</f>
        <v>0</v>
      </c>
      <c r="K333" s="213" t="s">
        <v>389</v>
      </c>
      <c r="L333" s="47"/>
      <c r="M333" s="218" t="s">
        <v>28</v>
      </c>
      <c r="N333" s="219" t="s">
        <v>45</v>
      </c>
      <c r="O333" s="87"/>
      <c r="P333" s="220">
        <f>O333*H333</f>
        <v>0</v>
      </c>
      <c r="Q333" s="220">
        <v>0.16850000000000001</v>
      </c>
      <c r="R333" s="220">
        <f>Q333*H333</f>
        <v>6.918610000000001</v>
      </c>
      <c r="S333" s="220">
        <v>0</v>
      </c>
      <c r="T333" s="221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2" t="s">
        <v>390</v>
      </c>
      <c r="AT333" s="222" t="s">
        <v>385</v>
      </c>
      <c r="AU333" s="222" t="s">
        <v>84</v>
      </c>
      <c r="AY333" s="20" t="s">
        <v>378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20" t="s">
        <v>82</v>
      </c>
      <c r="BK333" s="223">
        <f>ROUND(I333*H333,2)</f>
        <v>0</v>
      </c>
      <c r="BL333" s="20" t="s">
        <v>390</v>
      </c>
      <c r="BM333" s="222" t="s">
        <v>4455</v>
      </c>
    </row>
    <row r="334" s="2" customFormat="1">
      <c r="A334" s="41"/>
      <c r="B334" s="42"/>
      <c r="C334" s="43"/>
      <c r="D334" s="224" t="s">
        <v>394</v>
      </c>
      <c r="E334" s="43"/>
      <c r="F334" s="225" t="s">
        <v>4456</v>
      </c>
      <c r="G334" s="43"/>
      <c r="H334" s="43"/>
      <c r="I334" s="226"/>
      <c r="J334" s="43"/>
      <c r="K334" s="43"/>
      <c r="L334" s="47"/>
      <c r="M334" s="227"/>
      <c r="N334" s="228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394</v>
      </c>
      <c r="AU334" s="20" t="s">
        <v>84</v>
      </c>
    </row>
    <row r="335" s="13" customFormat="1">
      <c r="A335" s="13"/>
      <c r="B335" s="229"/>
      <c r="C335" s="230"/>
      <c r="D335" s="231" t="s">
        <v>397</v>
      </c>
      <c r="E335" s="232" t="s">
        <v>28</v>
      </c>
      <c r="F335" s="233" t="s">
        <v>4323</v>
      </c>
      <c r="G335" s="230"/>
      <c r="H335" s="232" t="s">
        <v>28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397</v>
      </c>
      <c r="AU335" s="239" t="s">
        <v>84</v>
      </c>
      <c r="AV335" s="13" t="s">
        <v>82</v>
      </c>
      <c r="AW335" s="13" t="s">
        <v>35</v>
      </c>
      <c r="AX335" s="13" t="s">
        <v>74</v>
      </c>
      <c r="AY335" s="239" t="s">
        <v>378</v>
      </c>
    </row>
    <row r="336" s="13" customFormat="1">
      <c r="A336" s="13"/>
      <c r="B336" s="229"/>
      <c r="C336" s="230"/>
      <c r="D336" s="231" t="s">
        <v>397</v>
      </c>
      <c r="E336" s="232" t="s">
        <v>28</v>
      </c>
      <c r="F336" s="233" t="s">
        <v>4324</v>
      </c>
      <c r="G336" s="230"/>
      <c r="H336" s="232" t="s">
        <v>28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397</v>
      </c>
      <c r="AU336" s="239" t="s">
        <v>84</v>
      </c>
      <c r="AV336" s="13" t="s">
        <v>82</v>
      </c>
      <c r="AW336" s="13" t="s">
        <v>35</v>
      </c>
      <c r="AX336" s="13" t="s">
        <v>74</v>
      </c>
      <c r="AY336" s="239" t="s">
        <v>378</v>
      </c>
    </row>
    <row r="337" s="14" customFormat="1">
      <c r="A337" s="14"/>
      <c r="B337" s="240"/>
      <c r="C337" s="241"/>
      <c r="D337" s="231" t="s">
        <v>397</v>
      </c>
      <c r="E337" s="242" t="s">
        <v>28</v>
      </c>
      <c r="F337" s="243" t="s">
        <v>499</v>
      </c>
      <c r="G337" s="241"/>
      <c r="H337" s="244">
        <v>5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397</v>
      </c>
      <c r="AU337" s="250" t="s">
        <v>84</v>
      </c>
      <c r="AV337" s="14" t="s">
        <v>84</v>
      </c>
      <c r="AW337" s="14" t="s">
        <v>35</v>
      </c>
      <c r="AX337" s="14" t="s">
        <v>74</v>
      </c>
      <c r="AY337" s="250" t="s">
        <v>378</v>
      </c>
    </row>
    <row r="338" s="13" customFormat="1">
      <c r="A338" s="13"/>
      <c r="B338" s="229"/>
      <c r="C338" s="230"/>
      <c r="D338" s="231" t="s">
        <v>397</v>
      </c>
      <c r="E338" s="232" t="s">
        <v>28</v>
      </c>
      <c r="F338" s="233" t="s">
        <v>4301</v>
      </c>
      <c r="G338" s="230"/>
      <c r="H338" s="232" t="s">
        <v>28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397</v>
      </c>
      <c r="AU338" s="239" t="s">
        <v>84</v>
      </c>
      <c r="AV338" s="13" t="s">
        <v>82</v>
      </c>
      <c r="AW338" s="13" t="s">
        <v>35</v>
      </c>
      <c r="AX338" s="13" t="s">
        <v>74</v>
      </c>
      <c r="AY338" s="239" t="s">
        <v>378</v>
      </c>
    </row>
    <row r="339" s="13" customFormat="1">
      <c r="A339" s="13"/>
      <c r="B339" s="229"/>
      <c r="C339" s="230"/>
      <c r="D339" s="231" t="s">
        <v>397</v>
      </c>
      <c r="E339" s="232" t="s">
        <v>28</v>
      </c>
      <c r="F339" s="233" t="s">
        <v>4302</v>
      </c>
      <c r="G339" s="230"/>
      <c r="H339" s="232" t="s">
        <v>28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9" t="s">
        <v>397</v>
      </c>
      <c r="AU339" s="239" t="s">
        <v>84</v>
      </c>
      <c r="AV339" s="13" t="s">
        <v>82</v>
      </c>
      <c r="AW339" s="13" t="s">
        <v>35</v>
      </c>
      <c r="AX339" s="13" t="s">
        <v>74</v>
      </c>
      <c r="AY339" s="239" t="s">
        <v>378</v>
      </c>
    </row>
    <row r="340" s="14" customFormat="1">
      <c r="A340" s="14"/>
      <c r="B340" s="240"/>
      <c r="C340" s="241"/>
      <c r="D340" s="231" t="s">
        <v>397</v>
      </c>
      <c r="E340" s="242" t="s">
        <v>28</v>
      </c>
      <c r="F340" s="243" t="s">
        <v>4457</v>
      </c>
      <c r="G340" s="241"/>
      <c r="H340" s="244">
        <v>36.060000000000002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397</v>
      </c>
      <c r="AU340" s="250" t="s">
        <v>84</v>
      </c>
      <c r="AV340" s="14" t="s">
        <v>84</v>
      </c>
      <c r="AW340" s="14" t="s">
        <v>35</v>
      </c>
      <c r="AX340" s="14" t="s">
        <v>74</v>
      </c>
      <c r="AY340" s="250" t="s">
        <v>378</v>
      </c>
    </row>
    <row r="341" s="15" customFormat="1">
      <c r="A341" s="15"/>
      <c r="B341" s="251"/>
      <c r="C341" s="252"/>
      <c r="D341" s="231" t="s">
        <v>397</v>
      </c>
      <c r="E341" s="253" t="s">
        <v>4272</v>
      </c>
      <c r="F341" s="254" t="s">
        <v>416</v>
      </c>
      <c r="G341" s="252"/>
      <c r="H341" s="255">
        <v>41.060000000000002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1" t="s">
        <v>397</v>
      </c>
      <c r="AU341" s="261" t="s">
        <v>84</v>
      </c>
      <c r="AV341" s="15" t="s">
        <v>390</v>
      </c>
      <c r="AW341" s="15" t="s">
        <v>35</v>
      </c>
      <c r="AX341" s="15" t="s">
        <v>82</v>
      </c>
      <c r="AY341" s="261" t="s">
        <v>378</v>
      </c>
    </row>
    <row r="342" s="2" customFormat="1" ht="16.5" customHeight="1">
      <c r="A342" s="41"/>
      <c r="B342" s="42"/>
      <c r="C342" s="273" t="s">
        <v>358</v>
      </c>
      <c r="D342" s="273" t="s">
        <v>875</v>
      </c>
      <c r="E342" s="274" t="s">
        <v>4458</v>
      </c>
      <c r="F342" s="275" t="s">
        <v>4459</v>
      </c>
      <c r="G342" s="276" t="s">
        <v>972</v>
      </c>
      <c r="H342" s="277">
        <v>42.292000000000002</v>
      </c>
      <c r="I342" s="278"/>
      <c r="J342" s="279">
        <f>ROUND(I342*H342,2)</f>
        <v>0</v>
      </c>
      <c r="K342" s="275" t="s">
        <v>389</v>
      </c>
      <c r="L342" s="280"/>
      <c r="M342" s="281" t="s">
        <v>28</v>
      </c>
      <c r="N342" s="282" t="s">
        <v>45</v>
      </c>
      <c r="O342" s="87"/>
      <c r="P342" s="220">
        <f>O342*H342</f>
        <v>0</v>
      </c>
      <c r="Q342" s="220">
        <v>0.080000000000000002</v>
      </c>
      <c r="R342" s="220">
        <f>Q342*H342</f>
        <v>3.3833600000000001</v>
      </c>
      <c r="S342" s="220">
        <v>0</v>
      </c>
      <c r="T342" s="221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2" t="s">
        <v>540</v>
      </c>
      <c r="AT342" s="222" t="s">
        <v>875</v>
      </c>
      <c r="AU342" s="222" t="s">
        <v>84</v>
      </c>
      <c r="AY342" s="20" t="s">
        <v>378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20" t="s">
        <v>82</v>
      </c>
      <c r="BK342" s="223">
        <f>ROUND(I342*H342,2)</f>
        <v>0</v>
      </c>
      <c r="BL342" s="20" t="s">
        <v>390</v>
      </c>
      <c r="BM342" s="222" t="s">
        <v>4460</v>
      </c>
    </row>
    <row r="343" s="14" customFormat="1">
      <c r="A343" s="14"/>
      <c r="B343" s="240"/>
      <c r="C343" s="241"/>
      <c r="D343" s="231" t="s">
        <v>397</v>
      </c>
      <c r="E343" s="242" t="s">
        <v>28</v>
      </c>
      <c r="F343" s="243" t="s">
        <v>4461</v>
      </c>
      <c r="G343" s="241"/>
      <c r="H343" s="244">
        <v>42.292000000000002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397</v>
      </c>
      <c r="AU343" s="250" t="s">
        <v>84</v>
      </c>
      <c r="AV343" s="14" t="s">
        <v>84</v>
      </c>
      <c r="AW343" s="14" t="s">
        <v>35</v>
      </c>
      <c r="AX343" s="14" t="s">
        <v>82</v>
      </c>
      <c r="AY343" s="250" t="s">
        <v>378</v>
      </c>
    </row>
    <row r="344" s="2" customFormat="1" ht="49.05" customHeight="1">
      <c r="A344" s="41"/>
      <c r="B344" s="42"/>
      <c r="C344" s="211" t="s">
        <v>757</v>
      </c>
      <c r="D344" s="211" t="s">
        <v>385</v>
      </c>
      <c r="E344" s="212" t="s">
        <v>4462</v>
      </c>
      <c r="F344" s="213" t="s">
        <v>4463</v>
      </c>
      <c r="G344" s="214" t="s">
        <v>972</v>
      </c>
      <c r="H344" s="215">
        <v>13</v>
      </c>
      <c r="I344" s="216"/>
      <c r="J344" s="217">
        <f>ROUND(I344*H344,2)</f>
        <v>0</v>
      </c>
      <c r="K344" s="213" t="s">
        <v>389</v>
      </c>
      <c r="L344" s="47"/>
      <c r="M344" s="218" t="s">
        <v>28</v>
      </c>
      <c r="N344" s="219" t="s">
        <v>45</v>
      </c>
      <c r="O344" s="87"/>
      <c r="P344" s="220">
        <f>O344*H344</f>
        <v>0</v>
      </c>
      <c r="Q344" s="220">
        <v>0.14041999999999999</v>
      </c>
      <c r="R344" s="220">
        <f>Q344*H344</f>
        <v>1.8254599999999999</v>
      </c>
      <c r="S344" s="220">
        <v>0</v>
      </c>
      <c r="T344" s="221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2" t="s">
        <v>390</v>
      </c>
      <c r="AT344" s="222" t="s">
        <v>385</v>
      </c>
      <c r="AU344" s="222" t="s">
        <v>84</v>
      </c>
      <c r="AY344" s="20" t="s">
        <v>378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20" t="s">
        <v>82</v>
      </c>
      <c r="BK344" s="223">
        <f>ROUND(I344*H344,2)</f>
        <v>0</v>
      </c>
      <c r="BL344" s="20" t="s">
        <v>390</v>
      </c>
      <c r="BM344" s="222" t="s">
        <v>4464</v>
      </c>
    </row>
    <row r="345" s="2" customFormat="1">
      <c r="A345" s="41"/>
      <c r="B345" s="42"/>
      <c r="C345" s="43"/>
      <c r="D345" s="224" t="s">
        <v>394</v>
      </c>
      <c r="E345" s="43"/>
      <c r="F345" s="225" t="s">
        <v>4465</v>
      </c>
      <c r="G345" s="43"/>
      <c r="H345" s="43"/>
      <c r="I345" s="226"/>
      <c r="J345" s="43"/>
      <c r="K345" s="43"/>
      <c r="L345" s="47"/>
      <c r="M345" s="227"/>
      <c r="N345" s="228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394</v>
      </c>
      <c r="AU345" s="20" t="s">
        <v>84</v>
      </c>
    </row>
    <row r="346" s="13" customFormat="1">
      <c r="A346" s="13"/>
      <c r="B346" s="229"/>
      <c r="C346" s="230"/>
      <c r="D346" s="231" t="s">
        <v>397</v>
      </c>
      <c r="E346" s="232" t="s">
        <v>28</v>
      </c>
      <c r="F346" s="233" t="s">
        <v>4323</v>
      </c>
      <c r="G346" s="230"/>
      <c r="H346" s="232" t="s">
        <v>28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397</v>
      </c>
      <c r="AU346" s="239" t="s">
        <v>84</v>
      </c>
      <c r="AV346" s="13" t="s">
        <v>82</v>
      </c>
      <c r="AW346" s="13" t="s">
        <v>35</v>
      </c>
      <c r="AX346" s="13" t="s">
        <v>74</v>
      </c>
      <c r="AY346" s="239" t="s">
        <v>378</v>
      </c>
    </row>
    <row r="347" s="13" customFormat="1">
      <c r="A347" s="13"/>
      <c r="B347" s="229"/>
      <c r="C347" s="230"/>
      <c r="D347" s="231" t="s">
        <v>397</v>
      </c>
      <c r="E347" s="232" t="s">
        <v>28</v>
      </c>
      <c r="F347" s="233" t="s">
        <v>4326</v>
      </c>
      <c r="G347" s="230"/>
      <c r="H347" s="232" t="s">
        <v>28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397</v>
      </c>
      <c r="AU347" s="239" t="s">
        <v>84</v>
      </c>
      <c r="AV347" s="13" t="s">
        <v>82</v>
      </c>
      <c r="AW347" s="13" t="s">
        <v>35</v>
      </c>
      <c r="AX347" s="13" t="s">
        <v>74</v>
      </c>
      <c r="AY347" s="239" t="s">
        <v>378</v>
      </c>
    </row>
    <row r="348" s="14" customFormat="1">
      <c r="A348" s="14"/>
      <c r="B348" s="240"/>
      <c r="C348" s="241"/>
      <c r="D348" s="231" t="s">
        <v>397</v>
      </c>
      <c r="E348" s="242" t="s">
        <v>28</v>
      </c>
      <c r="F348" s="243" t="s">
        <v>381</v>
      </c>
      <c r="G348" s="241"/>
      <c r="H348" s="244">
        <v>13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397</v>
      </c>
      <c r="AU348" s="250" t="s">
        <v>84</v>
      </c>
      <c r="AV348" s="14" t="s">
        <v>84</v>
      </c>
      <c r="AW348" s="14" t="s">
        <v>35</v>
      </c>
      <c r="AX348" s="14" t="s">
        <v>82</v>
      </c>
      <c r="AY348" s="250" t="s">
        <v>378</v>
      </c>
    </row>
    <row r="349" s="2" customFormat="1" ht="16.5" customHeight="1">
      <c r="A349" s="41"/>
      <c r="B349" s="42"/>
      <c r="C349" s="273" t="s">
        <v>138</v>
      </c>
      <c r="D349" s="273" t="s">
        <v>875</v>
      </c>
      <c r="E349" s="274" t="s">
        <v>4466</v>
      </c>
      <c r="F349" s="275" t="s">
        <v>4467</v>
      </c>
      <c r="G349" s="276" t="s">
        <v>972</v>
      </c>
      <c r="H349" s="277">
        <v>13.390000000000001</v>
      </c>
      <c r="I349" s="278"/>
      <c r="J349" s="279">
        <f>ROUND(I349*H349,2)</f>
        <v>0</v>
      </c>
      <c r="K349" s="275" t="s">
        <v>389</v>
      </c>
      <c r="L349" s="280"/>
      <c r="M349" s="281" t="s">
        <v>28</v>
      </c>
      <c r="N349" s="282" t="s">
        <v>45</v>
      </c>
      <c r="O349" s="87"/>
      <c r="P349" s="220">
        <f>O349*H349</f>
        <v>0</v>
      </c>
      <c r="Q349" s="220">
        <v>0.056120000000000003</v>
      </c>
      <c r="R349" s="220">
        <f>Q349*H349</f>
        <v>0.75144680000000008</v>
      </c>
      <c r="S349" s="220">
        <v>0</v>
      </c>
      <c r="T349" s="221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2" t="s">
        <v>540</v>
      </c>
      <c r="AT349" s="222" t="s">
        <v>875</v>
      </c>
      <c r="AU349" s="222" t="s">
        <v>84</v>
      </c>
      <c r="AY349" s="20" t="s">
        <v>378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20" t="s">
        <v>82</v>
      </c>
      <c r="BK349" s="223">
        <f>ROUND(I349*H349,2)</f>
        <v>0</v>
      </c>
      <c r="BL349" s="20" t="s">
        <v>390</v>
      </c>
      <c r="BM349" s="222" t="s">
        <v>4468</v>
      </c>
    </row>
    <row r="350" s="13" customFormat="1">
      <c r="A350" s="13"/>
      <c r="B350" s="229"/>
      <c r="C350" s="230"/>
      <c r="D350" s="231" t="s">
        <v>397</v>
      </c>
      <c r="E350" s="232" t="s">
        <v>28</v>
      </c>
      <c r="F350" s="233" t="s">
        <v>4323</v>
      </c>
      <c r="G350" s="230"/>
      <c r="H350" s="232" t="s">
        <v>28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397</v>
      </c>
      <c r="AU350" s="239" t="s">
        <v>84</v>
      </c>
      <c r="AV350" s="13" t="s">
        <v>82</v>
      </c>
      <c r="AW350" s="13" t="s">
        <v>35</v>
      </c>
      <c r="AX350" s="13" t="s">
        <v>74</v>
      </c>
      <c r="AY350" s="239" t="s">
        <v>378</v>
      </c>
    </row>
    <row r="351" s="13" customFormat="1">
      <c r="A351" s="13"/>
      <c r="B351" s="229"/>
      <c r="C351" s="230"/>
      <c r="D351" s="231" t="s">
        <v>397</v>
      </c>
      <c r="E351" s="232" t="s">
        <v>28</v>
      </c>
      <c r="F351" s="233" t="s">
        <v>4326</v>
      </c>
      <c r="G351" s="230"/>
      <c r="H351" s="232" t="s">
        <v>28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397</v>
      </c>
      <c r="AU351" s="239" t="s">
        <v>84</v>
      </c>
      <c r="AV351" s="13" t="s">
        <v>82</v>
      </c>
      <c r="AW351" s="13" t="s">
        <v>35</v>
      </c>
      <c r="AX351" s="13" t="s">
        <v>74</v>
      </c>
      <c r="AY351" s="239" t="s">
        <v>378</v>
      </c>
    </row>
    <row r="352" s="14" customFormat="1">
      <c r="A352" s="14"/>
      <c r="B352" s="240"/>
      <c r="C352" s="241"/>
      <c r="D352" s="231" t="s">
        <v>397</v>
      </c>
      <c r="E352" s="242" t="s">
        <v>28</v>
      </c>
      <c r="F352" s="243" t="s">
        <v>4469</v>
      </c>
      <c r="G352" s="241"/>
      <c r="H352" s="244">
        <v>13.390000000000001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0" t="s">
        <v>397</v>
      </c>
      <c r="AU352" s="250" t="s">
        <v>84</v>
      </c>
      <c r="AV352" s="14" t="s">
        <v>84</v>
      </c>
      <c r="AW352" s="14" t="s">
        <v>35</v>
      </c>
      <c r="AX352" s="14" t="s">
        <v>82</v>
      </c>
      <c r="AY352" s="250" t="s">
        <v>378</v>
      </c>
    </row>
    <row r="353" s="2" customFormat="1" ht="24.15" customHeight="1">
      <c r="A353" s="41"/>
      <c r="B353" s="42"/>
      <c r="C353" s="211" t="s">
        <v>770</v>
      </c>
      <c r="D353" s="211" t="s">
        <v>385</v>
      </c>
      <c r="E353" s="212" t="s">
        <v>4470</v>
      </c>
      <c r="F353" s="213" t="s">
        <v>4471</v>
      </c>
      <c r="G353" s="214" t="s">
        <v>388</v>
      </c>
      <c r="H353" s="215">
        <v>2.4430000000000001</v>
      </c>
      <c r="I353" s="216"/>
      <c r="J353" s="217">
        <f>ROUND(I353*H353,2)</f>
        <v>0</v>
      </c>
      <c r="K353" s="213" t="s">
        <v>389</v>
      </c>
      <c r="L353" s="47"/>
      <c r="M353" s="218" t="s">
        <v>28</v>
      </c>
      <c r="N353" s="219" t="s">
        <v>45</v>
      </c>
      <c r="O353" s="87"/>
      <c r="P353" s="220">
        <f>O353*H353</f>
        <v>0</v>
      </c>
      <c r="Q353" s="220">
        <v>2.2563399999999998</v>
      </c>
      <c r="R353" s="220">
        <f>Q353*H353</f>
        <v>5.5122386199999998</v>
      </c>
      <c r="S353" s="220">
        <v>0</v>
      </c>
      <c r="T353" s="221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2" t="s">
        <v>390</v>
      </c>
      <c r="AT353" s="222" t="s">
        <v>385</v>
      </c>
      <c r="AU353" s="222" t="s">
        <v>84</v>
      </c>
      <c r="AY353" s="20" t="s">
        <v>378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20" t="s">
        <v>82</v>
      </c>
      <c r="BK353" s="223">
        <f>ROUND(I353*H353,2)</f>
        <v>0</v>
      </c>
      <c r="BL353" s="20" t="s">
        <v>390</v>
      </c>
      <c r="BM353" s="222" t="s">
        <v>4472</v>
      </c>
    </row>
    <row r="354" s="2" customFormat="1">
      <c r="A354" s="41"/>
      <c r="B354" s="42"/>
      <c r="C354" s="43"/>
      <c r="D354" s="224" t="s">
        <v>394</v>
      </c>
      <c r="E354" s="43"/>
      <c r="F354" s="225" t="s">
        <v>4473</v>
      </c>
      <c r="G354" s="43"/>
      <c r="H354" s="43"/>
      <c r="I354" s="226"/>
      <c r="J354" s="43"/>
      <c r="K354" s="43"/>
      <c r="L354" s="47"/>
      <c r="M354" s="227"/>
      <c r="N354" s="228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394</v>
      </c>
      <c r="AU354" s="20" t="s">
        <v>84</v>
      </c>
    </row>
    <row r="355" s="14" customFormat="1">
      <c r="A355" s="14"/>
      <c r="B355" s="240"/>
      <c r="C355" s="241"/>
      <c r="D355" s="231" t="s">
        <v>397</v>
      </c>
      <c r="E355" s="242" t="s">
        <v>28</v>
      </c>
      <c r="F355" s="243" t="s">
        <v>4474</v>
      </c>
      <c r="G355" s="241"/>
      <c r="H355" s="244">
        <v>2.0529999999999999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397</v>
      </c>
      <c r="AU355" s="250" t="s">
        <v>84</v>
      </c>
      <c r="AV355" s="14" t="s">
        <v>84</v>
      </c>
      <c r="AW355" s="14" t="s">
        <v>35</v>
      </c>
      <c r="AX355" s="14" t="s">
        <v>74</v>
      </c>
      <c r="AY355" s="250" t="s">
        <v>378</v>
      </c>
    </row>
    <row r="356" s="14" customFormat="1">
      <c r="A356" s="14"/>
      <c r="B356" s="240"/>
      <c r="C356" s="241"/>
      <c r="D356" s="231" t="s">
        <v>397</v>
      </c>
      <c r="E356" s="242" t="s">
        <v>28</v>
      </c>
      <c r="F356" s="243" t="s">
        <v>4475</v>
      </c>
      <c r="G356" s="241"/>
      <c r="H356" s="244">
        <v>0.39000000000000001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397</v>
      </c>
      <c r="AU356" s="250" t="s">
        <v>84</v>
      </c>
      <c r="AV356" s="14" t="s">
        <v>84</v>
      </c>
      <c r="AW356" s="14" t="s">
        <v>35</v>
      </c>
      <c r="AX356" s="14" t="s">
        <v>74</v>
      </c>
      <c r="AY356" s="250" t="s">
        <v>378</v>
      </c>
    </row>
    <row r="357" s="15" customFormat="1">
      <c r="A357" s="15"/>
      <c r="B357" s="251"/>
      <c r="C357" s="252"/>
      <c r="D357" s="231" t="s">
        <v>397</v>
      </c>
      <c r="E357" s="253" t="s">
        <v>28</v>
      </c>
      <c r="F357" s="254" t="s">
        <v>416</v>
      </c>
      <c r="G357" s="252"/>
      <c r="H357" s="255">
        <v>2.4430000000000001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1" t="s">
        <v>397</v>
      </c>
      <c r="AU357" s="261" t="s">
        <v>84</v>
      </c>
      <c r="AV357" s="15" t="s">
        <v>390</v>
      </c>
      <c r="AW357" s="15" t="s">
        <v>35</v>
      </c>
      <c r="AX357" s="15" t="s">
        <v>82</v>
      </c>
      <c r="AY357" s="261" t="s">
        <v>378</v>
      </c>
    </row>
    <row r="358" s="2" customFormat="1" ht="66.75" customHeight="1">
      <c r="A358" s="41"/>
      <c r="B358" s="42"/>
      <c r="C358" s="211" t="s">
        <v>776</v>
      </c>
      <c r="D358" s="211" t="s">
        <v>385</v>
      </c>
      <c r="E358" s="212" t="s">
        <v>4476</v>
      </c>
      <c r="F358" s="213" t="s">
        <v>4477</v>
      </c>
      <c r="G358" s="214" t="s">
        <v>972</v>
      </c>
      <c r="H358" s="215">
        <v>45.770000000000003</v>
      </c>
      <c r="I358" s="216"/>
      <c r="J358" s="217">
        <f>ROUND(I358*H358,2)</f>
        <v>0</v>
      </c>
      <c r="K358" s="213" t="s">
        <v>389</v>
      </c>
      <c r="L358" s="47"/>
      <c r="M358" s="218" t="s">
        <v>28</v>
      </c>
      <c r="N358" s="219" t="s">
        <v>45</v>
      </c>
      <c r="O358" s="87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2" t="s">
        <v>390</v>
      </c>
      <c r="AT358" s="222" t="s">
        <v>385</v>
      </c>
      <c r="AU358" s="222" t="s">
        <v>84</v>
      </c>
      <c r="AY358" s="20" t="s">
        <v>378</v>
      </c>
      <c r="BE358" s="223">
        <f>IF(N358="základní",J358,0)</f>
        <v>0</v>
      </c>
      <c r="BF358" s="223">
        <f>IF(N358="snížená",J358,0)</f>
        <v>0</v>
      </c>
      <c r="BG358" s="223">
        <f>IF(N358="zákl. přenesená",J358,0)</f>
        <v>0</v>
      </c>
      <c r="BH358" s="223">
        <f>IF(N358="sníž. přenesená",J358,0)</f>
        <v>0</v>
      </c>
      <c r="BI358" s="223">
        <f>IF(N358="nulová",J358,0)</f>
        <v>0</v>
      </c>
      <c r="BJ358" s="20" t="s">
        <v>82</v>
      </c>
      <c r="BK358" s="223">
        <f>ROUND(I358*H358,2)</f>
        <v>0</v>
      </c>
      <c r="BL358" s="20" t="s">
        <v>390</v>
      </c>
      <c r="BM358" s="222" t="s">
        <v>4478</v>
      </c>
    </row>
    <row r="359" s="2" customFormat="1">
      <c r="A359" s="41"/>
      <c r="B359" s="42"/>
      <c r="C359" s="43"/>
      <c r="D359" s="224" t="s">
        <v>394</v>
      </c>
      <c r="E359" s="43"/>
      <c r="F359" s="225" t="s">
        <v>4479</v>
      </c>
      <c r="G359" s="43"/>
      <c r="H359" s="43"/>
      <c r="I359" s="226"/>
      <c r="J359" s="43"/>
      <c r="K359" s="43"/>
      <c r="L359" s="47"/>
      <c r="M359" s="227"/>
      <c r="N359" s="228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394</v>
      </c>
      <c r="AU359" s="20" t="s">
        <v>84</v>
      </c>
    </row>
    <row r="360" s="14" customFormat="1">
      <c r="A360" s="14"/>
      <c r="B360" s="240"/>
      <c r="C360" s="241"/>
      <c r="D360" s="231" t="s">
        <v>397</v>
      </c>
      <c r="E360" s="242" t="s">
        <v>28</v>
      </c>
      <c r="F360" s="243" t="s">
        <v>4255</v>
      </c>
      <c r="G360" s="241"/>
      <c r="H360" s="244">
        <v>45.770000000000003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397</v>
      </c>
      <c r="AU360" s="250" t="s">
        <v>84</v>
      </c>
      <c r="AV360" s="14" t="s">
        <v>84</v>
      </c>
      <c r="AW360" s="14" t="s">
        <v>35</v>
      </c>
      <c r="AX360" s="14" t="s">
        <v>82</v>
      </c>
      <c r="AY360" s="250" t="s">
        <v>378</v>
      </c>
    </row>
    <row r="361" s="2" customFormat="1" ht="66.75" customHeight="1">
      <c r="A361" s="41"/>
      <c r="B361" s="42"/>
      <c r="C361" s="211" t="s">
        <v>786</v>
      </c>
      <c r="D361" s="211" t="s">
        <v>385</v>
      </c>
      <c r="E361" s="212" t="s">
        <v>4480</v>
      </c>
      <c r="F361" s="213" t="s">
        <v>4481</v>
      </c>
      <c r="G361" s="214" t="s">
        <v>572</v>
      </c>
      <c r="H361" s="215">
        <v>31.800000000000001</v>
      </c>
      <c r="I361" s="216"/>
      <c r="J361" s="217">
        <f>ROUND(I361*H361,2)</f>
        <v>0</v>
      </c>
      <c r="K361" s="213" t="s">
        <v>389</v>
      </c>
      <c r="L361" s="47"/>
      <c r="M361" s="218" t="s">
        <v>28</v>
      </c>
      <c r="N361" s="219" t="s">
        <v>45</v>
      </c>
      <c r="O361" s="87"/>
      <c r="P361" s="220">
        <f>O361*H361</f>
        <v>0</v>
      </c>
      <c r="Q361" s="220">
        <v>0</v>
      </c>
      <c r="R361" s="220">
        <f>Q361*H361</f>
        <v>0</v>
      </c>
      <c r="S361" s="220">
        <v>0</v>
      </c>
      <c r="T361" s="221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2" t="s">
        <v>390</v>
      </c>
      <c r="AT361" s="222" t="s">
        <v>385</v>
      </c>
      <c r="AU361" s="222" t="s">
        <v>84</v>
      </c>
      <c r="AY361" s="20" t="s">
        <v>378</v>
      </c>
      <c r="BE361" s="223">
        <f>IF(N361="základní",J361,0)</f>
        <v>0</v>
      </c>
      <c r="BF361" s="223">
        <f>IF(N361="snížená",J361,0)</f>
        <v>0</v>
      </c>
      <c r="BG361" s="223">
        <f>IF(N361="zákl. přenesená",J361,0)</f>
        <v>0</v>
      </c>
      <c r="BH361" s="223">
        <f>IF(N361="sníž. přenesená",J361,0)</f>
        <v>0</v>
      </c>
      <c r="BI361" s="223">
        <f>IF(N361="nulová",J361,0)</f>
        <v>0</v>
      </c>
      <c r="BJ361" s="20" t="s">
        <v>82</v>
      </c>
      <c r="BK361" s="223">
        <f>ROUND(I361*H361,2)</f>
        <v>0</v>
      </c>
      <c r="BL361" s="20" t="s">
        <v>390</v>
      </c>
      <c r="BM361" s="222" t="s">
        <v>4482</v>
      </c>
    </row>
    <row r="362" s="2" customFormat="1">
      <c r="A362" s="41"/>
      <c r="B362" s="42"/>
      <c r="C362" s="43"/>
      <c r="D362" s="224" t="s">
        <v>394</v>
      </c>
      <c r="E362" s="43"/>
      <c r="F362" s="225" t="s">
        <v>4483</v>
      </c>
      <c r="G362" s="43"/>
      <c r="H362" s="43"/>
      <c r="I362" s="226"/>
      <c r="J362" s="43"/>
      <c r="K362" s="43"/>
      <c r="L362" s="47"/>
      <c r="M362" s="227"/>
      <c r="N362" s="228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394</v>
      </c>
      <c r="AU362" s="20" t="s">
        <v>84</v>
      </c>
    </row>
    <row r="363" s="14" customFormat="1">
      <c r="A363" s="14"/>
      <c r="B363" s="240"/>
      <c r="C363" s="241"/>
      <c r="D363" s="231" t="s">
        <v>397</v>
      </c>
      <c r="E363" s="242" t="s">
        <v>28</v>
      </c>
      <c r="F363" s="243" t="s">
        <v>4249</v>
      </c>
      <c r="G363" s="241"/>
      <c r="H363" s="244">
        <v>24.600000000000001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397</v>
      </c>
      <c r="AU363" s="250" t="s">
        <v>84</v>
      </c>
      <c r="AV363" s="14" t="s">
        <v>84</v>
      </c>
      <c r="AW363" s="14" t="s">
        <v>35</v>
      </c>
      <c r="AX363" s="14" t="s">
        <v>74</v>
      </c>
      <c r="AY363" s="250" t="s">
        <v>378</v>
      </c>
    </row>
    <row r="364" s="14" customFormat="1">
      <c r="A364" s="14"/>
      <c r="B364" s="240"/>
      <c r="C364" s="241"/>
      <c r="D364" s="231" t="s">
        <v>397</v>
      </c>
      <c r="E364" s="242" t="s">
        <v>28</v>
      </c>
      <c r="F364" s="243" t="s">
        <v>4251</v>
      </c>
      <c r="G364" s="241"/>
      <c r="H364" s="244">
        <v>7.2000000000000002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397</v>
      </c>
      <c r="AU364" s="250" t="s">
        <v>84</v>
      </c>
      <c r="AV364" s="14" t="s">
        <v>84</v>
      </c>
      <c r="AW364" s="14" t="s">
        <v>35</v>
      </c>
      <c r="AX364" s="14" t="s">
        <v>74</v>
      </c>
      <c r="AY364" s="250" t="s">
        <v>378</v>
      </c>
    </row>
    <row r="365" s="15" customFormat="1">
      <c r="A365" s="15"/>
      <c r="B365" s="251"/>
      <c r="C365" s="252"/>
      <c r="D365" s="231" t="s">
        <v>397</v>
      </c>
      <c r="E365" s="253" t="s">
        <v>28</v>
      </c>
      <c r="F365" s="254" t="s">
        <v>416</v>
      </c>
      <c r="G365" s="252"/>
      <c r="H365" s="255">
        <v>31.800000000000001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1" t="s">
        <v>397</v>
      </c>
      <c r="AU365" s="261" t="s">
        <v>84</v>
      </c>
      <c r="AV365" s="15" t="s">
        <v>390</v>
      </c>
      <c r="AW365" s="15" t="s">
        <v>35</v>
      </c>
      <c r="AX365" s="15" t="s">
        <v>82</v>
      </c>
      <c r="AY365" s="261" t="s">
        <v>378</v>
      </c>
    </row>
    <row r="366" s="2" customFormat="1" ht="55.5" customHeight="1">
      <c r="A366" s="41"/>
      <c r="B366" s="42"/>
      <c r="C366" s="211" t="s">
        <v>792</v>
      </c>
      <c r="D366" s="211" t="s">
        <v>385</v>
      </c>
      <c r="E366" s="212" t="s">
        <v>4484</v>
      </c>
      <c r="F366" s="213" t="s">
        <v>4485</v>
      </c>
      <c r="G366" s="214" t="s">
        <v>572</v>
      </c>
      <c r="H366" s="215">
        <v>33.5</v>
      </c>
      <c r="I366" s="216"/>
      <c r="J366" s="217">
        <f>ROUND(I366*H366,2)</f>
        <v>0</v>
      </c>
      <c r="K366" s="213" t="s">
        <v>389</v>
      </c>
      <c r="L366" s="47"/>
      <c r="M366" s="218" t="s">
        <v>28</v>
      </c>
      <c r="N366" s="219" t="s">
        <v>45</v>
      </c>
      <c r="O366" s="87"/>
      <c r="P366" s="220">
        <f>O366*H366</f>
        <v>0</v>
      </c>
      <c r="Q366" s="220">
        <v>0</v>
      </c>
      <c r="R366" s="220">
        <f>Q366*H366</f>
        <v>0</v>
      </c>
      <c r="S366" s="220">
        <v>0</v>
      </c>
      <c r="T366" s="221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2" t="s">
        <v>390</v>
      </c>
      <c r="AT366" s="222" t="s">
        <v>385</v>
      </c>
      <c r="AU366" s="222" t="s">
        <v>84</v>
      </c>
      <c r="AY366" s="20" t="s">
        <v>378</v>
      </c>
      <c r="BE366" s="223">
        <f>IF(N366="základní",J366,0)</f>
        <v>0</v>
      </c>
      <c r="BF366" s="223">
        <f>IF(N366="snížená",J366,0)</f>
        <v>0</v>
      </c>
      <c r="BG366" s="223">
        <f>IF(N366="zákl. přenesená",J366,0)</f>
        <v>0</v>
      </c>
      <c r="BH366" s="223">
        <f>IF(N366="sníž. přenesená",J366,0)</f>
        <v>0</v>
      </c>
      <c r="BI366" s="223">
        <f>IF(N366="nulová",J366,0)</f>
        <v>0</v>
      </c>
      <c r="BJ366" s="20" t="s">
        <v>82</v>
      </c>
      <c r="BK366" s="223">
        <f>ROUND(I366*H366,2)</f>
        <v>0</v>
      </c>
      <c r="BL366" s="20" t="s">
        <v>390</v>
      </c>
      <c r="BM366" s="222" t="s">
        <v>4486</v>
      </c>
    </row>
    <row r="367" s="2" customFormat="1">
      <c r="A367" s="41"/>
      <c r="B367" s="42"/>
      <c r="C367" s="43"/>
      <c r="D367" s="224" t="s">
        <v>394</v>
      </c>
      <c r="E367" s="43"/>
      <c r="F367" s="225" t="s">
        <v>4487</v>
      </c>
      <c r="G367" s="43"/>
      <c r="H367" s="43"/>
      <c r="I367" s="226"/>
      <c r="J367" s="43"/>
      <c r="K367" s="43"/>
      <c r="L367" s="47"/>
      <c r="M367" s="227"/>
      <c r="N367" s="228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394</v>
      </c>
      <c r="AU367" s="20" t="s">
        <v>84</v>
      </c>
    </row>
    <row r="368" s="14" customFormat="1">
      <c r="A368" s="14"/>
      <c r="B368" s="240"/>
      <c r="C368" s="241"/>
      <c r="D368" s="231" t="s">
        <v>397</v>
      </c>
      <c r="E368" s="242" t="s">
        <v>28</v>
      </c>
      <c r="F368" s="243" t="s">
        <v>4253</v>
      </c>
      <c r="G368" s="241"/>
      <c r="H368" s="244">
        <v>33.5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397</v>
      </c>
      <c r="AU368" s="250" t="s">
        <v>84</v>
      </c>
      <c r="AV368" s="14" t="s">
        <v>84</v>
      </c>
      <c r="AW368" s="14" t="s">
        <v>35</v>
      </c>
      <c r="AX368" s="14" t="s">
        <v>82</v>
      </c>
      <c r="AY368" s="250" t="s">
        <v>378</v>
      </c>
    </row>
    <row r="369" s="2" customFormat="1" ht="76.35" customHeight="1">
      <c r="A369" s="41"/>
      <c r="B369" s="42"/>
      <c r="C369" s="211" t="s">
        <v>810</v>
      </c>
      <c r="D369" s="211" t="s">
        <v>385</v>
      </c>
      <c r="E369" s="212" t="s">
        <v>4488</v>
      </c>
      <c r="F369" s="213" t="s">
        <v>4489</v>
      </c>
      <c r="G369" s="214" t="s">
        <v>572</v>
      </c>
      <c r="H369" s="215">
        <v>32.131</v>
      </c>
      <c r="I369" s="216"/>
      <c r="J369" s="217">
        <f>ROUND(I369*H369,2)</f>
        <v>0</v>
      </c>
      <c r="K369" s="213" t="s">
        <v>389</v>
      </c>
      <c r="L369" s="47"/>
      <c r="M369" s="218" t="s">
        <v>28</v>
      </c>
      <c r="N369" s="219" t="s">
        <v>45</v>
      </c>
      <c r="O369" s="87"/>
      <c r="P369" s="220">
        <f>O369*H369</f>
        <v>0</v>
      </c>
      <c r="Q369" s="220">
        <v>0</v>
      </c>
      <c r="R369" s="220">
        <f>Q369*H369</f>
        <v>0</v>
      </c>
      <c r="S369" s="220">
        <v>0</v>
      </c>
      <c r="T369" s="221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2" t="s">
        <v>390</v>
      </c>
      <c r="AT369" s="222" t="s">
        <v>385</v>
      </c>
      <c r="AU369" s="222" t="s">
        <v>84</v>
      </c>
      <c r="AY369" s="20" t="s">
        <v>378</v>
      </c>
      <c r="BE369" s="223">
        <f>IF(N369="základní",J369,0)</f>
        <v>0</v>
      </c>
      <c r="BF369" s="223">
        <f>IF(N369="snížená",J369,0)</f>
        <v>0</v>
      </c>
      <c r="BG369" s="223">
        <f>IF(N369="zákl. přenesená",J369,0)</f>
        <v>0</v>
      </c>
      <c r="BH369" s="223">
        <f>IF(N369="sníž. přenesená",J369,0)</f>
        <v>0</v>
      </c>
      <c r="BI369" s="223">
        <f>IF(N369="nulová",J369,0)</f>
        <v>0</v>
      </c>
      <c r="BJ369" s="20" t="s">
        <v>82</v>
      </c>
      <c r="BK369" s="223">
        <f>ROUND(I369*H369,2)</f>
        <v>0</v>
      </c>
      <c r="BL369" s="20" t="s">
        <v>390</v>
      </c>
      <c r="BM369" s="222" t="s">
        <v>4490</v>
      </c>
    </row>
    <row r="370" s="2" customFormat="1">
      <c r="A370" s="41"/>
      <c r="B370" s="42"/>
      <c r="C370" s="43"/>
      <c r="D370" s="224" t="s">
        <v>394</v>
      </c>
      <c r="E370" s="43"/>
      <c r="F370" s="225" t="s">
        <v>4491</v>
      </c>
      <c r="G370" s="43"/>
      <c r="H370" s="43"/>
      <c r="I370" s="226"/>
      <c r="J370" s="43"/>
      <c r="K370" s="43"/>
      <c r="L370" s="47"/>
      <c r="M370" s="227"/>
      <c r="N370" s="228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394</v>
      </c>
      <c r="AU370" s="20" t="s">
        <v>84</v>
      </c>
    </row>
    <row r="371" s="14" customFormat="1">
      <c r="A371" s="14"/>
      <c r="B371" s="240"/>
      <c r="C371" s="241"/>
      <c r="D371" s="231" t="s">
        <v>397</v>
      </c>
      <c r="E371" s="242" t="s">
        <v>28</v>
      </c>
      <c r="F371" s="243" t="s">
        <v>4247</v>
      </c>
      <c r="G371" s="241"/>
      <c r="H371" s="244">
        <v>32.131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397</v>
      </c>
      <c r="AU371" s="250" t="s">
        <v>84</v>
      </c>
      <c r="AV371" s="14" t="s">
        <v>84</v>
      </c>
      <c r="AW371" s="14" t="s">
        <v>35</v>
      </c>
      <c r="AX371" s="14" t="s">
        <v>82</v>
      </c>
      <c r="AY371" s="250" t="s">
        <v>378</v>
      </c>
    </row>
    <row r="372" s="12" customFormat="1" ht="22.8" customHeight="1">
      <c r="A372" s="12"/>
      <c r="B372" s="195"/>
      <c r="C372" s="196"/>
      <c r="D372" s="197" t="s">
        <v>73</v>
      </c>
      <c r="E372" s="209" t="s">
        <v>2349</v>
      </c>
      <c r="F372" s="209" t="s">
        <v>2350</v>
      </c>
      <c r="G372" s="196"/>
      <c r="H372" s="196"/>
      <c r="I372" s="199"/>
      <c r="J372" s="210">
        <f>BK372</f>
        <v>0</v>
      </c>
      <c r="K372" s="196"/>
      <c r="L372" s="201"/>
      <c r="M372" s="202"/>
      <c r="N372" s="203"/>
      <c r="O372" s="203"/>
      <c r="P372" s="204">
        <f>SUM(P373:P385)</f>
        <v>0</v>
      </c>
      <c r="Q372" s="203"/>
      <c r="R372" s="204">
        <f>SUM(R373:R385)</f>
        <v>0</v>
      </c>
      <c r="S372" s="203"/>
      <c r="T372" s="205">
        <f>SUM(T373:T385)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6" t="s">
        <v>82</v>
      </c>
      <c r="AT372" s="207" t="s">
        <v>73</v>
      </c>
      <c r="AU372" s="207" t="s">
        <v>82</v>
      </c>
      <c r="AY372" s="206" t="s">
        <v>378</v>
      </c>
      <c r="BK372" s="208">
        <f>SUM(BK373:BK385)</f>
        <v>0</v>
      </c>
    </row>
    <row r="373" s="2" customFormat="1" ht="37.8" customHeight="1">
      <c r="A373" s="41"/>
      <c r="B373" s="42"/>
      <c r="C373" s="211" t="s">
        <v>818</v>
      </c>
      <c r="D373" s="211" t="s">
        <v>385</v>
      </c>
      <c r="E373" s="212" t="s">
        <v>4492</v>
      </c>
      <c r="F373" s="213" t="s">
        <v>4493</v>
      </c>
      <c r="G373" s="214" t="s">
        <v>634</v>
      </c>
      <c r="H373" s="215">
        <v>53.066000000000002</v>
      </c>
      <c r="I373" s="216"/>
      <c r="J373" s="217">
        <f>ROUND(I373*H373,2)</f>
        <v>0</v>
      </c>
      <c r="K373" s="213" t="s">
        <v>389</v>
      </c>
      <c r="L373" s="47"/>
      <c r="M373" s="218" t="s">
        <v>28</v>
      </c>
      <c r="N373" s="219" t="s">
        <v>45</v>
      </c>
      <c r="O373" s="87"/>
      <c r="P373" s="220">
        <f>O373*H373</f>
        <v>0</v>
      </c>
      <c r="Q373" s="220">
        <v>0</v>
      </c>
      <c r="R373" s="220">
        <f>Q373*H373</f>
        <v>0</v>
      </c>
      <c r="S373" s="220">
        <v>0</v>
      </c>
      <c r="T373" s="221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2" t="s">
        <v>390</v>
      </c>
      <c r="AT373" s="222" t="s">
        <v>385</v>
      </c>
      <c r="AU373" s="222" t="s">
        <v>84</v>
      </c>
      <c r="AY373" s="20" t="s">
        <v>378</v>
      </c>
      <c r="BE373" s="223">
        <f>IF(N373="základní",J373,0)</f>
        <v>0</v>
      </c>
      <c r="BF373" s="223">
        <f>IF(N373="snížená",J373,0)</f>
        <v>0</v>
      </c>
      <c r="BG373" s="223">
        <f>IF(N373="zákl. přenesená",J373,0)</f>
        <v>0</v>
      </c>
      <c r="BH373" s="223">
        <f>IF(N373="sníž. přenesená",J373,0)</f>
        <v>0</v>
      </c>
      <c r="BI373" s="223">
        <f>IF(N373="nulová",J373,0)</f>
        <v>0</v>
      </c>
      <c r="BJ373" s="20" t="s">
        <v>82</v>
      </c>
      <c r="BK373" s="223">
        <f>ROUND(I373*H373,2)</f>
        <v>0</v>
      </c>
      <c r="BL373" s="20" t="s">
        <v>390</v>
      </c>
      <c r="BM373" s="222" t="s">
        <v>4494</v>
      </c>
    </row>
    <row r="374" s="2" customFormat="1">
      <c r="A374" s="41"/>
      <c r="B374" s="42"/>
      <c r="C374" s="43"/>
      <c r="D374" s="224" t="s">
        <v>394</v>
      </c>
      <c r="E374" s="43"/>
      <c r="F374" s="225" t="s">
        <v>4495</v>
      </c>
      <c r="G374" s="43"/>
      <c r="H374" s="43"/>
      <c r="I374" s="226"/>
      <c r="J374" s="43"/>
      <c r="K374" s="43"/>
      <c r="L374" s="47"/>
      <c r="M374" s="227"/>
      <c r="N374" s="228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394</v>
      </c>
      <c r="AU374" s="20" t="s">
        <v>84</v>
      </c>
    </row>
    <row r="375" s="14" customFormat="1">
      <c r="A375" s="14"/>
      <c r="B375" s="240"/>
      <c r="C375" s="241"/>
      <c r="D375" s="231" t="s">
        <v>397</v>
      </c>
      <c r="E375" s="242" t="s">
        <v>28</v>
      </c>
      <c r="F375" s="243" t="s">
        <v>4496</v>
      </c>
      <c r="G375" s="241"/>
      <c r="H375" s="244">
        <v>53.066000000000002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397</v>
      </c>
      <c r="AU375" s="250" t="s">
        <v>84</v>
      </c>
      <c r="AV375" s="14" t="s">
        <v>84</v>
      </c>
      <c r="AW375" s="14" t="s">
        <v>35</v>
      </c>
      <c r="AX375" s="14" t="s">
        <v>74</v>
      </c>
      <c r="AY375" s="250" t="s">
        <v>378</v>
      </c>
    </row>
    <row r="376" s="15" customFormat="1">
      <c r="A376" s="15"/>
      <c r="B376" s="251"/>
      <c r="C376" s="252"/>
      <c r="D376" s="231" t="s">
        <v>397</v>
      </c>
      <c r="E376" s="253" t="s">
        <v>4274</v>
      </c>
      <c r="F376" s="254" t="s">
        <v>416</v>
      </c>
      <c r="G376" s="252"/>
      <c r="H376" s="255">
        <v>53.066000000000002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1" t="s">
        <v>397</v>
      </c>
      <c r="AU376" s="261" t="s">
        <v>84</v>
      </c>
      <c r="AV376" s="15" t="s">
        <v>390</v>
      </c>
      <c r="AW376" s="15" t="s">
        <v>35</v>
      </c>
      <c r="AX376" s="15" t="s">
        <v>82</v>
      </c>
      <c r="AY376" s="261" t="s">
        <v>378</v>
      </c>
    </row>
    <row r="377" s="2" customFormat="1" ht="37.8" customHeight="1">
      <c r="A377" s="41"/>
      <c r="B377" s="42"/>
      <c r="C377" s="211" t="s">
        <v>831</v>
      </c>
      <c r="D377" s="211" t="s">
        <v>385</v>
      </c>
      <c r="E377" s="212" t="s">
        <v>4497</v>
      </c>
      <c r="F377" s="213" t="s">
        <v>4498</v>
      </c>
      <c r="G377" s="214" t="s">
        <v>634</v>
      </c>
      <c r="H377" s="215">
        <v>530.65999999999997</v>
      </c>
      <c r="I377" s="216"/>
      <c r="J377" s="217">
        <f>ROUND(I377*H377,2)</f>
        <v>0</v>
      </c>
      <c r="K377" s="213" t="s">
        <v>389</v>
      </c>
      <c r="L377" s="47"/>
      <c r="M377" s="218" t="s">
        <v>28</v>
      </c>
      <c r="N377" s="219" t="s">
        <v>45</v>
      </c>
      <c r="O377" s="87"/>
      <c r="P377" s="220">
        <f>O377*H377</f>
        <v>0</v>
      </c>
      <c r="Q377" s="220">
        <v>0</v>
      </c>
      <c r="R377" s="220">
        <f>Q377*H377</f>
        <v>0</v>
      </c>
      <c r="S377" s="220">
        <v>0</v>
      </c>
      <c r="T377" s="221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2" t="s">
        <v>390</v>
      </c>
      <c r="AT377" s="222" t="s">
        <v>385</v>
      </c>
      <c r="AU377" s="222" t="s">
        <v>84</v>
      </c>
      <c r="AY377" s="20" t="s">
        <v>378</v>
      </c>
      <c r="BE377" s="223">
        <f>IF(N377="základní",J377,0)</f>
        <v>0</v>
      </c>
      <c r="BF377" s="223">
        <f>IF(N377="snížená",J377,0)</f>
        <v>0</v>
      </c>
      <c r="BG377" s="223">
        <f>IF(N377="zákl. přenesená",J377,0)</f>
        <v>0</v>
      </c>
      <c r="BH377" s="223">
        <f>IF(N377="sníž. přenesená",J377,0)</f>
        <v>0</v>
      </c>
      <c r="BI377" s="223">
        <f>IF(N377="nulová",J377,0)</f>
        <v>0</v>
      </c>
      <c r="BJ377" s="20" t="s">
        <v>82</v>
      </c>
      <c r="BK377" s="223">
        <f>ROUND(I377*H377,2)</f>
        <v>0</v>
      </c>
      <c r="BL377" s="20" t="s">
        <v>390</v>
      </c>
      <c r="BM377" s="222" t="s">
        <v>4499</v>
      </c>
    </row>
    <row r="378" s="2" customFormat="1">
      <c r="A378" s="41"/>
      <c r="B378" s="42"/>
      <c r="C378" s="43"/>
      <c r="D378" s="224" t="s">
        <v>394</v>
      </c>
      <c r="E378" s="43"/>
      <c r="F378" s="225" t="s">
        <v>4500</v>
      </c>
      <c r="G378" s="43"/>
      <c r="H378" s="43"/>
      <c r="I378" s="226"/>
      <c r="J378" s="43"/>
      <c r="K378" s="43"/>
      <c r="L378" s="47"/>
      <c r="M378" s="227"/>
      <c r="N378" s="228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394</v>
      </c>
      <c r="AU378" s="20" t="s">
        <v>84</v>
      </c>
    </row>
    <row r="379" s="14" customFormat="1">
      <c r="A379" s="14"/>
      <c r="B379" s="240"/>
      <c r="C379" s="241"/>
      <c r="D379" s="231" t="s">
        <v>397</v>
      </c>
      <c r="E379" s="242" t="s">
        <v>28</v>
      </c>
      <c r="F379" s="243" t="s">
        <v>4501</v>
      </c>
      <c r="G379" s="241"/>
      <c r="H379" s="244">
        <v>530.65999999999997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397</v>
      </c>
      <c r="AU379" s="250" t="s">
        <v>84</v>
      </c>
      <c r="AV379" s="14" t="s">
        <v>84</v>
      </c>
      <c r="AW379" s="14" t="s">
        <v>35</v>
      </c>
      <c r="AX379" s="14" t="s">
        <v>82</v>
      </c>
      <c r="AY379" s="250" t="s">
        <v>378</v>
      </c>
    </row>
    <row r="380" s="2" customFormat="1" ht="24.15" customHeight="1">
      <c r="A380" s="41"/>
      <c r="B380" s="42"/>
      <c r="C380" s="211" t="s">
        <v>842</v>
      </c>
      <c r="D380" s="211" t="s">
        <v>385</v>
      </c>
      <c r="E380" s="212" t="s">
        <v>4502</v>
      </c>
      <c r="F380" s="213" t="s">
        <v>4503</v>
      </c>
      <c r="G380" s="214" t="s">
        <v>634</v>
      </c>
      <c r="H380" s="215">
        <v>53.066000000000002</v>
      </c>
      <c r="I380" s="216"/>
      <c r="J380" s="217">
        <f>ROUND(I380*H380,2)</f>
        <v>0</v>
      </c>
      <c r="K380" s="213" t="s">
        <v>389</v>
      </c>
      <c r="L380" s="47"/>
      <c r="M380" s="218" t="s">
        <v>28</v>
      </c>
      <c r="N380" s="219" t="s">
        <v>45</v>
      </c>
      <c r="O380" s="87"/>
      <c r="P380" s="220">
        <f>O380*H380</f>
        <v>0</v>
      </c>
      <c r="Q380" s="220">
        <v>0</v>
      </c>
      <c r="R380" s="220">
        <f>Q380*H380</f>
        <v>0</v>
      </c>
      <c r="S380" s="220">
        <v>0</v>
      </c>
      <c r="T380" s="221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2" t="s">
        <v>390</v>
      </c>
      <c r="AT380" s="222" t="s">
        <v>385</v>
      </c>
      <c r="AU380" s="222" t="s">
        <v>84</v>
      </c>
      <c r="AY380" s="20" t="s">
        <v>378</v>
      </c>
      <c r="BE380" s="223">
        <f>IF(N380="základní",J380,0)</f>
        <v>0</v>
      </c>
      <c r="BF380" s="223">
        <f>IF(N380="snížená",J380,0)</f>
        <v>0</v>
      </c>
      <c r="BG380" s="223">
        <f>IF(N380="zákl. přenesená",J380,0)</f>
        <v>0</v>
      </c>
      <c r="BH380" s="223">
        <f>IF(N380="sníž. přenesená",J380,0)</f>
        <v>0</v>
      </c>
      <c r="BI380" s="223">
        <f>IF(N380="nulová",J380,0)</f>
        <v>0</v>
      </c>
      <c r="BJ380" s="20" t="s">
        <v>82</v>
      </c>
      <c r="BK380" s="223">
        <f>ROUND(I380*H380,2)</f>
        <v>0</v>
      </c>
      <c r="BL380" s="20" t="s">
        <v>390</v>
      </c>
      <c r="BM380" s="222" t="s">
        <v>4504</v>
      </c>
    </row>
    <row r="381" s="2" customFormat="1">
      <c r="A381" s="41"/>
      <c r="B381" s="42"/>
      <c r="C381" s="43"/>
      <c r="D381" s="224" t="s">
        <v>394</v>
      </c>
      <c r="E381" s="43"/>
      <c r="F381" s="225" t="s">
        <v>4505</v>
      </c>
      <c r="G381" s="43"/>
      <c r="H381" s="43"/>
      <c r="I381" s="226"/>
      <c r="J381" s="43"/>
      <c r="K381" s="43"/>
      <c r="L381" s="47"/>
      <c r="M381" s="227"/>
      <c r="N381" s="228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394</v>
      </c>
      <c r="AU381" s="20" t="s">
        <v>84</v>
      </c>
    </row>
    <row r="382" s="14" customFormat="1">
      <c r="A382" s="14"/>
      <c r="B382" s="240"/>
      <c r="C382" s="241"/>
      <c r="D382" s="231" t="s">
        <v>397</v>
      </c>
      <c r="E382" s="242" t="s">
        <v>28</v>
      </c>
      <c r="F382" s="243" t="s">
        <v>4274</v>
      </c>
      <c r="G382" s="241"/>
      <c r="H382" s="244">
        <v>53.066000000000002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397</v>
      </c>
      <c r="AU382" s="250" t="s">
        <v>84</v>
      </c>
      <c r="AV382" s="14" t="s">
        <v>84</v>
      </c>
      <c r="AW382" s="14" t="s">
        <v>35</v>
      </c>
      <c r="AX382" s="14" t="s">
        <v>82</v>
      </c>
      <c r="AY382" s="250" t="s">
        <v>378</v>
      </c>
    </row>
    <row r="383" s="2" customFormat="1" ht="44.25" customHeight="1">
      <c r="A383" s="41"/>
      <c r="B383" s="42"/>
      <c r="C383" s="211" t="s">
        <v>863</v>
      </c>
      <c r="D383" s="211" t="s">
        <v>385</v>
      </c>
      <c r="E383" s="212" t="s">
        <v>4506</v>
      </c>
      <c r="F383" s="213" t="s">
        <v>4348</v>
      </c>
      <c r="G383" s="214" t="s">
        <v>634</v>
      </c>
      <c r="H383" s="215">
        <v>53.066000000000002</v>
      </c>
      <c r="I383" s="216"/>
      <c r="J383" s="217">
        <f>ROUND(I383*H383,2)</f>
        <v>0</v>
      </c>
      <c r="K383" s="213" t="s">
        <v>389</v>
      </c>
      <c r="L383" s="47"/>
      <c r="M383" s="218" t="s">
        <v>28</v>
      </c>
      <c r="N383" s="219" t="s">
        <v>45</v>
      </c>
      <c r="O383" s="87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2" t="s">
        <v>390</v>
      </c>
      <c r="AT383" s="222" t="s">
        <v>385</v>
      </c>
      <c r="AU383" s="222" t="s">
        <v>84</v>
      </c>
      <c r="AY383" s="20" t="s">
        <v>378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20" t="s">
        <v>82</v>
      </c>
      <c r="BK383" s="223">
        <f>ROUND(I383*H383,2)</f>
        <v>0</v>
      </c>
      <c r="BL383" s="20" t="s">
        <v>390</v>
      </c>
      <c r="BM383" s="222" t="s">
        <v>4507</v>
      </c>
    </row>
    <row r="384" s="2" customFormat="1">
      <c r="A384" s="41"/>
      <c r="B384" s="42"/>
      <c r="C384" s="43"/>
      <c r="D384" s="224" t="s">
        <v>394</v>
      </c>
      <c r="E384" s="43"/>
      <c r="F384" s="225" t="s">
        <v>4508</v>
      </c>
      <c r="G384" s="43"/>
      <c r="H384" s="43"/>
      <c r="I384" s="226"/>
      <c r="J384" s="43"/>
      <c r="K384" s="43"/>
      <c r="L384" s="47"/>
      <c r="M384" s="227"/>
      <c r="N384" s="228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394</v>
      </c>
      <c r="AU384" s="20" t="s">
        <v>84</v>
      </c>
    </row>
    <row r="385" s="14" customFormat="1">
      <c r="A385" s="14"/>
      <c r="B385" s="240"/>
      <c r="C385" s="241"/>
      <c r="D385" s="231" t="s">
        <v>397</v>
      </c>
      <c r="E385" s="242" t="s">
        <v>28</v>
      </c>
      <c r="F385" s="243" t="s">
        <v>4274</v>
      </c>
      <c r="G385" s="241"/>
      <c r="H385" s="244">
        <v>53.066000000000002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397</v>
      </c>
      <c r="AU385" s="250" t="s">
        <v>84</v>
      </c>
      <c r="AV385" s="14" t="s">
        <v>84</v>
      </c>
      <c r="AW385" s="14" t="s">
        <v>35</v>
      </c>
      <c r="AX385" s="14" t="s">
        <v>82</v>
      </c>
      <c r="AY385" s="250" t="s">
        <v>378</v>
      </c>
    </row>
    <row r="386" s="12" customFormat="1" ht="22.8" customHeight="1">
      <c r="A386" s="12"/>
      <c r="B386" s="195"/>
      <c r="C386" s="196"/>
      <c r="D386" s="197" t="s">
        <v>73</v>
      </c>
      <c r="E386" s="209" t="s">
        <v>2390</v>
      </c>
      <c r="F386" s="209" t="s">
        <v>2391</v>
      </c>
      <c r="G386" s="196"/>
      <c r="H386" s="196"/>
      <c r="I386" s="199"/>
      <c r="J386" s="210">
        <f>BK386</f>
        <v>0</v>
      </c>
      <c r="K386" s="196"/>
      <c r="L386" s="201"/>
      <c r="M386" s="202"/>
      <c r="N386" s="203"/>
      <c r="O386" s="203"/>
      <c r="P386" s="204">
        <f>SUM(P387:P388)</f>
        <v>0</v>
      </c>
      <c r="Q386" s="203"/>
      <c r="R386" s="204">
        <f>SUM(R387:R388)</f>
        <v>0</v>
      </c>
      <c r="S386" s="203"/>
      <c r="T386" s="205">
        <f>SUM(T387:T388)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6" t="s">
        <v>82</v>
      </c>
      <c r="AT386" s="207" t="s">
        <v>73</v>
      </c>
      <c r="AU386" s="207" t="s">
        <v>82</v>
      </c>
      <c r="AY386" s="206" t="s">
        <v>378</v>
      </c>
      <c r="BK386" s="208">
        <f>SUM(BK387:BK388)</f>
        <v>0</v>
      </c>
    </row>
    <row r="387" s="2" customFormat="1" ht="37.8" customHeight="1">
      <c r="A387" s="41"/>
      <c r="B387" s="42"/>
      <c r="C387" s="211" t="s">
        <v>348</v>
      </c>
      <c r="D387" s="211" t="s">
        <v>385</v>
      </c>
      <c r="E387" s="212" t="s">
        <v>4509</v>
      </c>
      <c r="F387" s="213" t="s">
        <v>4510</v>
      </c>
      <c r="G387" s="214" t="s">
        <v>634</v>
      </c>
      <c r="H387" s="215">
        <v>315.33600000000001</v>
      </c>
      <c r="I387" s="216"/>
      <c r="J387" s="217">
        <f>ROUND(I387*H387,2)</f>
        <v>0</v>
      </c>
      <c r="K387" s="213" t="s">
        <v>389</v>
      </c>
      <c r="L387" s="47"/>
      <c r="M387" s="218" t="s">
        <v>28</v>
      </c>
      <c r="N387" s="219" t="s">
        <v>45</v>
      </c>
      <c r="O387" s="87"/>
      <c r="P387" s="220">
        <f>O387*H387</f>
        <v>0</v>
      </c>
      <c r="Q387" s="220">
        <v>0</v>
      </c>
      <c r="R387" s="220">
        <f>Q387*H387</f>
        <v>0</v>
      </c>
      <c r="S387" s="220">
        <v>0</v>
      </c>
      <c r="T387" s="221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2" t="s">
        <v>390</v>
      </c>
      <c r="AT387" s="222" t="s">
        <v>385</v>
      </c>
      <c r="AU387" s="222" t="s">
        <v>84</v>
      </c>
      <c r="AY387" s="20" t="s">
        <v>378</v>
      </c>
      <c r="BE387" s="223">
        <f>IF(N387="základní",J387,0)</f>
        <v>0</v>
      </c>
      <c r="BF387" s="223">
        <f>IF(N387="snížená",J387,0)</f>
        <v>0</v>
      </c>
      <c r="BG387" s="223">
        <f>IF(N387="zákl. přenesená",J387,0)</f>
        <v>0</v>
      </c>
      <c r="BH387" s="223">
        <f>IF(N387="sníž. přenesená",J387,0)</f>
        <v>0</v>
      </c>
      <c r="BI387" s="223">
        <f>IF(N387="nulová",J387,0)</f>
        <v>0</v>
      </c>
      <c r="BJ387" s="20" t="s">
        <v>82</v>
      </c>
      <c r="BK387" s="223">
        <f>ROUND(I387*H387,2)</f>
        <v>0</v>
      </c>
      <c r="BL387" s="20" t="s">
        <v>390</v>
      </c>
      <c r="BM387" s="222" t="s">
        <v>4511</v>
      </c>
    </row>
    <row r="388" s="2" customFormat="1">
      <c r="A388" s="41"/>
      <c r="B388" s="42"/>
      <c r="C388" s="43"/>
      <c r="D388" s="224" t="s">
        <v>394</v>
      </c>
      <c r="E388" s="43"/>
      <c r="F388" s="225" t="s">
        <v>4512</v>
      </c>
      <c r="G388" s="43"/>
      <c r="H388" s="43"/>
      <c r="I388" s="226"/>
      <c r="J388" s="43"/>
      <c r="K388" s="43"/>
      <c r="L388" s="47"/>
      <c r="M388" s="286"/>
      <c r="N388" s="287"/>
      <c r="O388" s="288"/>
      <c r="P388" s="288"/>
      <c r="Q388" s="288"/>
      <c r="R388" s="288"/>
      <c r="S388" s="288"/>
      <c r="T388" s="289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394</v>
      </c>
      <c r="AU388" s="20" t="s">
        <v>84</v>
      </c>
    </row>
    <row r="389" s="2" customFormat="1" ht="6.96" customHeight="1">
      <c r="A389" s="41"/>
      <c r="B389" s="62"/>
      <c r="C389" s="63"/>
      <c r="D389" s="63"/>
      <c r="E389" s="63"/>
      <c r="F389" s="63"/>
      <c r="G389" s="63"/>
      <c r="H389" s="63"/>
      <c r="I389" s="63"/>
      <c r="J389" s="63"/>
      <c r="K389" s="63"/>
      <c r="L389" s="47"/>
      <c r="M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</row>
  </sheetData>
  <sheetProtection sheet="1" autoFilter="0" formatColumns="0" formatRows="0" objects="1" scenarios="1" spinCount="100000" saltValue="vALAmgqk2Ebq0F07Rp+4UF6CfSE190/FhilT3AKu9UHHWYlEfDQf0cyNWYgOyj5BntTavlSNP7m50CmcaJn0aQ==" hashValue="XJJvDCWBmqMpQt7fFvV3icZaZXNEwT8V7D8wjVrggbfRRcreFTCz2agaMJftNqEFdNflRK9QOcLDEnN54mWCZg==" algorithmName="SHA-512" password="CC35"/>
  <autoFilter ref="C86:K38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113106121"/>
    <hyperlink ref="F96" r:id="rId2" display="https://podminky.urs.cz/item/CS_URS_2025_01/113106122"/>
    <hyperlink ref="F101" r:id="rId3" display="https://podminky.urs.cz/item/CS_URS_2025_01/113106123"/>
    <hyperlink ref="F106" r:id="rId4" display="https://podminky.urs.cz/item/CS_URS_2025_01/113106151"/>
    <hyperlink ref="F112" r:id="rId5" display="https://podminky.urs.cz/item/CS_URS_2025_01/113107163"/>
    <hyperlink ref="F115" r:id="rId6" display="https://podminky.urs.cz/item/CS_URS_2025_01/113107164"/>
    <hyperlink ref="F121" r:id="rId7" display="https://podminky.urs.cz/item/CS_URS_2025_01/113202111"/>
    <hyperlink ref="F130" r:id="rId8" display="https://podminky.urs.cz/item/CS_URS_2025_01/122252203"/>
    <hyperlink ref="F150" r:id="rId9" display="https://podminky.urs.cz/item/CS_URS_2025_01/162751117"/>
    <hyperlink ref="F156" r:id="rId10" display="https://podminky.urs.cz/item/CS_URS_2025_01/171151103"/>
    <hyperlink ref="F162" r:id="rId11" display="https://podminky.urs.cz/item/CS_URS_2025_01/171201221"/>
    <hyperlink ref="F165" r:id="rId12" display="https://podminky.urs.cz/item/CS_URS_2025_01/181951112"/>
    <hyperlink ref="F188" r:id="rId13" display="https://podminky.urs.cz/item/CS_URS_2025_01/171203111"/>
    <hyperlink ref="F199" r:id="rId14" display="https://podminky.urs.cz/item/CS_URS_2025_01/171251201"/>
    <hyperlink ref="F202" r:id="rId15" display="https://podminky.urs.cz/item/CS_URS_2025_01/181411131"/>
    <hyperlink ref="F233" r:id="rId16" display="https://podminky.urs.cz/item/CS_URS_2025_01/564720001"/>
    <hyperlink ref="F248" r:id="rId17" display="https://podminky.urs.cz/item/CS_URS_2025_01/564730001"/>
    <hyperlink ref="F281" r:id="rId18" display="https://podminky.urs.cz/item/CS_URS_2025_01/569903311"/>
    <hyperlink ref="F292" r:id="rId19" display="https://podminky.urs.cz/item/CS_URS_2025_01/591111111"/>
    <hyperlink ref="F302" r:id="rId20" display="https://podminky.urs.cz/item/CS_URS_2025_01/596211110"/>
    <hyperlink ref="F311" r:id="rId21" display="https://podminky.urs.cz/item/CS_URS_2025_01/596212210"/>
    <hyperlink ref="F324" r:id="rId22" display="https://podminky.urs.cz/item/CS_URS_2025_01/596811220"/>
    <hyperlink ref="F334" r:id="rId23" display="https://podminky.urs.cz/item/CS_URS_2025_01/916131213"/>
    <hyperlink ref="F345" r:id="rId24" display="https://podminky.urs.cz/item/CS_URS_2025_01/916231213"/>
    <hyperlink ref="F354" r:id="rId25" display="https://podminky.urs.cz/item/CS_URS_2025_01/916991121"/>
    <hyperlink ref="F359" r:id="rId26" display="https://podminky.urs.cz/item/CS_URS_2025_01/979024443"/>
    <hyperlink ref="F362" r:id="rId27" display="https://podminky.urs.cz/item/CS_URS_2025_01/979054441"/>
    <hyperlink ref="F367" r:id="rId28" display="https://podminky.urs.cz/item/CS_URS_2025_01/979054451"/>
    <hyperlink ref="F370" r:id="rId29" display="https://podminky.urs.cz/item/CS_URS_2025_01/979071111"/>
    <hyperlink ref="F374" r:id="rId30" display="https://podminky.urs.cz/item/CS_URS_2025_01/997221551"/>
    <hyperlink ref="F378" r:id="rId31" display="https://podminky.urs.cz/item/CS_URS_2025_01/997221559"/>
    <hyperlink ref="F381" r:id="rId32" display="https://podminky.urs.cz/item/CS_URS_2025_01/997221611"/>
    <hyperlink ref="F384" r:id="rId33" display="https://podminky.urs.cz/item/CS_URS_2025_01/997221655"/>
    <hyperlink ref="F388" r:id="rId34" display="https://podminky.urs.cz/item/CS_URS_2025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</row>
    <row r="4" s="1" customFormat="1" ht="24.96" customHeight="1">
      <c r="B4" s="23"/>
      <c r="D4" s="134" t="s">
        <v>108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Přístavba a nástavba vnitrobloku VŠPJ, Tolstého 16, Jihlava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117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4513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8. 1. 2025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40</v>
      </c>
      <c r="E30" s="41"/>
      <c r="F30" s="41"/>
      <c r="G30" s="41"/>
      <c r="H30" s="41"/>
      <c r="I30" s="41"/>
      <c r="J30" s="149">
        <f>ROUND(J81,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42</v>
      </c>
      <c r="G32" s="41"/>
      <c r="H32" s="41"/>
      <c r="I32" s="150" t="s">
        <v>41</v>
      </c>
      <c r="J32" s="150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44</v>
      </c>
      <c r="E33" s="136" t="s">
        <v>45</v>
      </c>
      <c r="F33" s="152">
        <f>ROUND((SUM(BE81:BE86)),  2)</f>
        <v>0</v>
      </c>
      <c r="G33" s="41"/>
      <c r="H33" s="41"/>
      <c r="I33" s="153">
        <v>0.20999999999999999</v>
      </c>
      <c r="J33" s="152">
        <f>ROUND(((SUM(BE81:BE86))*I33),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46</v>
      </c>
      <c r="F34" s="152">
        <f>ROUND((SUM(BF81:BF86)),  2)</f>
        <v>0</v>
      </c>
      <c r="G34" s="41"/>
      <c r="H34" s="41"/>
      <c r="I34" s="153">
        <v>0.12</v>
      </c>
      <c r="J34" s="152">
        <f>ROUND(((SUM(BF81:BF86))*I34),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47</v>
      </c>
      <c r="F35" s="152">
        <f>ROUND((SUM(BG81:BG86)),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48</v>
      </c>
      <c r="F36" s="152">
        <f>ROUND((SUM(BH81:BH86)),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2">
        <f>ROUND((SUM(BI81:BI86)),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193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5" t="str">
        <f>E7</f>
        <v>Přístavba a nástavba vnitrobloku VŠPJ, Tolstého 16, Jihlava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117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FORTIS-02503 - D.1.4.1 - zdravotně technické instalace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Jihlava</v>
      </c>
      <c r="G52" s="43"/>
      <c r="H52" s="43"/>
      <c r="I52" s="35" t="s">
        <v>24</v>
      </c>
      <c r="J52" s="75" t="str">
        <f>IF(J12="","",J12)</f>
        <v>8. 1. 2025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Vysoká škola polytechnická, Tolstého 16, Jihlava</v>
      </c>
      <c r="G54" s="43"/>
      <c r="H54" s="43"/>
      <c r="I54" s="35" t="s">
        <v>33</v>
      </c>
      <c r="J54" s="39" t="str">
        <f>E21</f>
        <v>Fortis Jihlava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217</v>
      </c>
      <c r="D57" s="167"/>
      <c r="E57" s="167"/>
      <c r="F57" s="167"/>
      <c r="G57" s="167"/>
      <c r="H57" s="167"/>
      <c r="I57" s="167"/>
      <c r="J57" s="168" t="s">
        <v>218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72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223</v>
      </c>
    </row>
    <row r="60" s="9" customFormat="1" ht="24.96" customHeight="1">
      <c r="A60" s="9"/>
      <c r="B60" s="170"/>
      <c r="C60" s="171"/>
      <c r="D60" s="172" t="s">
        <v>262</v>
      </c>
      <c r="E60" s="173"/>
      <c r="F60" s="173"/>
      <c r="G60" s="173"/>
      <c r="H60" s="173"/>
      <c r="I60" s="173"/>
      <c r="J60" s="174">
        <f>J82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4514</v>
      </c>
      <c r="E61" s="180"/>
      <c r="F61" s="180"/>
      <c r="G61" s="180"/>
      <c r="H61" s="180"/>
      <c r="I61" s="180"/>
      <c r="J61" s="181">
        <f>J83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340</v>
      </c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65" t="str">
        <f>E7</f>
        <v>Přístavba a nástavba vnitrobloku VŠPJ, Tolstého 16, Jihlava</v>
      </c>
      <c r="F71" s="35"/>
      <c r="G71" s="35"/>
      <c r="H71" s="35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117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FORTIS-02503 - D.1.4.1 - zdravotně technické instalace</v>
      </c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>Jihlava</v>
      </c>
      <c r="G75" s="43"/>
      <c r="H75" s="43"/>
      <c r="I75" s="35" t="s">
        <v>24</v>
      </c>
      <c r="J75" s="75" t="str">
        <f>IF(J12="","",J12)</f>
        <v>8. 1. 2025</v>
      </c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>Vysoká škola polytechnická, Tolstého 16, Jihlava</v>
      </c>
      <c r="G77" s="43"/>
      <c r="H77" s="43"/>
      <c r="I77" s="35" t="s">
        <v>33</v>
      </c>
      <c r="J77" s="39" t="str">
        <f>E21</f>
        <v>Fortis Jihlava s.r.o.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36</v>
      </c>
      <c r="J78" s="39" t="str">
        <f>E24</f>
        <v xml:space="preserve"> 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4"/>
      <c r="B80" s="185"/>
      <c r="C80" s="186" t="s">
        <v>361</v>
      </c>
      <c r="D80" s="187" t="s">
        <v>59</v>
      </c>
      <c r="E80" s="187" t="s">
        <v>55</v>
      </c>
      <c r="F80" s="187" t="s">
        <v>56</v>
      </c>
      <c r="G80" s="187" t="s">
        <v>362</v>
      </c>
      <c r="H80" s="187" t="s">
        <v>363</v>
      </c>
      <c r="I80" s="187" t="s">
        <v>364</v>
      </c>
      <c r="J80" s="187" t="s">
        <v>218</v>
      </c>
      <c r="K80" s="188" t="s">
        <v>365</v>
      </c>
      <c r="L80" s="189"/>
      <c r="M80" s="95" t="s">
        <v>28</v>
      </c>
      <c r="N80" s="96" t="s">
        <v>44</v>
      </c>
      <c r="O80" s="96" t="s">
        <v>366</v>
      </c>
      <c r="P80" s="96" t="s">
        <v>367</v>
      </c>
      <c r="Q80" s="96" t="s">
        <v>368</v>
      </c>
      <c r="R80" s="96" t="s">
        <v>369</v>
      </c>
      <c r="S80" s="96" t="s">
        <v>370</v>
      </c>
      <c r="T80" s="97" t="s">
        <v>371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41"/>
      <c r="B81" s="42"/>
      <c r="C81" s="102" t="s">
        <v>373</v>
      </c>
      <c r="D81" s="43"/>
      <c r="E81" s="43"/>
      <c r="F81" s="43"/>
      <c r="G81" s="43"/>
      <c r="H81" s="43"/>
      <c r="I81" s="43"/>
      <c r="J81" s="190">
        <f>BK81</f>
        <v>0</v>
      </c>
      <c r="K81" s="43"/>
      <c r="L81" s="47"/>
      <c r="M81" s="98"/>
      <c r="N81" s="191"/>
      <c r="O81" s="99"/>
      <c r="P81" s="192">
        <f>P82</f>
        <v>0</v>
      </c>
      <c r="Q81" s="99"/>
      <c r="R81" s="192">
        <f>R82</f>
        <v>0</v>
      </c>
      <c r="S81" s="99"/>
      <c r="T81" s="193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73</v>
      </c>
      <c r="AU81" s="20" t="s">
        <v>223</v>
      </c>
      <c r="BK81" s="194">
        <f>BK82</f>
        <v>0</v>
      </c>
    </row>
    <row r="82" s="12" customFormat="1" ht="25.92" customHeight="1">
      <c r="A82" s="12"/>
      <c r="B82" s="195"/>
      <c r="C82" s="196"/>
      <c r="D82" s="197" t="s">
        <v>73</v>
      </c>
      <c r="E82" s="198" t="s">
        <v>2397</v>
      </c>
      <c r="F82" s="198" t="s">
        <v>2398</v>
      </c>
      <c r="G82" s="196"/>
      <c r="H82" s="196"/>
      <c r="I82" s="199"/>
      <c r="J82" s="200">
        <f>BK82</f>
        <v>0</v>
      </c>
      <c r="K82" s="196"/>
      <c r="L82" s="201"/>
      <c r="M82" s="202"/>
      <c r="N82" s="203"/>
      <c r="O82" s="203"/>
      <c r="P82" s="204">
        <f>P83</f>
        <v>0</v>
      </c>
      <c r="Q82" s="203"/>
      <c r="R82" s="204">
        <f>R83</f>
        <v>0</v>
      </c>
      <c r="S82" s="203"/>
      <c r="T82" s="20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6" t="s">
        <v>84</v>
      </c>
      <c r="AT82" s="207" t="s">
        <v>73</v>
      </c>
      <c r="AU82" s="207" t="s">
        <v>74</v>
      </c>
      <c r="AY82" s="206" t="s">
        <v>378</v>
      </c>
      <c r="BK82" s="208">
        <f>BK83</f>
        <v>0</v>
      </c>
    </row>
    <row r="83" s="12" customFormat="1" ht="22.8" customHeight="1">
      <c r="A83" s="12"/>
      <c r="B83" s="195"/>
      <c r="C83" s="196"/>
      <c r="D83" s="197" t="s">
        <v>73</v>
      </c>
      <c r="E83" s="209" t="s">
        <v>4515</v>
      </c>
      <c r="F83" s="209" t="s">
        <v>4516</v>
      </c>
      <c r="G83" s="196"/>
      <c r="H83" s="196"/>
      <c r="I83" s="199"/>
      <c r="J83" s="210">
        <f>BK83</f>
        <v>0</v>
      </c>
      <c r="K83" s="196"/>
      <c r="L83" s="201"/>
      <c r="M83" s="202"/>
      <c r="N83" s="203"/>
      <c r="O83" s="203"/>
      <c r="P83" s="204">
        <f>SUM(P84:P86)</f>
        <v>0</v>
      </c>
      <c r="Q83" s="203"/>
      <c r="R83" s="204">
        <f>SUM(R84:R86)</f>
        <v>0</v>
      </c>
      <c r="S83" s="203"/>
      <c r="T83" s="205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6" t="s">
        <v>84</v>
      </c>
      <c r="AT83" s="207" t="s">
        <v>73</v>
      </c>
      <c r="AU83" s="207" t="s">
        <v>82</v>
      </c>
      <c r="AY83" s="206" t="s">
        <v>378</v>
      </c>
      <c r="BK83" s="208">
        <f>SUM(BK84:BK86)</f>
        <v>0</v>
      </c>
    </row>
    <row r="84" s="2" customFormat="1" ht="16.5" customHeight="1">
      <c r="A84" s="41"/>
      <c r="B84" s="42"/>
      <c r="C84" s="211" t="s">
        <v>82</v>
      </c>
      <c r="D84" s="211" t="s">
        <v>385</v>
      </c>
      <c r="E84" s="212" t="s">
        <v>4517</v>
      </c>
      <c r="F84" s="213" t="s">
        <v>4516</v>
      </c>
      <c r="G84" s="214" t="s">
        <v>2336</v>
      </c>
      <c r="H84" s="215">
        <v>1</v>
      </c>
      <c r="I84" s="216"/>
      <c r="J84" s="217">
        <f>ROUND(I84*H84,2)</f>
        <v>0</v>
      </c>
      <c r="K84" s="213" t="s">
        <v>28</v>
      </c>
      <c r="L84" s="47"/>
      <c r="M84" s="218" t="s">
        <v>28</v>
      </c>
      <c r="N84" s="219" t="s">
        <v>45</v>
      </c>
      <c r="O84" s="87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2" t="s">
        <v>598</v>
      </c>
      <c r="AT84" s="222" t="s">
        <v>385</v>
      </c>
      <c r="AU84" s="222" t="s">
        <v>84</v>
      </c>
      <c r="AY84" s="20" t="s">
        <v>378</v>
      </c>
      <c r="BE84" s="223">
        <f>IF(N84="základní",J84,0)</f>
        <v>0</v>
      </c>
      <c r="BF84" s="223">
        <f>IF(N84="snížená",J84,0)</f>
        <v>0</v>
      </c>
      <c r="BG84" s="223">
        <f>IF(N84="zákl. přenesená",J84,0)</f>
        <v>0</v>
      </c>
      <c r="BH84" s="223">
        <f>IF(N84="sníž. přenesená",J84,0)</f>
        <v>0</v>
      </c>
      <c r="BI84" s="223">
        <f>IF(N84="nulová",J84,0)</f>
        <v>0</v>
      </c>
      <c r="BJ84" s="20" t="s">
        <v>82</v>
      </c>
      <c r="BK84" s="223">
        <f>ROUND(I84*H84,2)</f>
        <v>0</v>
      </c>
      <c r="BL84" s="20" t="s">
        <v>598</v>
      </c>
      <c r="BM84" s="222" t="s">
        <v>4518</v>
      </c>
    </row>
    <row r="85" s="13" customFormat="1">
      <c r="A85" s="13"/>
      <c r="B85" s="229"/>
      <c r="C85" s="230"/>
      <c r="D85" s="231" t="s">
        <v>397</v>
      </c>
      <c r="E85" s="232" t="s">
        <v>28</v>
      </c>
      <c r="F85" s="233" t="s">
        <v>4519</v>
      </c>
      <c r="G85" s="230"/>
      <c r="H85" s="232" t="s">
        <v>28</v>
      </c>
      <c r="I85" s="234"/>
      <c r="J85" s="230"/>
      <c r="K85" s="230"/>
      <c r="L85" s="235"/>
      <c r="M85" s="236"/>
      <c r="N85" s="237"/>
      <c r="O85" s="237"/>
      <c r="P85" s="237"/>
      <c r="Q85" s="237"/>
      <c r="R85" s="237"/>
      <c r="S85" s="237"/>
      <c r="T85" s="23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9" t="s">
        <v>397</v>
      </c>
      <c r="AU85" s="239" t="s">
        <v>84</v>
      </c>
      <c r="AV85" s="13" t="s">
        <v>82</v>
      </c>
      <c r="AW85" s="13" t="s">
        <v>35</v>
      </c>
      <c r="AX85" s="13" t="s">
        <v>74</v>
      </c>
      <c r="AY85" s="239" t="s">
        <v>378</v>
      </c>
    </row>
    <row r="86" s="14" customFormat="1">
      <c r="A86" s="14"/>
      <c r="B86" s="240"/>
      <c r="C86" s="241"/>
      <c r="D86" s="231" t="s">
        <v>397</v>
      </c>
      <c r="E86" s="242" t="s">
        <v>28</v>
      </c>
      <c r="F86" s="243" t="s">
        <v>82</v>
      </c>
      <c r="G86" s="241"/>
      <c r="H86" s="244">
        <v>1</v>
      </c>
      <c r="I86" s="245"/>
      <c r="J86" s="241"/>
      <c r="K86" s="241"/>
      <c r="L86" s="246"/>
      <c r="M86" s="283"/>
      <c r="N86" s="284"/>
      <c r="O86" s="284"/>
      <c r="P86" s="284"/>
      <c r="Q86" s="284"/>
      <c r="R86" s="284"/>
      <c r="S86" s="284"/>
      <c r="T86" s="285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0" t="s">
        <v>397</v>
      </c>
      <c r="AU86" s="250" t="s">
        <v>84</v>
      </c>
      <c r="AV86" s="14" t="s">
        <v>84</v>
      </c>
      <c r="AW86" s="14" t="s">
        <v>35</v>
      </c>
      <c r="AX86" s="14" t="s">
        <v>82</v>
      </c>
      <c r="AY86" s="250" t="s">
        <v>378</v>
      </c>
    </row>
    <row r="87" s="2" customFormat="1" ht="6.96" customHeight="1">
      <c r="A87" s="41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47"/>
      <c r="M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</sheetData>
  <sheetProtection sheet="1" autoFilter="0" formatColumns="0" formatRows="0" objects="1" scenarios="1" spinCount="100000" saltValue="93ohRMciB0fLOfktrOw/7vFuEkODcyogmSzNCRRwCiWhZrZJZS8htMHH2B4mh4EH5wSrEtt713lQBM5maAqfmQ==" hashValue="Yl8Pgj3VWMrTnsKHHbPrE/8MRzCvGiEy0xueD/U7enO32Cm2QOj4L4vKY/OeImk3UVoyNKfCv4mj5FeeIOvECg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</row>
    <row r="4" s="1" customFormat="1" ht="24.96" customHeight="1">
      <c r="B4" s="23"/>
      <c r="D4" s="134" t="s">
        <v>108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Přístavba a nástavba vnitrobloku VŠPJ, Tolstého 16, Jihlava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117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30" customHeight="1">
      <c r="A9" s="41"/>
      <c r="B9" s="47"/>
      <c r="C9" s="41"/>
      <c r="D9" s="41"/>
      <c r="E9" s="139" t="s">
        <v>4520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8. 1. 2025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40</v>
      </c>
      <c r="E30" s="41"/>
      <c r="F30" s="41"/>
      <c r="G30" s="41"/>
      <c r="H30" s="41"/>
      <c r="I30" s="41"/>
      <c r="J30" s="149">
        <f>ROUND(J81,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42</v>
      </c>
      <c r="G32" s="41"/>
      <c r="H32" s="41"/>
      <c r="I32" s="150" t="s">
        <v>41</v>
      </c>
      <c r="J32" s="150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44</v>
      </c>
      <c r="E33" s="136" t="s">
        <v>45</v>
      </c>
      <c r="F33" s="152">
        <f>ROUND((SUM(BE81:BE86)),  2)</f>
        <v>0</v>
      </c>
      <c r="G33" s="41"/>
      <c r="H33" s="41"/>
      <c r="I33" s="153">
        <v>0.20999999999999999</v>
      </c>
      <c r="J33" s="152">
        <f>ROUND(((SUM(BE81:BE86))*I33),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46</v>
      </c>
      <c r="F34" s="152">
        <f>ROUND((SUM(BF81:BF86)),  2)</f>
        <v>0</v>
      </c>
      <c r="G34" s="41"/>
      <c r="H34" s="41"/>
      <c r="I34" s="153">
        <v>0.12</v>
      </c>
      <c r="J34" s="152">
        <f>ROUND(((SUM(BF81:BF86))*I34),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47</v>
      </c>
      <c r="F35" s="152">
        <f>ROUND((SUM(BG81:BG86)),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48</v>
      </c>
      <c r="F36" s="152">
        <f>ROUND((SUM(BH81:BH86)),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2">
        <f>ROUND((SUM(BI81:BI86)),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193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5" t="str">
        <f>E7</f>
        <v>Přístavba a nástavba vnitrobloku VŠPJ, Tolstého 16, Jihlava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117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30" customHeight="1">
      <c r="A50" s="41"/>
      <c r="B50" s="42"/>
      <c r="C50" s="43"/>
      <c r="D50" s="43"/>
      <c r="E50" s="72" t="str">
        <f>E9</f>
        <v>FORTIS-02504 - D.1.4.2 - vytápění, chlazení a vzduchotechnika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Jihlava</v>
      </c>
      <c r="G52" s="43"/>
      <c r="H52" s="43"/>
      <c r="I52" s="35" t="s">
        <v>24</v>
      </c>
      <c r="J52" s="75" t="str">
        <f>IF(J12="","",J12)</f>
        <v>8. 1. 2025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Vysoká škola polytechnická, Tolstého 16, Jihlava</v>
      </c>
      <c r="G54" s="43"/>
      <c r="H54" s="43"/>
      <c r="I54" s="35" t="s">
        <v>33</v>
      </c>
      <c r="J54" s="39" t="str">
        <f>E21</f>
        <v>Fortis Jihlava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217</v>
      </c>
      <c r="D57" s="167"/>
      <c r="E57" s="167"/>
      <c r="F57" s="167"/>
      <c r="G57" s="167"/>
      <c r="H57" s="167"/>
      <c r="I57" s="167"/>
      <c r="J57" s="168" t="s">
        <v>218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72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223</v>
      </c>
    </row>
    <row r="60" s="9" customFormat="1" ht="24.96" customHeight="1">
      <c r="A60" s="9"/>
      <c r="B60" s="170"/>
      <c r="C60" s="171"/>
      <c r="D60" s="172" t="s">
        <v>262</v>
      </c>
      <c r="E60" s="173"/>
      <c r="F60" s="173"/>
      <c r="G60" s="173"/>
      <c r="H60" s="173"/>
      <c r="I60" s="173"/>
      <c r="J60" s="174">
        <f>J82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4521</v>
      </c>
      <c r="E61" s="180"/>
      <c r="F61" s="180"/>
      <c r="G61" s="180"/>
      <c r="H61" s="180"/>
      <c r="I61" s="180"/>
      <c r="J61" s="181">
        <f>J83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340</v>
      </c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65" t="str">
        <f>E7</f>
        <v>Přístavba a nástavba vnitrobloku VŠPJ, Tolstého 16, Jihlava</v>
      </c>
      <c r="F71" s="35"/>
      <c r="G71" s="35"/>
      <c r="H71" s="35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117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30" customHeight="1">
      <c r="A73" s="41"/>
      <c r="B73" s="42"/>
      <c r="C73" s="43"/>
      <c r="D73" s="43"/>
      <c r="E73" s="72" t="str">
        <f>E9</f>
        <v>FORTIS-02504 - D.1.4.2 - vytápění, chlazení a vzduchotechnika</v>
      </c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>Jihlava</v>
      </c>
      <c r="G75" s="43"/>
      <c r="H75" s="43"/>
      <c r="I75" s="35" t="s">
        <v>24</v>
      </c>
      <c r="J75" s="75" t="str">
        <f>IF(J12="","",J12)</f>
        <v>8. 1. 2025</v>
      </c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>Vysoká škola polytechnická, Tolstého 16, Jihlava</v>
      </c>
      <c r="G77" s="43"/>
      <c r="H77" s="43"/>
      <c r="I77" s="35" t="s">
        <v>33</v>
      </c>
      <c r="J77" s="39" t="str">
        <f>E21</f>
        <v>Fortis Jihlava s.r.o.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36</v>
      </c>
      <c r="J78" s="39" t="str">
        <f>E24</f>
        <v xml:space="preserve"> 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4"/>
      <c r="B80" s="185"/>
      <c r="C80" s="186" t="s">
        <v>361</v>
      </c>
      <c r="D80" s="187" t="s">
        <v>59</v>
      </c>
      <c r="E80" s="187" t="s">
        <v>55</v>
      </c>
      <c r="F80" s="187" t="s">
        <v>56</v>
      </c>
      <c r="G80" s="187" t="s">
        <v>362</v>
      </c>
      <c r="H80" s="187" t="s">
        <v>363</v>
      </c>
      <c r="I80" s="187" t="s">
        <v>364</v>
      </c>
      <c r="J80" s="187" t="s">
        <v>218</v>
      </c>
      <c r="K80" s="188" t="s">
        <v>365</v>
      </c>
      <c r="L80" s="189"/>
      <c r="M80" s="95" t="s">
        <v>28</v>
      </c>
      <c r="N80" s="96" t="s">
        <v>44</v>
      </c>
      <c r="O80" s="96" t="s">
        <v>366</v>
      </c>
      <c r="P80" s="96" t="s">
        <v>367</v>
      </c>
      <c r="Q80" s="96" t="s">
        <v>368</v>
      </c>
      <c r="R80" s="96" t="s">
        <v>369</v>
      </c>
      <c r="S80" s="96" t="s">
        <v>370</v>
      </c>
      <c r="T80" s="97" t="s">
        <v>371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41"/>
      <c r="B81" s="42"/>
      <c r="C81" s="102" t="s">
        <v>373</v>
      </c>
      <c r="D81" s="43"/>
      <c r="E81" s="43"/>
      <c r="F81" s="43"/>
      <c r="G81" s="43"/>
      <c r="H81" s="43"/>
      <c r="I81" s="43"/>
      <c r="J81" s="190">
        <f>BK81</f>
        <v>0</v>
      </c>
      <c r="K81" s="43"/>
      <c r="L81" s="47"/>
      <c r="M81" s="98"/>
      <c r="N81" s="191"/>
      <c r="O81" s="99"/>
      <c r="P81" s="192">
        <f>P82</f>
        <v>0</v>
      </c>
      <c r="Q81" s="99"/>
      <c r="R81" s="192">
        <f>R82</f>
        <v>0</v>
      </c>
      <c r="S81" s="99"/>
      <c r="T81" s="193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73</v>
      </c>
      <c r="AU81" s="20" t="s">
        <v>223</v>
      </c>
      <c r="BK81" s="194">
        <f>BK82</f>
        <v>0</v>
      </c>
    </row>
    <row r="82" s="12" customFormat="1" ht="25.92" customHeight="1">
      <c r="A82" s="12"/>
      <c r="B82" s="195"/>
      <c r="C82" s="196"/>
      <c r="D82" s="197" t="s">
        <v>73</v>
      </c>
      <c r="E82" s="198" t="s">
        <v>2397</v>
      </c>
      <c r="F82" s="198" t="s">
        <v>2398</v>
      </c>
      <c r="G82" s="196"/>
      <c r="H82" s="196"/>
      <c r="I82" s="199"/>
      <c r="J82" s="200">
        <f>BK82</f>
        <v>0</v>
      </c>
      <c r="K82" s="196"/>
      <c r="L82" s="201"/>
      <c r="M82" s="202"/>
      <c r="N82" s="203"/>
      <c r="O82" s="203"/>
      <c r="P82" s="204">
        <f>P83</f>
        <v>0</v>
      </c>
      <c r="Q82" s="203"/>
      <c r="R82" s="204">
        <f>R83</f>
        <v>0</v>
      </c>
      <c r="S82" s="203"/>
      <c r="T82" s="20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6" t="s">
        <v>84</v>
      </c>
      <c r="AT82" s="207" t="s">
        <v>73</v>
      </c>
      <c r="AU82" s="207" t="s">
        <v>74</v>
      </c>
      <c r="AY82" s="206" t="s">
        <v>378</v>
      </c>
      <c r="BK82" s="208">
        <f>BK83</f>
        <v>0</v>
      </c>
    </row>
    <row r="83" s="12" customFormat="1" ht="22.8" customHeight="1">
      <c r="A83" s="12"/>
      <c r="B83" s="195"/>
      <c r="C83" s="196"/>
      <c r="D83" s="197" t="s">
        <v>73</v>
      </c>
      <c r="E83" s="209" t="s">
        <v>4522</v>
      </c>
      <c r="F83" s="209" t="s">
        <v>4523</v>
      </c>
      <c r="G83" s="196"/>
      <c r="H83" s="196"/>
      <c r="I83" s="199"/>
      <c r="J83" s="210">
        <f>BK83</f>
        <v>0</v>
      </c>
      <c r="K83" s="196"/>
      <c r="L83" s="201"/>
      <c r="M83" s="202"/>
      <c r="N83" s="203"/>
      <c r="O83" s="203"/>
      <c r="P83" s="204">
        <f>SUM(P84:P86)</f>
        <v>0</v>
      </c>
      <c r="Q83" s="203"/>
      <c r="R83" s="204">
        <f>SUM(R84:R86)</f>
        <v>0</v>
      </c>
      <c r="S83" s="203"/>
      <c r="T83" s="205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6" t="s">
        <v>84</v>
      </c>
      <c r="AT83" s="207" t="s">
        <v>73</v>
      </c>
      <c r="AU83" s="207" t="s">
        <v>82</v>
      </c>
      <c r="AY83" s="206" t="s">
        <v>378</v>
      </c>
      <c r="BK83" s="208">
        <f>SUM(BK84:BK86)</f>
        <v>0</v>
      </c>
    </row>
    <row r="84" s="2" customFormat="1" ht="16.5" customHeight="1">
      <c r="A84" s="41"/>
      <c r="B84" s="42"/>
      <c r="C84" s="211" t="s">
        <v>82</v>
      </c>
      <c r="D84" s="211" t="s">
        <v>385</v>
      </c>
      <c r="E84" s="212" t="s">
        <v>4524</v>
      </c>
      <c r="F84" s="213" t="s">
        <v>4523</v>
      </c>
      <c r="G84" s="214" t="s">
        <v>2336</v>
      </c>
      <c r="H84" s="215">
        <v>1</v>
      </c>
      <c r="I84" s="216"/>
      <c r="J84" s="217">
        <f>ROUND(I84*H84,2)</f>
        <v>0</v>
      </c>
      <c r="K84" s="213" t="s">
        <v>28</v>
      </c>
      <c r="L84" s="47"/>
      <c r="M84" s="218" t="s">
        <v>28</v>
      </c>
      <c r="N84" s="219" t="s">
        <v>45</v>
      </c>
      <c r="O84" s="87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2" t="s">
        <v>598</v>
      </c>
      <c r="AT84" s="222" t="s">
        <v>385</v>
      </c>
      <c r="AU84" s="222" t="s">
        <v>84</v>
      </c>
      <c r="AY84" s="20" t="s">
        <v>378</v>
      </c>
      <c r="BE84" s="223">
        <f>IF(N84="základní",J84,0)</f>
        <v>0</v>
      </c>
      <c r="BF84" s="223">
        <f>IF(N84="snížená",J84,0)</f>
        <v>0</v>
      </c>
      <c r="BG84" s="223">
        <f>IF(N84="zákl. přenesená",J84,0)</f>
        <v>0</v>
      </c>
      <c r="BH84" s="223">
        <f>IF(N84="sníž. přenesená",J84,0)</f>
        <v>0</v>
      </c>
      <c r="BI84" s="223">
        <f>IF(N84="nulová",J84,0)</f>
        <v>0</v>
      </c>
      <c r="BJ84" s="20" t="s">
        <v>82</v>
      </c>
      <c r="BK84" s="223">
        <f>ROUND(I84*H84,2)</f>
        <v>0</v>
      </c>
      <c r="BL84" s="20" t="s">
        <v>598</v>
      </c>
      <c r="BM84" s="222" t="s">
        <v>4525</v>
      </c>
    </row>
    <row r="85" s="13" customFormat="1">
      <c r="A85" s="13"/>
      <c r="B85" s="229"/>
      <c r="C85" s="230"/>
      <c r="D85" s="231" t="s">
        <v>397</v>
      </c>
      <c r="E85" s="232" t="s">
        <v>28</v>
      </c>
      <c r="F85" s="233" t="s">
        <v>4519</v>
      </c>
      <c r="G85" s="230"/>
      <c r="H85" s="232" t="s">
        <v>28</v>
      </c>
      <c r="I85" s="234"/>
      <c r="J85" s="230"/>
      <c r="K85" s="230"/>
      <c r="L85" s="235"/>
      <c r="M85" s="236"/>
      <c r="N85" s="237"/>
      <c r="O85" s="237"/>
      <c r="P85" s="237"/>
      <c r="Q85" s="237"/>
      <c r="R85" s="237"/>
      <c r="S85" s="237"/>
      <c r="T85" s="23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9" t="s">
        <v>397</v>
      </c>
      <c r="AU85" s="239" t="s">
        <v>84</v>
      </c>
      <c r="AV85" s="13" t="s">
        <v>82</v>
      </c>
      <c r="AW85" s="13" t="s">
        <v>35</v>
      </c>
      <c r="AX85" s="13" t="s">
        <v>74</v>
      </c>
      <c r="AY85" s="239" t="s">
        <v>378</v>
      </c>
    </row>
    <row r="86" s="14" customFormat="1">
      <c r="A86" s="14"/>
      <c r="B86" s="240"/>
      <c r="C86" s="241"/>
      <c r="D86" s="231" t="s">
        <v>397</v>
      </c>
      <c r="E86" s="242" t="s">
        <v>28</v>
      </c>
      <c r="F86" s="243" t="s">
        <v>82</v>
      </c>
      <c r="G86" s="241"/>
      <c r="H86" s="244">
        <v>1</v>
      </c>
      <c r="I86" s="245"/>
      <c r="J86" s="241"/>
      <c r="K86" s="241"/>
      <c r="L86" s="246"/>
      <c r="M86" s="283"/>
      <c r="N86" s="284"/>
      <c r="O86" s="284"/>
      <c r="P86" s="284"/>
      <c r="Q86" s="284"/>
      <c r="R86" s="284"/>
      <c r="S86" s="284"/>
      <c r="T86" s="285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0" t="s">
        <v>397</v>
      </c>
      <c r="AU86" s="250" t="s">
        <v>84</v>
      </c>
      <c r="AV86" s="14" t="s">
        <v>84</v>
      </c>
      <c r="AW86" s="14" t="s">
        <v>35</v>
      </c>
      <c r="AX86" s="14" t="s">
        <v>82</v>
      </c>
      <c r="AY86" s="250" t="s">
        <v>378</v>
      </c>
    </row>
    <row r="87" s="2" customFormat="1" ht="6.96" customHeight="1">
      <c r="A87" s="41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47"/>
      <c r="M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</sheetData>
  <sheetProtection sheet="1" autoFilter="0" formatColumns="0" formatRows="0" objects="1" scenarios="1" spinCount="100000" saltValue="iS2ozyGzapQdODVcGo70K2YmivQDHRq1vAwtwy3Yq4BVZxZd2sVNrhRhPcxIjqlPpwhrKokIvMTp9j4/JG0fEA==" hashValue="cAW5gwxQ7lnpdNT5rBswJVVIL/IJ3X3UI6y9cUgx0/HAHcVF0g1iKCngAjwxK7v6yPLXDGsoUysdqSdisUyNKw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</row>
    <row r="4" s="1" customFormat="1" ht="24.96" customHeight="1">
      <c r="B4" s="23"/>
      <c r="D4" s="134" t="s">
        <v>108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Přístavba a nástavba vnitrobloku VŠPJ, Tolstého 16, Jihlava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117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4526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8. 1. 2025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40</v>
      </c>
      <c r="E30" s="41"/>
      <c r="F30" s="41"/>
      <c r="G30" s="41"/>
      <c r="H30" s="41"/>
      <c r="I30" s="41"/>
      <c r="J30" s="149">
        <f>ROUND(J81,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42</v>
      </c>
      <c r="G32" s="41"/>
      <c r="H32" s="41"/>
      <c r="I32" s="150" t="s">
        <v>41</v>
      </c>
      <c r="J32" s="150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44</v>
      </c>
      <c r="E33" s="136" t="s">
        <v>45</v>
      </c>
      <c r="F33" s="152">
        <f>ROUND((SUM(BE81:BE86)),  2)</f>
        <v>0</v>
      </c>
      <c r="G33" s="41"/>
      <c r="H33" s="41"/>
      <c r="I33" s="153">
        <v>0.20999999999999999</v>
      </c>
      <c r="J33" s="152">
        <f>ROUND(((SUM(BE81:BE86))*I33),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46</v>
      </c>
      <c r="F34" s="152">
        <f>ROUND((SUM(BF81:BF86)),  2)</f>
        <v>0</v>
      </c>
      <c r="G34" s="41"/>
      <c r="H34" s="41"/>
      <c r="I34" s="153">
        <v>0.12</v>
      </c>
      <c r="J34" s="152">
        <f>ROUND(((SUM(BF81:BF86))*I34),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47</v>
      </c>
      <c r="F35" s="152">
        <f>ROUND((SUM(BG81:BG86)),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48</v>
      </c>
      <c r="F36" s="152">
        <f>ROUND((SUM(BH81:BH86)),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2">
        <f>ROUND((SUM(BI81:BI86)),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193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5" t="str">
        <f>E7</f>
        <v>Přístavba a nástavba vnitrobloku VŠPJ, Tolstého 16, Jihlava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117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FORTIS-02505 - D.1.4.3 - silnoproudá elektrotechnika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Jihlava</v>
      </c>
      <c r="G52" s="43"/>
      <c r="H52" s="43"/>
      <c r="I52" s="35" t="s">
        <v>24</v>
      </c>
      <c r="J52" s="75" t="str">
        <f>IF(J12="","",J12)</f>
        <v>8. 1. 2025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Vysoká škola polytechnická, Tolstého 16, Jihlava</v>
      </c>
      <c r="G54" s="43"/>
      <c r="H54" s="43"/>
      <c r="I54" s="35" t="s">
        <v>33</v>
      </c>
      <c r="J54" s="39" t="str">
        <f>E21</f>
        <v>Fortis Jihlava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217</v>
      </c>
      <c r="D57" s="167"/>
      <c r="E57" s="167"/>
      <c r="F57" s="167"/>
      <c r="G57" s="167"/>
      <c r="H57" s="167"/>
      <c r="I57" s="167"/>
      <c r="J57" s="168" t="s">
        <v>218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72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223</v>
      </c>
    </row>
    <row r="60" s="9" customFormat="1" ht="24.96" customHeight="1">
      <c r="A60" s="9"/>
      <c r="B60" s="170"/>
      <c r="C60" s="171"/>
      <c r="D60" s="172" t="s">
        <v>262</v>
      </c>
      <c r="E60" s="173"/>
      <c r="F60" s="173"/>
      <c r="G60" s="173"/>
      <c r="H60" s="173"/>
      <c r="I60" s="173"/>
      <c r="J60" s="174">
        <f>J82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4527</v>
      </c>
      <c r="E61" s="180"/>
      <c r="F61" s="180"/>
      <c r="G61" s="180"/>
      <c r="H61" s="180"/>
      <c r="I61" s="180"/>
      <c r="J61" s="181">
        <f>J83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340</v>
      </c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65" t="str">
        <f>E7</f>
        <v>Přístavba a nástavba vnitrobloku VŠPJ, Tolstého 16, Jihlava</v>
      </c>
      <c r="F71" s="35"/>
      <c r="G71" s="35"/>
      <c r="H71" s="35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117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FORTIS-02505 - D.1.4.3 - silnoproudá elektrotechnika</v>
      </c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>Jihlava</v>
      </c>
      <c r="G75" s="43"/>
      <c r="H75" s="43"/>
      <c r="I75" s="35" t="s">
        <v>24</v>
      </c>
      <c r="J75" s="75" t="str">
        <f>IF(J12="","",J12)</f>
        <v>8. 1. 2025</v>
      </c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>Vysoká škola polytechnická, Tolstého 16, Jihlava</v>
      </c>
      <c r="G77" s="43"/>
      <c r="H77" s="43"/>
      <c r="I77" s="35" t="s">
        <v>33</v>
      </c>
      <c r="J77" s="39" t="str">
        <f>E21</f>
        <v>Fortis Jihlava s.r.o.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36</v>
      </c>
      <c r="J78" s="39" t="str">
        <f>E24</f>
        <v xml:space="preserve"> 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4"/>
      <c r="B80" s="185"/>
      <c r="C80" s="186" t="s">
        <v>361</v>
      </c>
      <c r="D80" s="187" t="s">
        <v>59</v>
      </c>
      <c r="E80" s="187" t="s">
        <v>55</v>
      </c>
      <c r="F80" s="187" t="s">
        <v>56</v>
      </c>
      <c r="G80" s="187" t="s">
        <v>362</v>
      </c>
      <c r="H80" s="187" t="s">
        <v>363</v>
      </c>
      <c r="I80" s="187" t="s">
        <v>364</v>
      </c>
      <c r="J80" s="187" t="s">
        <v>218</v>
      </c>
      <c r="K80" s="188" t="s">
        <v>365</v>
      </c>
      <c r="L80" s="189"/>
      <c r="M80" s="95" t="s">
        <v>28</v>
      </c>
      <c r="N80" s="96" t="s">
        <v>44</v>
      </c>
      <c r="O80" s="96" t="s">
        <v>366</v>
      </c>
      <c r="P80" s="96" t="s">
        <v>367</v>
      </c>
      <c r="Q80" s="96" t="s">
        <v>368</v>
      </c>
      <c r="R80" s="96" t="s">
        <v>369</v>
      </c>
      <c r="S80" s="96" t="s">
        <v>370</v>
      </c>
      <c r="T80" s="97" t="s">
        <v>371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41"/>
      <c r="B81" s="42"/>
      <c r="C81" s="102" t="s">
        <v>373</v>
      </c>
      <c r="D81" s="43"/>
      <c r="E81" s="43"/>
      <c r="F81" s="43"/>
      <c r="G81" s="43"/>
      <c r="H81" s="43"/>
      <c r="I81" s="43"/>
      <c r="J81" s="190">
        <f>BK81</f>
        <v>0</v>
      </c>
      <c r="K81" s="43"/>
      <c r="L81" s="47"/>
      <c r="M81" s="98"/>
      <c r="N81" s="191"/>
      <c r="O81" s="99"/>
      <c r="P81" s="192">
        <f>P82</f>
        <v>0</v>
      </c>
      <c r="Q81" s="99"/>
      <c r="R81" s="192">
        <f>R82</f>
        <v>0</v>
      </c>
      <c r="S81" s="99"/>
      <c r="T81" s="193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73</v>
      </c>
      <c r="AU81" s="20" t="s">
        <v>223</v>
      </c>
      <c r="BK81" s="194">
        <f>BK82</f>
        <v>0</v>
      </c>
    </row>
    <row r="82" s="12" customFormat="1" ht="25.92" customHeight="1">
      <c r="A82" s="12"/>
      <c r="B82" s="195"/>
      <c r="C82" s="196"/>
      <c r="D82" s="197" t="s">
        <v>73</v>
      </c>
      <c r="E82" s="198" t="s">
        <v>2397</v>
      </c>
      <c r="F82" s="198" t="s">
        <v>2398</v>
      </c>
      <c r="G82" s="196"/>
      <c r="H82" s="196"/>
      <c r="I82" s="199"/>
      <c r="J82" s="200">
        <f>BK82</f>
        <v>0</v>
      </c>
      <c r="K82" s="196"/>
      <c r="L82" s="201"/>
      <c r="M82" s="202"/>
      <c r="N82" s="203"/>
      <c r="O82" s="203"/>
      <c r="P82" s="204">
        <f>P83</f>
        <v>0</v>
      </c>
      <c r="Q82" s="203"/>
      <c r="R82" s="204">
        <f>R83</f>
        <v>0</v>
      </c>
      <c r="S82" s="203"/>
      <c r="T82" s="20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6" t="s">
        <v>84</v>
      </c>
      <c r="AT82" s="207" t="s">
        <v>73</v>
      </c>
      <c r="AU82" s="207" t="s">
        <v>74</v>
      </c>
      <c r="AY82" s="206" t="s">
        <v>378</v>
      </c>
      <c r="BK82" s="208">
        <f>BK83</f>
        <v>0</v>
      </c>
    </row>
    <row r="83" s="12" customFormat="1" ht="22.8" customHeight="1">
      <c r="A83" s="12"/>
      <c r="B83" s="195"/>
      <c r="C83" s="196"/>
      <c r="D83" s="197" t="s">
        <v>73</v>
      </c>
      <c r="E83" s="209" t="s">
        <v>4528</v>
      </c>
      <c r="F83" s="209" t="s">
        <v>4529</v>
      </c>
      <c r="G83" s="196"/>
      <c r="H83" s="196"/>
      <c r="I83" s="199"/>
      <c r="J83" s="210">
        <f>BK83</f>
        <v>0</v>
      </c>
      <c r="K83" s="196"/>
      <c r="L83" s="201"/>
      <c r="M83" s="202"/>
      <c r="N83" s="203"/>
      <c r="O83" s="203"/>
      <c r="P83" s="204">
        <f>SUM(P84:P86)</f>
        <v>0</v>
      </c>
      <c r="Q83" s="203"/>
      <c r="R83" s="204">
        <f>SUM(R84:R86)</f>
        <v>0</v>
      </c>
      <c r="S83" s="203"/>
      <c r="T83" s="205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6" t="s">
        <v>84</v>
      </c>
      <c r="AT83" s="207" t="s">
        <v>73</v>
      </c>
      <c r="AU83" s="207" t="s">
        <v>82</v>
      </c>
      <c r="AY83" s="206" t="s">
        <v>378</v>
      </c>
      <c r="BK83" s="208">
        <f>SUM(BK84:BK86)</f>
        <v>0</v>
      </c>
    </row>
    <row r="84" s="2" customFormat="1" ht="16.5" customHeight="1">
      <c r="A84" s="41"/>
      <c r="B84" s="42"/>
      <c r="C84" s="211" t="s">
        <v>82</v>
      </c>
      <c r="D84" s="211" t="s">
        <v>385</v>
      </c>
      <c r="E84" s="212" t="s">
        <v>4530</v>
      </c>
      <c r="F84" s="213" t="s">
        <v>4531</v>
      </c>
      <c r="G84" s="214" t="s">
        <v>2336</v>
      </c>
      <c r="H84" s="215">
        <v>1</v>
      </c>
      <c r="I84" s="216"/>
      <c r="J84" s="217">
        <f>ROUND(I84*H84,2)</f>
        <v>0</v>
      </c>
      <c r="K84" s="213" t="s">
        <v>28</v>
      </c>
      <c r="L84" s="47"/>
      <c r="M84" s="218" t="s">
        <v>28</v>
      </c>
      <c r="N84" s="219" t="s">
        <v>45</v>
      </c>
      <c r="O84" s="87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2" t="s">
        <v>598</v>
      </c>
      <c r="AT84" s="222" t="s">
        <v>385</v>
      </c>
      <c r="AU84" s="222" t="s">
        <v>84</v>
      </c>
      <c r="AY84" s="20" t="s">
        <v>378</v>
      </c>
      <c r="BE84" s="223">
        <f>IF(N84="základní",J84,0)</f>
        <v>0</v>
      </c>
      <c r="BF84" s="223">
        <f>IF(N84="snížená",J84,0)</f>
        <v>0</v>
      </c>
      <c r="BG84" s="223">
        <f>IF(N84="zákl. přenesená",J84,0)</f>
        <v>0</v>
      </c>
      <c r="BH84" s="223">
        <f>IF(N84="sníž. přenesená",J84,0)</f>
        <v>0</v>
      </c>
      <c r="BI84" s="223">
        <f>IF(N84="nulová",J84,0)</f>
        <v>0</v>
      </c>
      <c r="BJ84" s="20" t="s">
        <v>82</v>
      </c>
      <c r="BK84" s="223">
        <f>ROUND(I84*H84,2)</f>
        <v>0</v>
      </c>
      <c r="BL84" s="20" t="s">
        <v>598</v>
      </c>
      <c r="BM84" s="222" t="s">
        <v>4532</v>
      </c>
    </row>
    <row r="85" s="13" customFormat="1">
      <c r="A85" s="13"/>
      <c r="B85" s="229"/>
      <c r="C85" s="230"/>
      <c r="D85" s="231" t="s">
        <v>397</v>
      </c>
      <c r="E85" s="232" t="s">
        <v>28</v>
      </c>
      <c r="F85" s="233" t="s">
        <v>4533</v>
      </c>
      <c r="G85" s="230"/>
      <c r="H85" s="232" t="s">
        <v>28</v>
      </c>
      <c r="I85" s="234"/>
      <c r="J85" s="230"/>
      <c r="K85" s="230"/>
      <c r="L85" s="235"/>
      <c r="M85" s="236"/>
      <c r="N85" s="237"/>
      <c r="O85" s="237"/>
      <c r="P85" s="237"/>
      <c r="Q85" s="237"/>
      <c r="R85" s="237"/>
      <c r="S85" s="237"/>
      <c r="T85" s="23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9" t="s">
        <v>397</v>
      </c>
      <c r="AU85" s="239" t="s">
        <v>84</v>
      </c>
      <c r="AV85" s="13" t="s">
        <v>82</v>
      </c>
      <c r="AW85" s="13" t="s">
        <v>35</v>
      </c>
      <c r="AX85" s="13" t="s">
        <v>74</v>
      </c>
      <c r="AY85" s="239" t="s">
        <v>378</v>
      </c>
    </row>
    <row r="86" s="14" customFormat="1">
      <c r="A86" s="14"/>
      <c r="B86" s="240"/>
      <c r="C86" s="241"/>
      <c r="D86" s="231" t="s">
        <v>397</v>
      </c>
      <c r="E86" s="242" t="s">
        <v>28</v>
      </c>
      <c r="F86" s="243" t="s">
        <v>82</v>
      </c>
      <c r="G86" s="241"/>
      <c r="H86" s="244">
        <v>1</v>
      </c>
      <c r="I86" s="245"/>
      <c r="J86" s="241"/>
      <c r="K86" s="241"/>
      <c r="L86" s="246"/>
      <c r="M86" s="283"/>
      <c r="N86" s="284"/>
      <c r="O86" s="284"/>
      <c r="P86" s="284"/>
      <c r="Q86" s="284"/>
      <c r="R86" s="284"/>
      <c r="S86" s="284"/>
      <c r="T86" s="285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0" t="s">
        <v>397</v>
      </c>
      <c r="AU86" s="250" t="s">
        <v>84</v>
      </c>
      <c r="AV86" s="14" t="s">
        <v>84</v>
      </c>
      <c r="AW86" s="14" t="s">
        <v>35</v>
      </c>
      <c r="AX86" s="14" t="s">
        <v>82</v>
      </c>
      <c r="AY86" s="250" t="s">
        <v>378</v>
      </c>
    </row>
    <row r="87" s="2" customFormat="1" ht="6.96" customHeight="1">
      <c r="A87" s="41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47"/>
      <c r="M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</sheetData>
  <sheetProtection sheet="1" autoFilter="0" formatColumns="0" formatRows="0" objects="1" scenarios="1" spinCount="100000" saltValue="+ae0X++3kFRNYaWciGJqqH8HzuZIjbvWZwFJgQFRccIC6lSC1tBSPBHMgTRZNYPILhY05qo0XLNAfi0v2XqilQ==" hashValue="ntj4S+L4rFGtHhvDuu6Nz2dISx6ThUGo4UepYk6TKreU4WCfFFXn/gYItNcxx6MNbHG49pFb4fNTYC0YrdhHTg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</row>
    <row r="4" s="1" customFormat="1" ht="24.96" customHeight="1">
      <c r="B4" s="23"/>
      <c r="D4" s="134" t="s">
        <v>108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Přístavba a nástavba vnitrobloku VŠPJ, Tolstého 16, Jihlava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117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4534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8. 1. 2025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40</v>
      </c>
      <c r="E30" s="41"/>
      <c r="F30" s="41"/>
      <c r="G30" s="41"/>
      <c r="H30" s="41"/>
      <c r="I30" s="41"/>
      <c r="J30" s="149">
        <f>ROUND(J81,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42</v>
      </c>
      <c r="G32" s="41"/>
      <c r="H32" s="41"/>
      <c r="I32" s="150" t="s">
        <v>41</v>
      </c>
      <c r="J32" s="150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44</v>
      </c>
      <c r="E33" s="136" t="s">
        <v>45</v>
      </c>
      <c r="F33" s="152">
        <f>ROUND((SUM(BE81:BE86)),  2)</f>
        <v>0</v>
      </c>
      <c r="G33" s="41"/>
      <c r="H33" s="41"/>
      <c r="I33" s="153">
        <v>0.20999999999999999</v>
      </c>
      <c r="J33" s="152">
        <f>ROUND(((SUM(BE81:BE86))*I33),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46</v>
      </c>
      <c r="F34" s="152">
        <f>ROUND((SUM(BF81:BF86)),  2)</f>
        <v>0</v>
      </c>
      <c r="G34" s="41"/>
      <c r="H34" s="41"/>
      <c r="I34" s="153">
        <v>0.12</v>
      </c>
      <c r="J34" s="152">
        <f>ROUND(((SUM(BF81:BF86))*I34),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47</v>
      </c>
      <c r="F35" s="152">
        <f>ROUND((SUM(BG81:BG86)),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48</v>
      </c>
      <c r="F36" s="152">
        <f>ROUND((SUM(BH81:BH86)),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2">
        <f>ROUND((SUM(BI81:BI86)),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193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5" t="str">
        <f>E7</f>
        <v>Přístavba a nástavba vnitrobloku VŠPJ, Tolstého 16, Jihlava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117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FORTIS-02506 - D.1.4.4 - síťová fotovoltaická elektrárna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Jihlava</v>
      </c>
      <c r="G52" s="43"/>
      <c r="H52" s="43"/>
      <c r="I52" s="35" t="s">
        <v>24</v>
      </c>
      <c r="J52" s="75" t="str">
        <f>IF(J12="","",J12)</f>
        <v>8. 1. 2025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Vysoká škola polytechnická, Tolstého 16, Jihlava</v>
      </c>
      <c r="G54" s="43"/>
      <c r="H54" s="43"/>
      <c r="I54" s="35" t="s">
        <v>33</v>
      </c>
      <c r="J54" s="39" t="str">
        <f>E21</f>
        <v>Fortis Jihlava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217</v>
      </c>
      <c r="D57" s="167"/>
      <c r="E57" s="167"/>
      <c r="F57" s="167"/>
      <c r="G57" s="167"/>
      <c r="H57" s="167"/>
      <c r="I57" s="167"/>
      <c r="J57" s="168" t="s">
        <v>218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72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223</v>
      </c>
    </row>
    <row r="60" s="9" customFormat="1" ht="24.96" customHeight="1">
      <c r="A60" s="9"/>
      <c r="B60" s="170"/>
      <c r="C60" s="171"/>
      <c r="D60" s="172" t="s">
        <v>262</v>
      </c>
      <c r="E60" s="173"/>
      <c r="F60" s="173"/>
      <c r="G60" s="173"/>
      <c r="H60" s="173"/>
      <c r="I60" s="173"/>
      <c r="J60" s="174">
        <f>J82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4527</v>
      </c>
      <c r="E61" s="180"/>
      <c r="F61" s="180"/>
      <c r="G61" s="180"/>
      <c r="H61" s="180"/>
      <c r="I61" s="180"/>
      <c r="J61" s="181">
        <f>J83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340</v>
      </c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65" t="str">
        <f>E7</f>
        <v>Přístavba a nástavba vnitrobloku VŠPJ, Tolstého 16, Jihlava</v>
      </c>
      <c r="F71" s="35"/>
      <c r="G71" s="35"/>
      <c r="H71" s="35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117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FORTIS-02506 - D.1.4.4 - síťová fotovoltaická elektrárna</v>
      </c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>Jihlava</v>
      </c>
      <c r="G75" s="43"/>
      <c r="H75" s="43"/>
      <c r="I75" s="35" t="s">
        <v>24</v>
      </c>
      <c r="J75" s="75" t="str">
        <f>IF(J12="","",J12)</f>
        <v>8. 1. 2025</v>
      </c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>Vysoká škola polytechnická, Tolstého 16, Jihlava</v>
      </c>
      <c r="G77" s="43"/>
      <c r="H77" s="43"/>
      <c r="I77" s="35" t="s">
        <v>33</v>
      </c>
      <c r="J77" s="39" t="str">
        <f>E21</f>
        <v>Fortis Jihlava s.r.o.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36</v>
      </c>
      <c r="J78" s="39" t="str">
        <f>E24</f>
        <v xml:space="preserve"> 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4"/>
      <c r="B80" s="185"/>
      <c r="C80" s="186" t="s">
        <v>361</v>
      </c>
      <c r="D80" s="187" t="s">
        <v>59</v>
      </c>
      <c r="E80" s="187" t="s">
        <v>55</v>
      </c>
      <c r="F80" s="187" t="s">
        <v>56</v>
      </c>
      <c r="G80" s="187" t="s">
        <v>362</v>
      </c>
      <c r="H80" s="187" t="s">
        <v>363</v>
      </c>
      <c r="I80" s="187" t="s">
        <v>364</v>
      </c>
      <c r="J80" s="187" t="s">
        <v>218</v>
      </c>
      <c r="K80" s="188" t="s">
        <v>365</v>
      </c>
      <c r="L80" s="189"/>
      <c r="M80" s="95" t="s">
        <v>28</v>
      </c>
      <c r="N80" s="96" t="s">
        <v>44</v>
      </c>
      <c r="O80" s="96" t="s">
        <v>366</v>
      </c>
      <c r="P80" s="96" t="s">
        <v>367</v>
      </c>
      <c r="Q80" s="96" t="s">
        <v>368</v>
      </c>
      <c r="R80" s="96" t="s">
        <v>369</v>
      </c>
      <c r="S80" s="96" t="s">
        <v>370</v>
      </c>
      <c r="T80" s="97" t="s">
        <v>371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41"/>
      <c r="B81" s="42"/>
      <c r="C81" s="102" t="s">
        <v>373</v>
      </c>
      <c r="D81" s="43"/>
      <c r="E81" s="43"/>
      <c r="F81" s="43"/>
      <c r="G81" s="43"/>
      <c r="H81" s="43"/>
      <c r="I81" s="43"/>
      <c r="J81" s="190">
        <f>BK81</f>
        <v>0</v>
      </c>
      <c r="K81" s="43"/>
      <c r="L81" s="47"/>
      <c r="M81" s="98"/>
      <c r="N81" s="191"/>
      <c r="O81" s="99"/>
      <c r="P81" s="192">
        <f>P82</f>
        <v>0</v>
      </c>
      <c r="Q81" s="99"/>
      <c r="R81" s="192">
        <f>R82</f>
        <v>0</v>
      </c>
      <c r="S81" s="99"/>
      <c r="T81" s="193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73</v>
      </c>
      <c r="AU81" s="20" t="s">
        <v>223</v>
      </c>
      <c r="BK81" s="194">
        <f>BK82</f>
        <v>0</v>
      </c>
    </row>
    <row r="82" s="12" customFormat="1" ht="25.92" customHeight="1">
      <c r="A82" s="12"/>
      <c r="B82" s="195"/>
      <c r="C82" s="196"/>
      <c r="D82" s="197" t="s">
        <v>73</v>
      </c>
      <c r="E82" s="198" t="s">
        <v>2397</v>
      </c>
      <c r="F82" s="198" t="s">
        <v>2398</v>
      </c>
      <c r="G82" s="196"/>
      <c r="H82" s="196"/>
      <c r="I82" s="199"/>
      <c r="J82" s="200">
        <f>BK82</f>
        <v>0</v>
      </c>
      <c r="K82" s="196"/>
      <c r="L82" s="201"/>
      <c r="M82" s="202"/>
      <c r="N82" s="203"/>
      <c r="O82" s="203"/>
      <c r="P82" s="204">
        <f>P83</f>
        <v>0</v>
      </c>
      <c r="Q82" s="203"/>
      <c r="R82" s="204">
        <f>R83</f>
        <v>0</v>
      </c>
      <c r="S82" s="203"/>
      <c r="T82" s="20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6" t="s">
        <v>84</v>
      </c>
      <c r="AT82" s="207" t="s">
        <v>73</v>
      </c>
      <c r="AU82" s="207" t="s">
        <v>74</v>
      </c>
      <c r="AY82" s="206" t="s">
        <v>378</v>
      </c>
      <c r="BK82" s="208">
        <f>BK83</f>
        <v>0</v>
      </c>
    </row>
    <row r="83" s="12" customFormat="1" ht="22.8" customHeight="1">
      <c r="A83" s="12"/>
      <c r="B83" s="195"/>
      <c r="C83" s="196"/>
      <c r="D83" s="197" t="s">
        <v>73</v>
      </c>
      <c r="E83" s="209" t="s">
        <v>4528</v>
      </c>
      <c r="F83" s="209" t="s">
        <v>4529</v>
      </c>
      <c r="G83" s="196"/>
      <c r="H83" s="196"/>
      <c r="I83" s="199"/>
      <c r="J83" s="210">
        <f>BK83</f>
        <v>0</v>
      </c>
      <c r="K83" s="196"/>
      <c r="L83" s="201"/>
      <c r="M83" s="202"/>
      <c r="N83" s="203"/>
      <c r="O83" s="203"/>
      <c r="P83" s="204">
        <f>SUM(P84:P86)</f>
        <v>0</v>
      </c>
      <c r="Q83" s="203"/>
      <c r="R83" s="204">
        <f>SUM(R84:R86)</f>
        <v>0</v>
      </c>
      <c r="S83" s="203"/>
      <c r="T83" s="205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6" t="s">
        <v>84</v>
      </c>
      <c r="AT83" s="207" t="s">
        <v>73</v>
      </c>
      <c r="AU83" s="207" t="s">
        <v>82</v>
      </c>
      <c r="AY83" s="206" t="s">
        <v>378</v>
      </c>
      <c r="BK83" s="208">
        <f>SUM(BK84:BK86)</f>
        <v>0</v>
      </c>
    </row>
    <row r="84" s="2" customFormat="1" ht="16.5" customHeight="1">
      <c r="A84" s="41"/>
      <c r="B84" s="42"/>
      <c r="C84" s="211" t="s">
        <v>82</v>
      </c>
      <c r="D84" s="211" t="s">
        <v>385</v>
      </c>
      <c r="E84" s="212" t="s">
        <v>4535</v>
      </c>
      <c r="F84" s="213" t="s">
        <v>4536</v>
      </c>
      <c r="G84" s="214" t="s">
        <v>2336</v>
      </c>
      <c r="H84" s="215">
        <v>1</v>
      </c>
      <c r="I84" s="216"/>
      <c r="J84" s="217">
        <f>ROUND(I84*H84,2)</f>
        <v>0</v>
      </c>
      <c r="K84" s="213" t="s">
        <v>28</v>
      </c>
      <c r="L84" s="47"/>
      <c r="M84" s="218" t="s">
        <v>28</v>
      </c>
      <c r="N84" s="219" t="s">
        <v>45</v>
      </c>
      <c r="O84" s="87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2" t="s">
        <v>598</v>
      </c>
      <c r="AT84" s="222" t="s">
        <v>385</v>
      </c>
      <c r="AU84" s="222" t="s">
        <v>84</v>
      </c>
      <c r="AY84" s="20" t="s">
        <v>378</v>
      </c>
      <c r="BE84" s="223">
        <f>IF(N84="základní",J84,0)</f>
        <v>0</v>
      </c>
      <c r="BF84" s="223">
        <f>IF(N84="snížená",J84,0)</f>
        <v>0</v>
      </c>
      <c r="BG84" s="223">
        <f>IF(N84="zákl. přenesená",J84,0)</f>
        <v>0</v>
      </c>
      <c r="BH84" s="223">
        <f>IF(N84="sníž. přenesená",J84,0)</f>
        <v>0</v>
      </c>
      <c r="BI84" s="223">
        <f>IF(N84="nulová",J84,0)</f>
        <v>0</v>
      </c>
      <c r="BJ84" s="20" t="s">
        <v>82</v>
      </c>
      <c r="BK84" s="223">
        <f>ROUND(I84*H84,2)</f>
        <v>0</v>
      </c>
      <c r="BL84" s="20" t="s">
        <v>598</v>
      </c>
      <c r="BM84" s="222" t="s">
        <v>4537</v>
      </c>
    </row>
    <row r="85" s="13" customFormat="1">
      <c r="A85" s="13"/>
      <c r="B85" s="229"/>
      <c r="C85" s="230"/>
      <c r="D85" s="231" t="s">
        <v>397</v>
      </c>
      <c r="E85" s="232" t="s">
        <v>28</v>
      </c>
      <c r="F85" s="233" t="s">
        <v>4533</v>
      </c>
      <c r="G85" s="230"/>
      <c r="H85" s="232" t="s">
        <v>28</v>
      </c>
      <c r="I85" s="234"/>
      <c r="J85" s="230"/>
      <c r="K85" s="230"/>
      <c r="L85" s="235"/>
      <c r="M85" s="236"/>
      <c r="N85" s="237"/>
      <c r="O85" s="237"/>
      <c r="P85" s="237"/>
      <c r="Q85" s="237"/>
      <c r="R85" s="237"/>
      <c r="S85" s="237"/>
      <c r="T85" s="23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9" t="s">
        <v>397</v>
      </c>
      <c r="AU85" s="239" t="s">
        <v>84</v>
      </c>
      <c r="AV85" s="13" t="s">
        <v>82</v>
      </c>
      <c r="AW85" s="13" t="s">
        <v>35</v>
      </c>
      <c r="AX85" s="13" t="s">
        <v>74</v>
      </c>
      <c r="AY85" s="239" t="s">
        <v>378</v>
      </c>
    </row>
    <row r="86" s="14" customFormat="1">
      <c r="A86" s="14"/>
      <c r="B86" s="240"/>
      <c r="C86" s="241"/>
      <c r="D86" s="231" t="s">
        <v>397</v>
      </c>
      <c r="E86" s="242" t="s">
        <v>28</v>
      </c>
      <c r="F86" s="243" t="s">
        <v>82</v>
      </c>
      <c r="G86" s="241"/>
      <c r="H86" s="244">
        <v>1</v>
      </c>
      <c r="I86" s="245"/>
      <c r="J86" s="241"/>
      <c r="K86" s="241"/>
      <c r="L86" s="246"/>
      <c r="M86" s="283"/>
      <c r="N86" s="284"/>
      <c r="O86" s="284"/>
      <c r="P86" s="284"/>
      <c r="Q86" s="284"/>
      <c r="R86" s="284"/>
      <c r="S86" s="284"/>
      <c r="T86" s="285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0" t="s">
        <v>397</v>
      </c>
      <c r="AU86" s="250" t="s">
        <v>84</v>
      </c>
      <c r="AV86" s="14" t="s">
        <v>84</v>
      </c>
      <c r="AW86" s="14" t="s">
        <v>35</v>
      </c>
      <c r="AX86" s="14" t="s">
        <v>82</v>
      </c>
      <c r="AY86" s="250" t="s">
        <v>378</v>
      </c>
    </row>
    <row r="87" s="2" customFormat="1" ht="6.96" customHeight="1">
      <c r="A87" s="41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47"/>
      <c r="M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</sheetData>
  <sheetProtection sheet="1" autoFilter="0" formatColumns="0" formatRows="0" objects="1" scenarios="1" spinCount="100000" saltValue="PqDDPMn3uy2fdU/VEmKUaTA7SqW6vidMEiGEQqOH5Lyo1iX99iKSJi4B/42Oog77LlwQZyjAfmJEIn+0LlIvLg==" hashValue="JrzpXFYD9Eo6SXymoXJXx1uSPS7Xn2nIqDV2TJP9isjYkDx5JY6w3Skglfz4lvUtd+zyWA5ZRQDRnMSnkPAPfw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</row>
    <row r="4" s="1" customFormat="1" ht="24.96" customHeight="1">
      <c r="B4" s="23"/>
      <c r="D4" s="134" t="s">
        <v>108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Přístavba a nástavba vnitrobloku VŠPJ, Tolstého 16, Jihlava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117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4538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8. 1. 2025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40</v>
      </c>
      <c r="E30" s="41"/>
      <c r="F30" s="41"/>
      <c r="G30" s="41"/>
      <c r="H30" s="41"/>
      <c r="I30" s="41"/>
      <c r="J30" s="149">
        <f>ROUND(J82,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42</v>
      </c>
      <c r="G32" s="41"/>
      <c r="H32" s="41"/>
      <c r="I32" s="150" t="s">
        <v>41</v>
      </c>
      <c r="J32" s="150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44</v>
      </c>
      <c r="E33" s="136" t="s">
        <v>45</v>
      </c>
      <c r="F33" s="152">
        <f>ROUND((SUM(BE82:BE146)),  2)</f>
        <v>0</v>
      </c>
      <c r="G33" s="41"/>
      <c r="H33" s="41"/>
      <c r="I33" s="153">
        <v>0.20999999999999999</v>
      </c>
      <c r="J33" s="152">
        <f>ROUND(((SUM(BE82:BE146))*I33),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46</v>
      </c>
      <c r="F34" s="152">
        <f>ROUND((SUM(BF82:BF146)),  2)</f>
        <v>0</v>
      </c>
      <c r="G34" s="41"/>
      <c r="H34" s="41"/>
      <c r="I34" s="153">
        <v>0.12</v>
      </c>
      <c r="J34" s="152">
        <f>ROUND(((SUM(BF82:BF146))*I34),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47</v>
      </c>
      <c r="F35" s="152">
        <f>ROUND((SUM(BG82:BG146)),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48</v>
      </c>
      <c r="F36" s="152">
        <f>ROUND((SUM(BH82:BH146)),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2">
        <f>ROUND((SUM(BI82:BI146)),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193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5" t="str">
        <f>E7</f>
        <v>Přístavba a nástavba vnitrobloku VŠPJ, Tolstého 16, Jihlava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117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FORTIS-02507 - vedlejší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Jihlava</v>
      </c>
      <c r="G52" s="43"/>
      <c r="H52" s="43"/>
      <c r="I52" s="35" t="s">
        <v>24</v>
      </c>
      <c r="J52" s="75" t="str">
        <f>IF(J12="","",J12)</f>
        <v>8. 1. 2025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Vysoká škola polytechnická, Tolstého 16, Jihlava</v>
      </c>
      <c r="G54" s="43"/>
      <c r="H54" s="43"/>
      <c r="I54" s="35" t="s">
        <v>33</v>
      </c>
      <c r="J54" s="39" t="str">
        <f>E21</f>
        <v>Fortis Jihlava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217</v>
      </c>
      <c r="D57" s="167"/>
      <c r="E57" s="167"/>
      <c r="F57" s="167"/>
      <c r="G57" s="167"/>
      <c r="H57" s="167"/>
      <c r="I57" s="167"/>
      <c r="J57" s="168" t="s">
        <v>218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72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223</v>
      </c>
    </row>
    <row r="60" s="9" customFormat="1" ht="24.96" customHeight="1">
      <c r="A60" s="9"/>
      <c r="B60" s="170"/>
      <c r="C60" s="171"/>
      <c r="D60" s="172" t="s">
        <v>325</v>
      </c>
      <c r="E60" s="173"/>
      <c r="F60" s="173"/>
      <c r="G60" s="173"/>
      <c r="H60" s="173"/>
      <c r="I60" s="173"/>
      <c r="J60" s="174">
        <f>J83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7"/>
      <c r="C61" s="178"/>
      <c r="D61" s="179" t="s">
        <v>4539</v>
      </c>
      <c r="E61" s="180"/>
      <c r="F61" s="180"/>
      <c r="G61" s="180"/>
      <c r="H61" s="180"/>
      <c r="I61" s="180"/>
      <c r="J61" s="181">
        <f>J84</f>
        <v>0</v>
      </c>
      <c r="K61" s="178"/>
      <c r="L61" s="18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4540</v>
      </c>
      <c r="E62" s="180"/>
      <c r="F62" s="180"/>
      <c r="G62" s="180"/>
      <c r="H62" s="180"/>
      <c r="I62" s="180"/>
      <c r="J62" s="181">
        <f>J116</f>
        <v>0</v>
      </c>
      <c r="K62" s="178"/>
      <c r="L62" s="18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340</v>
      </c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5" t="str">
        <f>E7</f>
        <v>Přístavba a nástavba vnitrobloku VŠPJ, Tolstého 16, Jihlava</v>
      </c>
      <c r="F72" s="35"/>
      <c r="G72" s="35"/>
      <c r="H72" s="35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117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FORTIS-02507 - vedlejší a ostatní náklady</v>
      </c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22</v>
      </c>
      <c r="D76" s="43"/>
      <c r="E76" s="43"/>
      <c r="F76" s="30" t="str">
        <f>F12</f>
        <v>Jihlava</v>
      </c>
      <c r="G76" s="43"/>
      <c r="H76" s="43"/>
      <c r="I76" s="35" t="s">
        <v>24</v>
      </c>
      <c r="J76" s="75" t="str">
        <f>IF(J12="","",J12)</f>
        <v>8. 1. 2025</v>
      </c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26</v>
      </c>
      <c r="D78" s="43"/>
      <c r="E78" s="43"/>
      <c r="F78" s="30" t="str">
        <f>E15</f>
        <v>Vysoká škola polytechnická, Tolstého 16, Jihlava</v>
      </c>
      <c r="G78" s="43"/>
      <c r="H78" s="43"/>
      <c r="I78" s="35" t="s">
        <v>33</v>
      </c>
      <c r="J78" s="39" t="str">
        <f>E21</f>
        <v>Fortis Jihlava s.r.o.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31</v>
      </c>
      <c r="D79" s="43"/>
      <c r="E79" s="43"/>
      <c r="F79" s="30" t="str">
        <f>IF(E18="","",E18)</f>
        <v>Vyplň údaj</v>
      </c>
      <c r="G79" s="43"/>
      <c r="H79" s="43"/>
      <c r="I79" s="35" t="s">
        <v>36</v>
      </c>
      <c r="J79" s="39" t="str">
        <f>E24</f>
        <v xml:space="preserve"> 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4"/>
      <c r="B81" s="185"/>
      <c r="C81" s="186" t="s">
        <v>361</v>
      </c>
      <c r="D81" s="187" t="s">
        <v>59</v>
      </c>
      <c r="E81" s="187" t="s">
        <v>55</v>
      </c>
      <c r="F81" s="187" t="s">
        <v>56</v>
      </c>
      <c r="G81" s="187" t="s">
        <v>362</v>
      </c>
      <c r="H81" s="187" t="s">
        <v>363</v>
      </c>
      <c r="I81" s="187" t="s">
        <v>364</v>
      </c>
      <c r="J81" s="187" t="s">
        <v>218</v>
      </c>
      <c r="K81" s="188" t="s">
        <v>365</v>
      </c>
      <c r="L81" s="189"/>
      <c r="M81" s="95" t="s">
        <v>28</v>
      </c>
      <c r="N81" s="96" t="s">
        <v>44</v>
      </c>
      <c r="O81" s="96" t="s">
        <v>366</v>
      </c>
      <c r="P81" s="96" t="s">
        <v>367</v>
      </c>
      <c r="Q81" s="96" t="s">
        <v>368</v>
      </c>
      <c r="R81" s="96" t="s">
        <v>369</v>
      </c>
      <c r="S81" s="96" t="s">
        <v>370</v>
      </c>
      <c r="T81" s="97" t="s">
        <v>371</v>
      </c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</row>
    <row r="82" s="2" customFormat="1" ht="22.8" customHeight="1">
      <c r="A82" s="41"/>
      <c r="B82" s="42"/>
      <c r="C82" s="102" t="s">
        <v>373</v>
      </c>
      <c r="D82" s="43"/>
      <c r="E82" s="43"/>
      <c r="F82" s="43"/>
      <c r="G82" s="43"/>
      <c r="H82" s="43"/>
      <c r="I82" s="43"/>
      <c r="J82" s="190">
        <f>BK82</f>
        <v>0</v>
      </c>
      <c r="K82" s="43"/>
      <c r="L82" s="47"/>
      <c r="M82" s="98"/>
      <c r="N82" s="191"/>
      <c r="O82" s="99"/>
      <c r="P82" s="192">
        <f>P83</f>
        <v>0</v>
      </c>
      <c r="Q82" s="99"/>
      <c r="R82" s="192">
        <f>R83</f>
        <v>0</v>
      </c>
      <c r="S82" s="99"/>
      <c r="T82" s="193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73</v>
      </c>
      <c r="AU82" s="20" t="s">
        <v>223</v>
      </c>
      <c r="BK82" s="194">
        <f>BK83</f>
        <v>0</v>
      </c>
    </row>
    <row r="83" s="12" customFormat="1" ht="25.92" customHeight="1">
      <c r="A83" s="12"/>
      <c r="B83" s="195"/>
      <c r="C83" s="196"/>
      <c r="D83" s="197" t="s">
        <v>73</v>
      </c>
      <c r="E83" s="198" t="s">
        <v>4241</v>
      </c>
      <c r="F83" s="198" t="s">
        <v>4242</v>
      </c>
      <c r="G83" s="196"/>
      <c r="H83" s="196"/>
      <c r="I83" s="199"/>
      <c r="J83" s="200">
        <f>BK83</f>
        <v>0</v>
      </c>
      <c r="K83" s="196"/>
      <c r="L83" s="201"/>
      <c r="M83" s="202"/>
      <c r="N83" s="203"/>
      <c r="O83" s="203"/>
      <c r="P83" s="204">
        <f>P84+P116</f>
        <v>0</v>
      </c>
      <c r="Q83" s="203"/>
      <c r="R83" s="204">
        <f>R84+R116</f>
        <v>0</v>
      </c>
      <c r="S83" s="203"/>
      <c r="T83" s="205">
        <f>T84+T116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6" t="s">
        <v>390</v>
      </c>
      <c r="AT83" s="207" t="s">
        <v>73</v>
      </c>
      <c r="AU83" s="207" t="s">
        <v>74</v>
      </c>
      <c r="AY83" s="206" t="s">
        <v>378</v>
      </c>
      <c r="BK83" s="208">
        <f>BK84+BK116</f>
        <v>0</v>
      </c>
    </row>
    <row r="84" s="12" customFormat="1" ht="22.8" customHeight="1">
      <c r="A84" s="12"/>
      <c r="B84" s="195"/>
      <c r="C84" s="196"/>
      <c r="D84" s="197" t="s">
        <v>73</v>
      </c>
      <c r="E84" s="209" t="s">
        <v>4541</v>
      </c>
      <c r="F84" s="209" t="s">
        <v>4242</v>
      </c>
      <c r="G84" s="196"/>
      <c r="H84" s="196"/>
      <c r="I84" s="199"/>
      <c r="J84" s="210">
        <f>BK84</f>
        <v>0</v>
      </c>
      <c r="K84" s="196"/>
      <c r="L84" s="201"/>
      <c r="M84" s="202"/>
      <c r="N84" s="203"/>
      <c r="O84" s="203"/>
      <c r="P84" s="204">
        <f>SUM(P85:P115)</f>
        <v>0</v>
      </c>
      <c r="Q84" s="203"/>
      <c r="R84" s="204">
        <f>SUM(R85:R115)</f>
        <v>0</v>
      </c>
      <c r="S84" s="203"/>
      <c r="T84" s="205">
        <f>SUM(T85:T115)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6" t="s">
        <v>390</v>
      </c>
      <c r="AT84" s="207" t="s">
        <v>73</v>
      </c>
      <c r="AU84" s="207" t="s">
        <v>82</v>
      </c>
      <c r="AY84" s="206" t="s">
        <v>378</v>
      </c>
      <c r="BK84" s="208">
        <f>SUM(BK85:BK115)</f>
        <v>0</v>
      </c>
    </row>
    <row r="85" s="2" customFormat="1" ht="16.5" customHeight="1">
      <c r="A85" s="41"/>
      <c r="B85" s="42"/>
      <c r="C85" s="211" t="s">
        <v>82</v>
      </c>
      <c r="D85" s="211" t="s">
        <v>385</v>
      </c>
      <c r="E85" s="212" t="s">
        <v>4542</v>
      </c>
      <c r="F85" s="213" t="s">
        <v>4543</v>
      </c>
      <c r="G85" s="214" t="s">
        <v>2347</v>
      </c>
      <c r="H85" s="215">
        <v>1</v>
      </c>
      <c r="I85" s="216"/>
      <c r="J85" s="217">
        <f>ROUND(I85*H85,2)</f>
        <v>0</v>
      </c>
      <c r="K85" s="213" t="s">
        <v>28</v>
      </c>
      <c r="L85" s="47"/>
      <c r="M85" s="218" t="s">
        <v>28</v>
      </c>
      <c r="N85" s="219" t="s">
        <v>45</v>
      </c>
      <c r="O85" s="87"/>
      <c r="P85" s="220">
        <f>O85*H85</f>
        <v>0</v>
      </c>
      <c r="Q85" s="220">
        <v>0</v>
      </c>
      <c r="R85" s="220">
        <f>Q85*H85</f>
        <v>0</v>
      </c>
      <c r="S85" s="220">
        <v>0</v>
      </c>
      <c r="T85" s="221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2" t="s">
        <v>3909</v>
      </c>
      <c r="AT85" s="222" t="s">
        <v>385</v>
      </c>
      <c r="AU85" s="222" t="s">
        <v>84</v>
      </c>
      <c r="AY85" s="20" t="s">
        <v>378</v>
      </c>
      <c r="BE85" s="223">
        <f>IF(N85="základní",J85,0)</f>
        <v>0</v>
      </c>
      <c r="BF85" s="223">
        <f>IF(N85="snížená",J85,0)</f>
        <v>0</v>
      </c>
      <c r="BG85" s="223">
        <f>IF(N85="zákl. přenesená",J85,0)</f>
        <v>0</v>
      </c>
      <c r="BH85" s="223">
        <f>IF(N85="sníž. přenesená",J85,0)</f>
        <v>0</v>
      </c>
      <c r="BI85" s="223">
        <f>IF(N85="nulová",J85,0)</f>
        <v>0</v>
      </c>
      <c r="BJ85" s="20" t="s">
        <v>82</v>
      </c>
      <c r="BK85" s="223">
        <f>ROUND(I85*H85,2)</f>
        <v>0</v>
      </c>
      <c r="BL85" s="20" t="s">
        <v>3909</v>
      </c>
      <c r="BM85" s="222" t="s">
        <v>4544</v>
      </c>
    </row>
    <row r="86" s="13" customFormat="1">
      <c r="A86" s="13"/>
      <c r="B86" s="229"/>
      <c r="C86" s="230"/>
      <c r="D86" s="231" t="s">
        <v>397</v>
      </c>
      <c r="E86" s="232" t="s">
        <v>28</v>
      </c>
      <c r="F86" s="233" t="s">
        <v>4545</v>
      </c>
      <c r="G86" s="230"/>
      <c r="H86" s="232" t="s">
        <v>28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397</v>
      </c>
      <c r="AU86" s="239" t="s">
        <v>84</v>
      </c>
      <c r="AV86" s="13" t="s">
        <v>82</v>
      </c>
      <c r="AW86" s="13" t="s">
        <v>35</v>
      </c>
      <c r="AX86" s="13" t="s">
        <v>74</v>
      </c>
      <c r="AY86" s="239" t="s">
        <v>378</v>
      </c>
    </row>
    <row r="87" s="13" customFormat="1">
      <c r="A87" s="13"/>
      <c r="B87" s="229"/>
      <c r="C87" s="230"/>
      <c r="D87" s="231" t="s">
        <v>397</v>
      </c>
      <c r="E87" s="232" t="s">
        <v>28</v>
      </c>
      <c r="F87" s="233" t="s">
        <v>4546</v>
      </c>
      <c r="G87" s="230"/>
      <c r="H87" s="232" t="s">
        <v>28</v>
      </c>
      <c r="I87" s="234"/>
      <c r="J87" s="230"/>
      <c r="K87" s="230"/>
      <c r="L87" s="235"/>
      <c r="M87" s="236"/>
      <c r="N87" s="237"/>
      <c r="O87" s="237"/>
      <c r="P87" s="237"/>
      <c r="Q87" s="237"/>
      <c r="R87" s="237"/>
      <c r="S87" s="237"/>
      <c r="T87" s="23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9" t="s">
        <v>397</v>
      </c>
      <c r="AU87" s="239" t="s">
        <v>84</v>
      </c>
      <c r="AV87" s="13" t="s">
        <v>82</v>
      </c>
      <c r="AW87" s="13" t="s">
        <v>35</v>
      </c>
      <c r="AX87" s="13" t="s">
        <v>74</v>
      </c>
      <c r="AY87" s="239" t="s">
        <v>378</v>
      </c>
    </row>
    <row r="88" s="14" customFormat="1">
      <c r="A88" s="14"/>
      <c r="B88" s="240"/>
      <c r="C88" s="241"/>
      <c r="D88" s="231" t="s">
        <v>397</v>
      </c>
      <c r="E88" s="242" t="s">
        <v>28</v>
      </c>
      <c r="F88" s="243" t="s">
        <v>82</v>
      </c>
      <c r="G88" s="241"/>
      <c r="H88" s="244">
        <v>1</v>
      </c>
      <c r="I88" s="245"/>
      <c r="J88" s="241"/>
      <c r="K88" s="241"/>
      <c r="L88" s="246"/>
      <c r="M88" s="247"/>
      <c r="N88" s="248"/>
      <c r="O88" s="248"/>
      <c r="P88" s="248"/>
      <c r="Q88" s="248"/>
      <c r="R88" s="248"/>
      <c r="S88" s="248"/>
      <c r="T88" s="249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0" t="s">
        <v>397</v>
      </c>
      <c r="AU88" s="250" t="s">
        <v>84</v>
      </c>
      <c r="AV88" s="14" t="s">
        <v>84</v>
      </c>
      <c r="AW88" s="14" t="s">
        <v>35</v>
      </c>
      <c r="AX88" s="14" t="s">
        <v>82</v>
      </c>
      <c r="AY88" s="250" t="s">
        <v>378</v>
      </c>
    </row>
    <row r="89" s="2" customFormat="1" ht="16.5" customHeight="1">
      <c r="A89" s="41"/>
      <c r="B89" s="42"/>
      <c r="C89" s="211" t="s">
        <v>84</v>
      </c>
      <c r="D89" s="211" t="s">
        <v>385</v>
      </c>
      <c r="E89" s="212" t="s">
        <v>4547</v>
      </c>
      <c r="F89" s="213" t="s">
        <v>4548</v>
      </c>
      <c r="G89" s="214" t="s">
        <v>2347</v>
      </c>
      <c r="H89" s="215">
        <v>1</v>
      </c>
      <c r="I89" s="216"/>
      <c r="J89" s="217">
        <f>ROUND(I89*H89,2)</f>
        <v>0</v>
      </c>
      <c r="K89" s="213" t="s">
        <v>28</v>
      </c>
      <c r="L89" s="47"/>
      <c r="M89" s="218" t="s">
        <v>28</v>
      </c>
      <c r="N89" s="219" t="s">
        <v>45</v>
      </c>
      <c r="O89" s="87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2" t="s">
        <v>3909</v>
      </c>
      <c r="AT89" s="222" t="s">
        <v>385</v>
      </c>
      <c r="AU89" s="222" t="s">
        <v>84</v>
      </c>
      <c r="AY89" s="20" t="s">
        <v>378</v>
      </c>
      <c r="BE89" s="223">
        <f>IF(N89="základní",J89,0)</f>
        <v>0</v>
      </c>
      <c r="BF89" s="223">
        <f>IF(N89="snížená",J89,0)</f>
        <v>0</v>
      </c>
      <c r="BG89" s="223">
        <f>IF(N89="zákl. přenesená",J89,0)</f>
        <v>0</v>
      </c>
      <c r="BH89" s="223">
        <f>IF(N89="sníž. přenesená",J89,0)</f>
        <v>0</v>
      </c>
      <c r="BI89" s="223">
        <f>IF(N89="nulová",J89,0)</f>
        <v>0</v>
      </c>
      <c r="BJ89" s="20" t="s">
        <v>82</v>
      </c>
      <c r="BK89" s="223">
        <f>ROUND(I89*H89,2)</f>
        <v>0</v>
      </c>
      <c r="BL89" s="20" t="s">
        <v>3909</v>
      </c>
      <c r="BM89" s="222" t="s">
        <v>4549</v>
      </c>
    </row>
    <row r="90" s="13" customFormat="1">
      <c r="A90" s="13"/>
      <c r="B90" s="229"/>
      <c r="C90" s="230"/>
      <c r="D90" s="231" t="s">
        <v>397</v>
      </c>
      <c r="E90" s="232" t="s">
        <v>28</v>
      </c>
      <c r="F90" s="233" t="s">
        <v>4550</v>
      </c>
      <c r="G90" s="230"/>
      <c r="H90" s="232" t="s">
        <v>28</v>
      </c>
      <c r="I90" s="234"/>
      <c r="J90" s="230"/>
      <c r="K90" s="230"/>
      <c r="L90" s="235"/>
      <c r="M90" s="236"/>
      <c r="N90" s="237"/>
      <c r="O90" s="237"/>
      <c r="P90" s="237"/>
      <c r="Q90" s="237"/>
      <c r="R90" s="237"/>
      <c r="S90" s="237"/>
      <c r="T90" s="23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9" t="s">
        <v>397</v>
      </c>
      <c r="AU90" s="239" t="s">
        <v>84</v>
      </c>
      <c r="AV90" s="13" t="s">
        <v>82</v>
      </c>
      <c r="AW90" s="13" t="s">
        <v>35</v>
      </c>
      <c r="AX90" s="13" t="s">
        <v>74</v>
      </c>
      <c r="AY90" s="239" t="s">
        <v>378</v>
      </c>
    </row>
    <row r="91" s="14" customFormat="1">
      <c r="A91" s="14"/>
      <c r="B91" s="240"/>
      <c r="C91" s="241"/>
      <c r="D91" s="231" t="s">
        <v>397</v>
      </c>
      <c r="E91" s="242" t="s">
        <v>28</v>
      </c>
      <c r="F91" s="243" t="s">
        <v>82</v>
      </c>
      <c r="G91" s="241"/>
      <c r="H91" s="244">
        <v>1</v>
      </c>
      <c r="I91" s="245"/>
      <c r="J91" s="241"/>
      <c r="K91" s="241"/>
      <c r="L91" s="246"/>
      <c r="M91" s="247"/>
      <c r="N91" s="248"/>
      <c r="O91" s="248"/>
      <c r="P91" s="248"/>
      <c r="Q91" s="248"/>
      <c r="R91" s="248"/>
      <c r="S91" s="248"/>
      <c r="T91" s="24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0" t="s">
        <v>397</v>
      </c>
      <c r="AU91" s="250" t="s">
        <v>84</v>
      </c>
      <c r="AV91" s="14" t="s">
        <v>84</v>
      </c>
      <c r="AW91" s="14" t="s">
        <v>35</v>
      </c>
      <c r="AX91" s="14" t="s">
        <v>82</v>
      </c>
      <c r="AY91" s="250" t="s">
        <v>378</v>
      </c>
    </row>
    <row r="92" s="2" customFormat="1" ht="16.5" customHeight="1">
      <c r="A92" s="41"/>
      <c r="B92" s="42"/>
      <c r="C92" s="211" t="s">
        <v>432</v>
      </c>
      <c r="D92" s="211" t="s">
        <v>385</v>
      </c>
      <c r="E92" s="212" t="s">
        <v>4551</v>
      </c>
      <c r="F92" s="213" t="s">
        <v>4552</v>
      </c>
      <c r="G92" s="214" t="s">
        <v>2347</v>
      </c>
      <c r="H92" s="215">
        <v>1</v>
      </c>
      <c r="I92" s="216"/>
      <c r="J92" s="217">
        <f>ROUND(I92*H92,2)</f>
        <v>0</v>
      </c>
      <c r="K92" s="213" t="s">
        <v>28</v>
      </c>
      <c r="L92" s="47"/>
      <c r="M92" s="218" t="s">
        <v>28</v>
      </c>
      <c r="N92" s="219" t="s">
        <v>45</v>
      </c>
      <c r="O92" s="87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2" t="s">
        <v>3909</v>
      </c>
      <c r="AT92" s="222" t="s">
        <v>385</v>
      </c>
      <c r="AU92" s="222" t="s">
        <v>84</v>
      </c>
      <c r="AY92" s="20" t="s">
        <v>378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20" t="s">
        <v>82</v>
      </c>
      <c r="BK92" s="223">
        <f>ROUND(I92*H92,2)</f>
        <v>0</v>
      </c>
      <c r="BL92" s="20" t="s">
        <v>3909</v>
      </c>
      <c r="BM92" s="222" t="s">
        <v>4553</v>
      </c>
    </row>
    <row r="93" s="13" customFormat="1">
      <c r="A93" s="13"/>
      <c r="B93" s="229"/>
      <c r="C93" s="230"/>
      <c r="D93" s="231" t="s">
        <v>397</v>
      </c>
      <c r="E93" s="232" t="s">
        <v>28</v>
      </c>
      <c r="F93" s="233" t="s">
        <v>4554</v>
      </c>
      <c r="G93" s="230"/>
      <c r="H93" s="232" t="s">
        <v>28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397</v>
      </c>
      <c r="AU93" s="239" t="s">
        <v>84</v>
      </c>
      <c r="AV93" s="13" t="s">
        <v>82</v>
      </c>
      <c r="AW93" s="13" t="s">
        <v>35</v>
      </c>
      <c r="AX93" s="13" t="s">
        <v>74</v>
      </c>
      <c r="AY93" s="239" t="s">
        <v>378</v>
      </c>
    </row>
    <row r="94" s="13" customFormat="1">
      <c r="A94" s="13"/>
      <c r="B94" s="229"/>
      <c r="C94" s="230"/>
      <c r="D94" s="231" t="s">
        <v>397</v>
      </c>
      <c r="E94" s="232" t="s">
        <v>28</v>
      </c>
      <c r="F94" s="233" t="s">
        <v>4555</v>
      </c>
      <c r="G94" s="230"/>
      <c r="H94" s="232" t="s">
        <v>28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9" t="s">
        <v>397</v>
      </c>
      <c r="AU94" s="239" t="s">
        <v>84</v>
      </c>
      <c r="AV94" s="13" t="s">
        <v>82</v>
      </c>
      <c r="AW94" s="13" t="s">
        <v>35</v>
      </c>
      <c r="AX94" s="13" t="s">
        <v>74</v>
      </c>
      <c r="AY94" s="239" t="s">
        <v>378</v>
      </c>
    </row>
    <row r="95" s="14" customFormat="1">
      <c r="A95" s="14"/>
      <c r="B95" s="240"/>
      <c r="C95" s="241"/>
      <c r="D95" s="231" t="s">
        <v>397</v>
      </c>
      <c r="E95" s="242" t="s">
        <v>28</v>
      </c>
      <c r="F95" s="243" t="s">
        <v>82</v>
      </c>
      <c r="G95" s="241"/>
      <c r="H95" s="244">
        <v>1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0" t="s">
        <v>397</v>
      </c>
      <c r="AU95" s="250" t="s">
        <v>84</v>
      </c>
      <c r="AV95" s="14" t="s">
        <v>84</v>
      </c>
      <c r="AW95" s="14" t="s">
        <v>35</v>
      </c>
      <c r="AX95" s="14" t="s">
        <v>82</v>
      </c>
      <c r="AY95" s="250" t="s">
        <v>378</v>
      </c>
    </row>
    <row r="96" s="2" customFormat="1" ht="24.15" customHeight="1">
      <c r="A96" s="41"/>
      <c r="B96" s="42"/>
      <c r="C96" s="211" t="s">
        <v>390</v>
      </c>
      <c r="D96" s="211" t="s">
        <v>385</v>
      </c>
      <c r="E96" s="212" t="s">
        <v>4556</v>
      </c>
      <c r="F96" s="213" t="s">
        <v>4557</v>
      </c>
      <c r="G96" s="214" t="s">
        <v>2347</v>
      </c>
      <c r="H96" s="215">
        <v>1</v>
      </c>
      <c r="I96" s="216"/>
      <c r="J96" s="217">
        <f>ROUND(I96*H96,2)</f>
        <v>0</v>
      </c>
      <c r="K96" s="213" t="s">
        <v>28</v>
      </c>
      <c r="L96" s="47"/>
      <c r="M96" s="218" t="s">
        <v>28</v>
      </c>
      <c r="N96" s="219" t="s">
        <v>45</v>
      </c>
      <c r="O96" s="87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2" t="s">
        <v>3909</v>
      </c>
      <c r="AT96" s="222" t="s">
        <v>385</v>
      </c>
      <c r="AU96" s="222" t="s">
        <v>84</v>
      </c>
      <c r="AY96" s="20" t="s">
        <v>378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20" t="s">
        <v>82</v>
      </c>
      <c r="BK96" s="223">
        <f>ROUND(I96*H96,2)</f>
        <v>0</v>
      </c>
      <c r="BL96" s="20" t="s">
        <v>3909</v>
      </c>
      <c r="BM96" s="222" t="s">
        <v>4558</v>
      </c>
    </row>
    <row r="97" s="13" customFormat="1">
      <c r="A97" s="13"/>
      <c r="B97" s="229"/>
      <c r="C97" s="230"/>
      <c r="D97" s="231" t="s">
        <v>397</v>
      </c>
      <c r="E97" s="232" t="s">
        <v>28</v>
      </c>
      <c r="F97" s="233" t="s">
        <v>4559</v>
      </c>
      <c r="G97" s="230"/>
      <c r="H97" s="232" t="s">
        <v>28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9" t="s">
        <v>397</v>
      </c>
      <c r="AU97" s="239" t="s">
        <v>84</v>
      </c>
      <c r="AV97" s="13" t="s">
        <v>82</v>
      </c>
      <c r="AW97" s="13" t="s">
        <v>35</v>
      </c>
      <c r="AX97" s="13" t="s">
        <v>74</v>
      </c>
      <c r="AY97" s="239" t="s">
        <v>378</v>
      </c>
    </row>
    <row r="98" s="13" customFormat="1">
      <c r="A98" s="13"/>
      <c r="B98" s="229"/>
      <c r="C98" s="230"/>
      <c r="D98" s="231" t="s">
        <v>397</v>
      </c>
      <c r="E98" s="232" t="s">
        <v>28</v>
      </c>
      <c r="F98" s="233" t="s">
        <v>4560</v>
      </c>
      <c r="G98" s="230"/>
      <c r="H98" s="232" t="s">
        <v>28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397</v>
      </c>
      <c r="AU98" s="239" t="s">
        <v>84</v>
      </c>
      <c r="AV98" s="13" t="s">
        <v>82</v>
      </c>
      <c r="AW98" s="13" t="s">
        <v>35</v>
      </c>
      <c r="AX98" s="13" t="s">
        <v>74</v>
      </c>
      <c r="AY98" s="239" t="s">
        <v>378</v>
      </c>
    </row>
    <row r="99" s="14" customFormat="1">
      <c r="A99" s="14"/>
      <c r="B99" s="240"/>
      <c r="C99" s="241"/>
      <c r="D99" s="231" t="s">
        <v>397</v>
      </c>
      <c r="E99" s="242" t="s">
        <v>28</v>
      </c>
      <c r="F99" s="243" t="s">
        <v>82</v>
      </c>
      <c r="G99" s="241"/>
      <c r="H99" s="244">
        <v>1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0" t="s">
        <v>397</v>
      </c>
      <c r="AU99" s="250" t="s">
        <v>84</v>
      </c>
      <c r="AV99" s="14" t="s">
        <v>84</v>
      </c>
      <c r="AW99" s="14" t="s">
        <v>35</v>
      </c>
      <c r="AX99" s="14" t="s">
        <v>82</v>
      </c>
      <c r="AY99" s="250" t="s">
        <v>378</v>
      </c>
    </row>
    <row r="100" s="2" customFormat="1" ht="24.15" customHeight="1">
      <c r="A100" s="41"/>
      <c r="B100" s="42"/>
      <c r="C100" s="211" t="s">
        <v>499</v>
      </c>
      <c r="D100" s="211" t="s">
        <v>385</v>
      </c>
      <c r="E100" s="212" t="s">
        <v>4561</v>
      </c>
      <c r="F100" s="213" t="s">
        <v>4562</v>
      </c>
      <c r="G100" s="214" t="s">
        <v>2347</v>
      </c>
      <c r="H100" s="215">
        <v>1</v>
      </c>
      <c r="I100" s="216"/>
      <c r="J100" s="217">
        <f>ROUND(I100*H100,2)</f>
        <v>0</v>
      </c>
      <c r="K100" s="213" t="s">
        <v>28</v>
      </c>
      <c r="L100" s="47"/>
      <c r="M100" s="218" t="s">
        <v>28</v>
      </c>
      <c r="N100" s="219" t="s">
        <v>45</v>
      </c>
      <c r="O100" s="87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2" t="s">
        <v>3909</v>
      </c>
      <c r="AT100" s="222" t="s">
        <v>385</v>
      </c>
      <c r="AU100" s="222" t="s">
        <v>84</v>
      </c>
      <c r="AY100" s="20" t="s">
        <v>378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20" t="s">
        <v>82</v>
      </c>
      <c r="BK100" s="223">
        <f>ROUND(I100*H100,2)</f>
        <v>0</v>
      </c>
      <c r="BL100" s="20" t="s">
        <v>3909</v>
      </c>
      <c r="BM100" s="222" t="s">
        <v>4563</v>
      </c>
    </row>
    <row r="101" s="13" customFormat="1">
      <c r="A101" s="13"/>
      <c r="B101" s="229"/>
      <c r="C101" s="230"/>
      <c r="D101" s="231" t="s">
        <v>397</v>
      </c>
      <c r="E101" s="232" t="s">
        <v>28</v>
      </c>
      <c r="F101" s="233" t="s">
        <v>4564</v>
      </c>
      <c r="G101" s="230"/>
      <c r="H101" s="232" t="s">
        <v>28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397</v>
      </c>
      <c r="AU101" s="239" t="s">
        <v>84</v>
      </c>
      <c r="AV101" s="13" t="s">
        <v>82</v>
      </c>
      <c r="AW101" s="13" t="s">
        <v>35</v>
      </c>
      <c r="AX101" s="13" t="s">
        <v>74</v>
      </c>
      <c r="AY101" s="239" t="s">
        <v>378</v>
      </c>
    </row>
    <row r="102" s="13" customFormat="1">
      <c r="A102" s="13"/>
      <c r="B102" s="229"/>
      <c r="C102" s="230"/>
      <c r="D102" s="231" t="s">
        <v>397</v>
      </c>
      <c r="E102" s="232" t="s">
        <v>28</v>
      </c>
      <c r="F102" s="233" t="s">
        <v>4560</v>
      </c>
      <c r="G102" s="230"/>
      <c r="H102" s="232" t="s">
        <v>28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397</v>
      </c>
      <c r="AU102" s="239" t="s">
        <v>84</v>
      </c>
      <c r="AV102" s="13" t="s">
        <v>82</v>
      </c>
      <c r="AW102" s="13" t="s">
        <v>35</v>
      </c>
      <c r="AX102" s="13" t="s">
        <v>74</v>
      </c>
      <c r="AY102" s="239" t="s">
        <v>378</v>
      </c>
    </row>
    <row r="103" s="14" customFormat="1">
      <c r="A103" s="14"/>
      <c r="B103" s="240"/>
      <c r="C103" s="241"/>
      <c r="D103" s="231" t="s">
        <v>397</v>
      </c>
      <c r="E103" s="242" t="s">
        <v>28</v>
      </c>
      <c r="F103" s="243" t="s">
        <v>82</v>
      </c>
      <c r="G103" s="241"/>
      <c r="H103" s="244">
        <v>1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397</v>
      </c>
      <c r="AU103" s="250" t="s">
        <v>84</v>
      </c>
      <c r="AV103" s="14" t="s">
        <v>84</v>
      </c>
      <c r="AW103" s="14" t="s">
        <v>35</v>
      </c>
      <c r="AX103" s="14" t="s">
        <v>82</v>
      </c>
      <c r="AY103" s="250" t="s">
        <v>378</v>
      </c>
    </row>
    <row r="104" s="2" customFormat="1" ht="33" customHeight="1">
      <c r="A104" s="41"/>
      <c r="B104" s="42"/>
      <c r="C104" s="211" t="s">
        <v>521</v>
      </c>
      <c r="D104" s="211" t="s">
        <v>385</v>
      </c>
      <c r="E104" s="212" t="s">
        <v>4565</v>
      </c>
      <c r="F104" s="213" t="s">
        <v>4566</v>
      </c>
      <c r="G104" s="214" t="s">
        <v>2347</v>
      </c>
      <c r="H104" s="215">
        <v>1</v>
      </c>
      <c r="I104" s="216"/>
      <c r="J104" s="217">
        <f>ROUND(I104*H104,2)</f>
        <v>0</v>
      </c>
      <c r="K104" s="213" t="s">
        <v>28</v>
      </c>
      <c r="L104" s="47"/>
      <c r="M104" s="218" t="s">
        <v>28</v>
      </c>
      <c r="N104" s="219" t="s">
        <v>45</v>
      </c>
      <c r="O104" s="87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2" t="s">
        <v>3909</v>
      </c>
      <c r="AT104" s="222" t="s">
        <v>385</v>
      </c>
      <c r="AU104" s="222" t="s">
        <v>84</v>
      </c>
      <c r="AY104" s="20" t="s">
        <v>378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20" t="s">
        <v>82</v>
      </c>
      <c r="BK104" s="223">
        <f>ROUND(I104*H104,2)</f>
        <v>0</v>
      </c>
      <c r="BL104" s="20" t="s">
        <v>3909</v>
      </c>
      <c r="BM104" s="222" t="s">
        <v>4567</v>
      </c>
    </row>
    <row r="105" s="13" customFormat="1">
      <c r="A105" s="13"/>
      <c r="B105" s="229"/>
      <c r="C105" s="230"/>
      <c r="D105" s="231" t="s">
        <v>397</v>
      </c>
      <c r="E105" s="232" t="s">
        <v>28</v>
      </c>
      <c r="F105" s="233" t="s">
        <v>4568</v>
      </c>
      <c r="G105" s="230"/>
      <c r="H105" s="232" t="s">
        <v>28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9" t="s">
        <v>397</v>
      </c>
      <c r="AU105" s="239" t="s">
        <v>84</v>
      </c>
      <c r="AV105" s="13" t="s">
        <v>82</v>
      </c>
      <c r="AW105" s="13" t="s">
        <v>35</v>
      </c>
      <c r="AX105" s="13" t="s">
        <v>74</v>
      </c>
      <c r="AY105" s="239" t="s">
        <v>378</v>
      </c>
    </row>
    <row r="106" s="13" customFormat="1">
      <c r="A106" s="13"/>
      <c r="B106" s="229"/>
      <c r="C106" s="230"/>
      <c r="D106" s="231" t="s">
        <v>397</v>
      </c>
      <c r="E106" s="232" t="s">
        <v>28</v>
      </c>
      <c r="F106" s="233" t="s">
        <v>4569</v>
      </c>
      <c r="G106" s="230"/>
      <c r="H106" s="232" t="s">
        <v>28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9" t="s">
        <v>397</v>
      </c>
      <c r="AU106" s="239" t="s">
        <v>84</v>
      </c>
      <c r="AV106" s="13" t="s">
        <v>82</v>
      </c>
      <c r="AW106" s="13" t="s">
        <v>35</v>
      </c>
      <c r="AX106" s="13" t="s">
        <v>74</v>
      </c>
      <c r="AY106" s="239" t="s">
        <v>378</v>
      </c>
    </row>
    <row r="107" s="13" customFormat="1">
      <c r="A107" s="13"/>
      <c r="B107" s="229"/>
      <c r="C107" s="230"/>
      <c r="D107" s="231" t="s">
        <v>397</v>
      </c>
      <c r="E107" s="232" t="s">
        <v>28</v>
      </c>
      <c r="F107" s="233" t="s">
        <v>4570</v>
      </c>
      <c r="G107" s="230"/>
      <c r="H107" s="232" t="s">
        <v>28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397</v>
      </c>
      <c r="AU107" s="239" t="s">
        <v>84</v>
      </c>
      <c r="AV107" s="13" t="s">
        <v>82</v>
      </c>
      <c r="AW107" s="13" t="s">
        <v>35</v>
      </c>
      <c r="AX107" s="13" t="s">
        <v>74</v>
      </c>
      <c r="AY107" s="239" t="s">
        <v>378</v>
      </c>
    </row>
    <row r="108" s="13" customFormat="1">
      <c r="A108" s="13"/>
      <c r="B108" s="229"/>
      <c r="C108" s="230"/>
      <c r="D108" s="231" t="s">
        <v>397</v>
      </c>
      <c r="E108" s="232" t="s">
        <v>28</v>
      </c>
      <c r="F108" s="233" t="s">
        <v>4571</v>
      </c>
      <c r="G108" s="230"/>
      <c r="H108" s="232" t="s">
        <v>28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397</v>
      </c>
      <c r="AU108" s="239" t="s">
        <v>84</v>
      </c>
      <c r="AV108" s="13" t="s">
        <v>82</v>
      </c>
      <c r="AW108" s="13" t="s">
        <v>35</v>
      </c>
      <c r="AX108" s="13" t="s">
        <v>74</v>
      </c>
      <c r="AY108" s="239" t="s">
        <v>378</v>
      </c>
    </row>
    <row r="109" s="14" customFormat="1">
      <c r="A109" s="14"/>
      <c r="B109" s="240"/>
      <c r="C109" s="241"/>
      <c r="D109" s="231" t="s">
        <v>397</v>
      </c>
      <c r="E109" s="242" t="s">
        <v>28</v>
      </c>
      <c r="F109" s="243" t="s">
        <v>82</v>
      </c>
      <c r="G109" s="241"/>
      <c r="H109" s="244">
        <v>1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397</v>
      </c>
      <c r="AU109" s="250" t="s">
        <v>84</v>
      </c>
      <c r="AV109" s="14" t="s">
        <v>84</v>
      </c>
      <c r="AW109" s="14" t="s">
        <v>35</v>
      </c>
      <c r="AX109" s="14" t="s">
        <v>82</v>
      </c>
      <c r="AY109" s="250" t="s">
        <v>378</v>
      </c>
    </row>
    <row r="110" s="2" customFormat="1" ht="16.5" customHeight="1">
      <c r="A110" s="41"/>
      <c r="B110" s="42"/>
      <c r="C110" s="211" t="s">
        <v>534</v>
      </c>
      <c r="D110" s="211" t="s">
        <v>385</v>
      </c>
      <c r="E110" s="212" t="s">
        <v>4572</v>
      </c>
      <c r="F110" s="213" t="s">
        <v>4573</v>
      </c>
      <c r="G110" s="214" t="s">
        <v>2347</v>
      </c>
      <c r="H110" s="215">
        <v>1</v>
      </c>
      <c r="I110" s="216"/>
      <c r="J110" s="217">
        <f>ROUND(I110*H110,2)</f>
        <v>0</v>
      </c>
      <c r="K110" s="213" t="s">
        <v>28</v>
      </c>
      <c r="L110" s="47"/>
      <c r="M110" s="218" t="s">
        <v>28</v>
      </c>
      <c r="N110" s="219" t="s">
        <v>45</v>
      </c>
      <c r="O110" s="87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2" t="s">
        <v>3909</v>
      </c>
      <c r="AT110" s="222" t="s">
        <v>385</v>
      </c>
      <c r="AU110" s="222" t="s">
        <v>84</v>
      </c>
      <c r="AY110" s="20" t="s">
        <v>378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20" t="s">
        <v>82</v>
      </c>
      <c r="BK110" s="223">
        <f>ROUND(I110*H110,2)</f>
        <v>0</v>
      </c>
      <c r="BL110" s="20" t="s">
        <v>3909</v>
      </c>
      <c r="BM110" s="222" t="s">
        <v>4574</v>
      </c>
    </row>
    <row r="111" s="13" customFormat="1">
      <c r="A111" s="13"/>
      <c r="B111" s="229"/>
      <c r="C111" s="230"/>
      <c r="D111" s="231" t="s">
        <v>397</v>
      </c>
      <c r="E111" s="232" t="s">
        <v>28</v>
      </c>
      <c r="F111" s="233" t="s">
        <v>4575</v>
      </c>
      <c r="G111" s="230"/>
      <c r="H111" s="232" t="s">
        <v>28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397</v>
      </c>
      <c r="AU111" s="239" t="s">
        <v>84</v>
      </c>
      <c r="AV111" s="13" t="s">
        <v>82</v>
      </c>
      <c r="AW111" s="13" t="s">
        <v>35</v>
      </c>
      <c r="AX111" s="13" t="s">
        <v>74</v>
      </c>
      <c r="AY111" s="239" t="s">
        <v>378</v>
      </c>
    </row>
    <row r="112" s="14" customFormat="1">
      <c r="A112" s="14"/>
      <c r="B112" s="240"/>
      <c r="C112" s="241"/>
      <c r="D112" s="231" t="s">
        <v>397</v>
      </c>
      <c r="E112" s="242" t="s">
        <v>28</v>
      </c>
      <c r="F112" s="243" t="s">
        <v>82</v>
      </c>
      <c r="G112" s="241"/>
      <c r="H112" s="244">
        <v>1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397</v>
      </c>
      <c r="AU112" s="250" t="s">
        <v>84</v>
      </c>
      <c r="AV112" s="14" t="s">
        <v>84</v>
      </c>
      <c r="AW112" s="14" t="s">
        <v>35</v>
      </c>
      <c r="AX112" s="14" t="s">
        <v>82</v>
      </c>
      <c r="AY112" s="250" t="s">
        <v>378</v>
      </c>
    </row>
    <row r="113" s="2" customFormat="1" ht="16.5" customHeight="1">
      <c r="A113" s="41"/>
      <c r="B113" s="42"/>
      <c r="C113" s="211" t="s">
        <v>540</v>
      </c>
      <c r="D113" s="211" t="s">
        <v>385</v>
      </c>
      <c r="E113" s="212" t="s">
        <v>4576</v>
      </c>
      <c r="F113" s="213" t="s">
        <v>4577</v>
      </c>
      <c r="G113" s="214" t="s">
        <v>2347</v>
      </c>
      <c r="H113" s="215">
        <v>1</v>
      </c>
      <c r="I113" s="216"/>
      <c r="J113" s="217">
        <f>ROUND(I113*H113,2)</f>
        <v>0</v>
      </c>
      <c r="K113" s="213" t="s">
        <v>28</v>
      </c>
      <c r="L113" s="47"/>
      <c r="M113" s="218" t="s">
        <v>28</v>
      </c>
      <c r="N113" s="219" t="s">
        <v>45</v>
      </c>
      <c r="O113" s="87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2" t="s">
        <v>3909</v>
      </c>
      <c r="AT113" s="222" t="s">
        <v>385</v>
      </c>
      <c r="AU113" s="222" t="s">
        <v>84</v>
      </c>
      <c r="AY113" s="20" t="s">
        <v>378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20" t="s">
        <v>82</v>
      </c>
      <c r="BK113" s="223">
        <f>ROUND(I113*H113,2)</f>
        <v>0</v>
      </c>
      <c r="BL113" s="20" t="s">
        <v>3909</v>
      </c>
      <c r="BM113" s="222" t="s">
        <v>4578</v>
      </c>
    </row>
    <row r="114" s="13" customFormat="1">
      <c r="A114" s="13"/>
      <c r="B114" s="229"/>
      <c r="C114" s="230"/>
      <c r="D114" s="231" t="s">
        <v>397</v>
      </c>
      <c r="E114" s="232" t="s">
        <v>28</v>
      </c>
      <c r="F114" s="233" t="s">
        <v>4579</v>
      </c>
      <c r="G114" s="230"/>
      <c r="H114" s="232" t="s">
        <v>28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9" t="s">
        <v>397</v>
      </c>
      <c r="AU114" s="239" t="s">
        <v>84</v>
      </c>
      <c r="AV114" s="13" t="s">
        <v>82</v>
      </c>
      <c r="AW114" s="13" t="s">
        <v>35</v>
      </c>
      <c r="AX114" s="13" t="s">
        <v>74</v>
      </c>
      <c r="AY114" s="239" t="s">
        <v>378</v>
      </c>
    </row>
    <row r="115" s="14" customFormat="1">
      <c r="A115" s="14"/>
      <c r="B115" s="240"/>
      <c r="C115" s="241"/>
      <c r="D115" s="231" t="s">
        <v>397</v>
      </c>
      <c r="E115" s="242" t="s">
        <v>28</v>
      </c>
      <c r="F115" s="243" t="s">
        <v>82</v>
      </c>
      <c r="G115" s="241"/>
      <c r="H115" s="244">
        <v>1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0" t="s">
        <v>397</v>
      </c>
      <c r="AU115" s="250" t="s">
        <v>84</v>
      </c>
      <c r="AV115" s="14" t="s">
        <v>84</v>
      </c>
      <c r="AW115" s="14" t="s">
        <v>35</v>
      </c>
      <c r="AX115" s="14" t="s">
        <v>82</v>
      </c>
      <c r="AY115" s="250" t="s">
        <v>378</v>
      </c>
    </row>
    <row r="116" s="12" customFormat="1" ht="22.8" customHeight="1">
      <c r="A116" s="12"/>
      <c r="B116" s="195"/>
      <c r="C116" s="196"/>
      <c r="D116" s="197" t="s">
        <v>73</v>
      </c>
      <c r="E116" s="209" t="s">
        <v>4580</v>
      </c>
      <c r="F116" s="209" t="s">
        <v>4581</v>
      </c>
      <c r="G116" s="196"/>
      <c r="H116" s="196"/>
      <c r="I116" s="199"/>
      <c r="J116" s="210">
        <f>BK116</f>
        <v>0</v>
      </c>
      <c r="K116" s="196"/>
      <c r="L116" s="201"/>
      <c r="M116" s="202"/>
      <c r="N116" s="203"/>
      <c r="O116" s="203"/>
      <c r="P116" s="204">
        <f>SUM(P117:P146)</f>
        <v>0</v>
      </c>
      <c r="Q116" s="203"/>
      <c r="R116" s="204">
        <f>SUM(R117:R146)</f>
        <v>0</v>
      </c>
      <c r="S116" s="203"/>
      <c r="T116" s="205">
        <f>SUM(T117:T146)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6" t="s">
        <v>390</v>
      </c>
      <c r="AT116" s="207" t="s">
        <v>73</v>
      </c>
      <c r="AU116" s="207" t="s">
        <v>82</v>
      </c>
      <c r="AY116" s="206" t="s">
        <v>378</v>
      </c>
      <c r="BK116" s="208">
        <f>SUM(BK117:BK146)</f>
        <v>0</v>
      </c>
    </row>
    <row r="117" s="2" customFormat="1" ht="16.5" customHeight="1">
      <c r="A117" s="41"/>
      <c r="B117" s="42"/>
      <c r="C117" s="211" t="s">
        <v>546</v>
      </c>
      <c r="D117" s="211" t="s">
        <v>385</v>
      </c>
      <c r="E117" s="212" t="s">
        <v>4582</v>
      </c>
      <c r="F117" s="213" t="s">
        <v>4583</v>
      </c>
      <c r="G117" s="214" t="s">
        <v>2347</v>
      </c>
      <c r="H117" s="215">
        <v>1</v>
      </c>
      <c r="I117" s="216"/>
      <c r="J117" s="217">
        <f>ROUND(I117*H117,2)</f>
        <v>0</v>
      </c>
      <c r="K117" s="213" t="s">
        <v>28</v>
      </c>
      <c r="L117" s="47"/>
      <c r="M117" s="218" t="s">
        <v>28</v>
      </c>
      <c r="N117" s="219" t="s">
        <v>45</v>
      </c>
      <c r="O117" s="87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2" t="s">
        <v>3909</v>
      </c>
      <c r="AT117" s="222" t="s">
        <v>385</v>
      </c>
      <c r="AU117" s="222" t="s">
        <v>84</v>
      </c>
      <c r="AY117" s="20" t="s">
        <v>378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20" t="s">
        <v>82</v>
      </c>
      <c r="BK117" s="223">
        <f>ROUND(I117*H117,2)</f>
        <v>0</v>
      </c>
      <c r="BL117" s="20" t="s">
        <v>3909</v>
      </c>
      <c r="BM117" s="222" t="s">
        <v>4584</v>
      </c>
    </row>
    <row r="118" s="13" customFormat="1">
      <c r="A118" s="13"/>
      <c r="B118" s="229"/>
      <c r="C118" s="230"/>
      <c r="D118" s="231" t="s">
        <v>397</v>
      </c>
      <c r="E118" s="232" t="s">
        <v>28</v>
      </c>
      <c r="F118" s="233" t="s">
        <v>4585</v>
      </c>
      <c r="G118" s="230"/>
      <c r="H118" s="232" t="s">
        <v>28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397</v>
      </c>
      <c r="AU118" s="239" t="s">
        <v>84</v>
      </c>
      <c r="AV118" s="13" t="s">
        <v>82</v>
      </c>
      <c r="AW118" s="13" t="s">
        <v>35</v>
      </c>
      <c r="AX118" s="13" t="s">
        <v>74</v>
      </c>
      <c r="AY118" s="239" t="s">
        <v>378</v>
      </c>
    </row>
    <row r="119" s="13" customFormat="1">
      <c r="A119" s="13"/>
      <c r="B119" s="229"/>
      <c r="C119" s="230"/>
      <c r="D119" s="231" t="s">
        <v>397</v>
      </c>
      <c r="E119" s="232" t="s">
        <v>28</v>
      </c>
      <c r="F119" s="233" t="s">
        <v>4586</v>
      </c>
      <c r="G119" s="230"/>
      <c r="H119" s="232" t="s">
        <v>28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9" t="s">
        <v>397</v>
      </c>
      <c r="AU119" s="239" t="s">
        <v>84</v>
      </c>
      <c r="AV119" s="13" t="s">
        <v>82</v>
      </c>
      <c r="AW119" s="13" t="s">
        <v>35</v>
      </c>
      <c r="AX119" s="13" t="s">
        <v>74</v>
      </c>
      <c r="AY119" s="239" t="s">
        <v>378</v>
      </c>
    </row>
    <row r="120" s="13" customFormat="1">
      <c r="A120" s="13"/>
      <c r="B120" s="229"/>
      <c r="C120" s="230"/>
      <c r="D120" s="231" t="s">
        <v>397</v>
      </c>
      <c r="E120" s="232" t="s">
        <v>28</v>
      </c>
      <c r="F120" s="233" t="s">
        <v>4587</v>
      </c>
      <c r="G120" s="230"/>
      <c r="H120" s="232" t="s">
        <v>28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9" t="s">
        <v>397</v>
      </c>
      <c r="AU120" s="239" t="s">
        <v>84</v>
      </c>
      <c r="AV120" s="13" t="s">
        <v>82</v>
      </c>
      <c r="AW120" s="13" t="s">
        <v>35</v>
      </c>
      <c r="AX120" s="13" t="s">
        <v>74</v>
      </c>
      <c r="AY120" s="239" t="s">
        <v>378</v>
      </c>
    </row>
    <row r="121" s="13" customFormat="1">
      <c r="A121" s="13"/>
      <c r="B121" s="229"/>
      <c r="C121" s="230"/>
      <c r="D121" s="231" t="s">
        <v>397</v>
      </c>
      <c r="E121" s="232" t="s">
        <v>28</v>
      </c>
      <c r="F121" s="233" t="s">
        <v>4588</v>
      </c>
      <c r="G121" s="230"/>
      <c r="H121" s="232" t="s">
        <v>28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397</v>
      </c>
      <c r="AU121" s="239" t="s">
        <v>84</v>
      </c>
      <c r="AV121" s="13" t="s">
        <v>82</v>
      </c>
      <c r="AW121" s="13" t="s">
        <v>35</v>
      </c>
      <c r="AX121" s="13" t="s">
        <v>74</v>
      </c>
      <c r="AY121" s="239" t="s">
        <v>378</v>
      </c>
    </row>
    <row r="122" s="13" customFormat="1">
      <c r="A122" s="13"/>
      <c r="B122" s="229"/>
      <c r="C122" s="230"/>
      <c r="D122" s="231" t="s">
        <v>397</v>
      </c>
      <c r="E122" s="232" t="s">
        <v>28</v>
      </c>
      <c r="F122" s="233" t="s">
        <v>4589</v>
      </c>
      <c r="G122" s="230"/>
      <c r="H122" s="232" t="s">
        <v>28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397</v>
      </c>
      <c r="AU122" s="239" t="s">
        <v>84</v>
      </c>
      <c r="AV122" s="13" t="s">
        <v>82</v>
      </c>
      <c r="AW122" s="13" t="s">
        <v>35</v>
      </c>
      <c r="AX122" s="13" t="s">
        <v>74</v>
      </c>
      <c r="AY122" s="239" t="s">
        <v>378</v>
      </c>
    </row>
    <row r="123" s="13" customFormat="1">
      <c r="A123" s="13"/>
      <c r="B123" s="229"/>
      <c r="C123" s="230"/>
      <c r="D123" s="231" t="s">
        <v>397</v>
      </c>
      <c r="E123" s="232" t="s">
        <v>28</v>
      </c>
      <c r="F123" s="233" t="s">
        <v>4590</v>
      </c>
      <c r="G123" s="230"/>
      <c r="H123" s="232" t="s">
        <v>28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9" t="s">
        <v>397</v>
      </c>
      <c r="AU123" s="239" t="s">
        <v>84</v>
      </c>
      <c r="AV123" s="13" t="s">
        <v>82</v>
      </c>
      <c r="AW123" s="13" t="s">
        <v>35</v>
      </c>
      <c r="AX123" s="13" t="s">
        <v>74</v>
      </c>
      <c r="AY123" s="239" t="s">
        <v>378</v>
      </c>
    </row>
    <row r="124" s="13" customFormat="1">
      <c r="A124" s="13"/>
      <c r="B124" s="229"/>
      <c r="C124" s="230"/>
      <c r="D124" s="231" t="s">
        <v>397</v>
      </c>
      <c r="E124" s="232" t="s">
        <v>28</v>
      </c>
      <c r="F124" s="233" t="s">
        <v>4591</v>
      </c>
      <c r="G124" s="230"/>
      <c r="H124" s="232" t="s">
        <v>28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9" t="s">
        <v>397</v>
      </c>
      <c r="AU124" s="239" t="s">
        <v>84</v>
      </c>
      <c r="AV124" s="13" t="s">
        <v>82</v>
      </c>
      <c r="AW124" s="13" t="s">
        <v>35</v>
      </c>
      <c r="AX124" s="13" t="s">
        <v>74</v>
      </c>
      <c r="AY124" s="239" t="s">
        <v>378</v>
      </c>
    </row>
    <row r="125" s="14" customFormat="1">
      <c r="A125" s="14"/>
      <c r="B125" s="240"/>
      <c r="C125" s="241"/>
      <c r="D125" s="231" t="s">
        <v>397</v>
      </c>
      <c r="E125" s="242" t="s">
        <v>28</v>
      </c>
      <c r="F125" s="243" t="s">
        <v>82</v>
      </c>
      <c r="G125" s="241"/>
      <c r="H125" s="244">
        <v>1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0" t="s">
        <v>397</v>
      </c>
      <c r="AU125" s="250" t="s">
        <v>84</v>
      </c>
      <c r="AV125" s="14" t="s">
        <v>84</v>
      </c>
      <c r="AW125" s="14" t="s">
        <v>35</v>
      </c>
      <c r="AX125" s="14" t="s">
        <v>82</v>
      </c>
      <c r="AY125" s="250" t="s">
        <v>378</v>
      </c>
    </row>
    <row r="126" s="2" customFormat="1" ht="16.5" customHeight="1">
      <c r="A126" s="41"/>
      <c r="B126" s="42"/>
      <c r="C126" s="211" t="s">
        <v>552</v>
      </c>
      <c r="D126" s="211" t="s">
        <v>385</v>
      </c>
      <c r="E126" s="212" t="s">
        <v>4592</v>
      </c>
      <c r="F126" s="213" t="s">
        <v>4593</v>
      </c>
      <c r="G126" s="214" t="s">
        <v>2347</v>
      </c>
      <c r="H126" s="215">
        <v>1</v>
      </c>
      <c r="I126" s="216"/>
      <c r="J126" s="217">
        <f>ROUND(I126*H126,2)</f>
        <v>0</v>
      </c>
      <c r="K126" s="213" t="s">
        <v>28</v>
      </c>
      <c r="L126" s="47"/>
      <c r="M126" s="218" t="s">
        <v>28</v>
      </c>
      <c r="N126" s="219" t="s">
        <v>45</v>
      </c>
      <c r="O126" s="87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2" t="s">
        <v>3909</v>
      </c>
      <c r="AT126" s="222" t="s">
        <v>385</v>
      </c>
      <c r="AU126" s="222" t="s">
        <v>84</v>
      </c>
      <c r="AY126" s="20" t="s">
        <v>378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20" t="s">
        <v>82</v>
      </c>
      <c r="BK126" s="223">
        <f>ROUND(I126*H126,2)</f>
        <v>0</v>
      </c>
      <c r="BL126" s="20" t="s">
        <v>3909</v>
      </c>
      <c r="BM126" s="222" t="s">
        <v>4594</v>
      </c>
    </row>
    <row r="127" s="13" customFormat="1">
      <c r="A127" s="13"/>
      <c r="B127" s="229"/>
      <c r="C127" s="230"/>
      <c r="D127" s="231" t="s">
        <v>397</v>
      </c>
      <c r="E127" s="232" t="s">
        <v>28</v>
      </c>
      <c r="F127" s="233" t="s">
        <v>4595</v>
      </c>
      <c r="G127" s="230"/>
      <c r="H127" s="232" t="s">
        <v>28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9" t="s">
        <v>397</v>
      </c>
      <c r="AU127" s="239" t="s">
        <v>84</v>
      </c>
      <c r="AV127" s="13" t="s">
        <v>82</v>
      </c>
      <c r="AW127" s="13" t="s">
        <v>35</v>
      </c>
      <c r="AX127" s="13" t="s">
        <v>74</v>
      </c>
      <c r="AY127" s="239" t="s">
        <v>378</v>
      </c>
    </row>
    <row r="128" s="13" customFormat="1">
      <c r="A128" s="13"/>
      <c r="B128" s="229"/>
      <c r="C128" s="230"/>
      <c r="D128" s="231" t="s">
        <v>397</v>
      </c>
      <c r="E128" s="232" t="s">
        <v>28</v>
      </c>
      <c r="F128" s="233" t="s">
        <v>4596</v>
      </c>
      <c r="G128" s="230"/>
      <c r="H128" s="232" t="s">
        <v>28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9" t="s">
        <v>397</v>
      </c>
      <c r="AU128" s="239" t="s">
        <v>84</v>
      </c>
      <c r="AV128" s="13" t="s">
        <v>82</v>
      </c>
      <c r="AW128" s="13" t="s">
        <v>35</v>
      </c>
      <c r="AX128" s="13" t="s">
        <v>74</v>
      </c>
      <c r="AY128" s="239" t="s">
        <v>378</v>
      </c>
    </row>
    <row r="129" s="13" customFormat="1">
      <c r="A129" s="13"/>
      <c r="B129" s="229"/>
      <c r="C129" s="230"/>
      <c r="D129" s="231" t="s">
        <v>397</v>
      </c>
      <c r="E129" s="232" t="s">
        <v>28</v>
      </c>
      <c r="F129" s="233" t="s">
        <v>4597</v>
      </c>
      <c r="G129" s="230"/>
      <c r="H129" s="232" t="s">
        <v>28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397</v>
      </c>
      <c r="AU129" s="239" t="s">
        <v>84</v>
      </c>
      <c r="AV129" s="13" t="s">
        <v>82</v>
      </c>
      <c r="AW129" s="13" t="s">
        <v>35</v>
      </c>
      <c r="AX129" s="13" t="s">
        <v>74</v>
      </c>
      <c r="AY129" s="239" t="s">
        <v>378</v>
      </c>
    </row>
    <row r="130" s="14" customFormat="1">
      <c r="A130" s="14"/>
      <c r="B130" s="240"/>
      <c r="C130" s="241"/>
      <c r="D130" s="231" t="s">
        <v>397</v>
      </c>
      <c r="E130" s="242" t="s">
        <v>28</v>
      </c>
      <c r="F130" s="243" t="s">
        <v>82</v>
      </c>
      <c r="G130" s="241"/>
      <c r="H130" s="244">
        <v>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397</v>
      </c>
      <c r="AU130" s="250" t="s">
        <v>84</v>
      </c>
      <c r="AV130" s="14" t="s">
        <v>84</v>
      </c>
      <c r="AW130" s="14" t="s">
        <v>35</v>
      </c>
      <c r="AX130" s="14" t="s">
        <v>82</v>
      </c>
      <c r="AY130" s="250" t="s">
        <v>378</v>
      </c>
    </row>
    <row r="131" s="2" customFormat="1" ht="21.75" customHeight="1">
      <c r="A131" s="41"/>
      <c r="B131" s="42"/>
      <c r="C131" s="211" t="s">
        <v>558</v>
      </c>
      <c r="D131" s="211" t="s">
        <v>385</v>
      </c>
      <c r="E131" s="212" t="s">
        <v>4598</v>
      </c>
      <c r="F131" s="213" t="s">
        <v>4599</v>
      </c>
      <c r="G131" s="214" t="s">
        <v>2347</v>
      </c>
      <c r="H131" s="215">
        <v>1</v>
      </c>
      <c r="I131" s="216"/>
      <c r="J131" s="217">
        <f>ROUND(I131*H131,2)</f>
        <v>0</v>
      </c>
      <c r="K131" s="213" t="s">
        <v>28</v>
      </c>
      <c r="L131" s="47"/>
      <c r="M131" s="218" t="s">
        <v>28</v>
      </c>
      <c r="N131" s="219" t="s">
        <v>45</v>
      </c>
      <c r="O131" s="87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2" t="s">
        <v>3909</v>
      </c>
      <c r="AT131" s="222" t="s">
        <v>385</v>
      </c>
      <c r="AU131" s="222" t="s">
        <v>84</v>
      </c>
      <c r="AY131" s="20" t="s">
        <v>378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20" t="s">
        <v>82</v>
      </c>
      <c r="BK131" s="223">
        <f>ROUND(I131*H131,2)</f>
        <v>0</v>
      </c>
      <c r="BL131" s="20" t="s">
        <v>3909</v>
      </c>
      <c r="BM131" s="222" t="s">
        <v>4600</v>
      </c>
    </row>
    <row r="132" s="13" customFormat="1">
      <c r="A132" s="13"/>
      <c r="B132" s="229"/>
      <c r="C132" s="230"/>
      <c r="D132" s="231" t="s">
        <v>397</v>
      </c>
      <c r="E132" s="232" t="s">
        <v>28</v>
      </c>
      <c r="F132" s="233" t="s">
        <v>4601</v>
      </c>
      <c r="G132" s="230"/>
      <c r="H132" s="232" t="s">
        <v>28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397</v>
      </c>
      <c r="AU132" s="239" t="s">
        <v>84</v>
      </c>
      <c r="AV132" s="13" t="s">
        <v>82</v>
      </c>
      <c r="AW132" s="13" t="s">
        <v>35</v>
      </c>
      <c r="AX132" s="13" t="s">
        <v>74</v>
      </c>
      <c r="AY132" s="239" t="s">
        <v>378</v>
      </c>
    </row>
    <row r="133" s="14" customFormat="1">
      <c r="A133" s="14"/>
      <c r="B133" s="240"/>
      <c r="C133" s="241"/>
      <c r="D133" s="231" t="s">
        <v>397</v>
      </c>
      <c r="E133" s="242" t="s">
        <v>28</v>
      </c>
      <c r="F133" s="243" t="s">
        <v>82</v>
      </c>
      <c r="G133" s="241"/>
      <c r="H133" s="244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397</v>
      </c>
      <c r="AU133" s="250" t="s">
        <v>84</v>
      </c>
      <c r="AV133" s="14" t="s">
        <v>84</v>
      </c>
      <c r="AW133" s="14" t="s">
        <v>35</v>
      </c>
      <c r="AX133" s="14" t="s">
        <v>82</v>
      </c>
      <c r="AY133" s="250" t="s">
        <v>378</v>
      </c>
    </row>
    <row r="134" s="2" customFormat="1" ht="24.15" customHeight="1">
      <c r="A134" s="41"/>
      <c r="B134" s="42"/>
      <c r="C134" s="211" t="s">
        <v>8</v>
      </c>
      <c r="D134" s="211" t="s">
        <v>385</v>
      </c>
      <c r="E134" s="212" t="s">
        <v>4602</v>
      </c>
      <c r="F134" s="213" t="s">
        <v>4603</v>
      </c>
      <c r="G134" s="214" t="s">
        <v>2347</v>
      </c>
      <c r="H134" s="215">
        <v>1</v>
      </c>
      <c r="I134" s="216"/>
      <c r="J134" s="217">
        <f>ROUND(I134*H134,2)</f>
        <v>0</v>
      </c>
      <c r="K134" s="213" t="s">
        <v>28</v>
      </c>
      <c r="L134" s="47"/>
      <c r="M134" s="218" t="s">
        <v>28</v>
      </c>
      <c r="N134" s="219" t="s">
        <v>45</v>
      </c>
      <c r="O134" s="87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2" t="s">
        <v>390</v>
      </c>
      <c r="AT134" s="222" t="s">
        <v>385</v>
      </c>
      <c r="AU134" s="222" t="s">
        <v>84</v>
      </c>
      <c r="AY134" s="20" t="s">
        <v>378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20" t="s">
        <v>82</v>
      </c>
      <c r="BK134" s="223">
        <f>ROUND(I134*H134,2)</f>
        <v>0</v>
      </c>
      <c r="BL134" s="20" t="s">
        <v>390</v>
      </c>
      <c r="BM134" s="222" t="s">
        <v>4604</v>
      </c>
    </row>
    <row r="135" s="14" customFormat="1">
      <c r="A135" s="14"/>
      <c r="B135" s="240"/>
      <c r="C135" s="241"/>
      <c r="D135" s="231" t="s">
        <v>397</v>
      </c>
      <c r="E135" s="242" t="s">
        <v>28</v>
      </c>
      <c r="F135" s="243" t="s">
        <v>82</v>
      </c>
      <c r="G135" s="241"/>
      <c r="H135" s="244">
        <v>1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0" t="s">
        <v>397</v>
      </c>
      <c r="AU135" s="250" t="s">
        <v>84</v>
      </c>
      <c r="AV135" s="14" t="s">
        <v>84</v>
      </c>
      <c r="AW135" s="14" t="s">
        <v>35</v>
      </c>
      <c r="AX135" s="14" t="s">
        <v>82</v>
      </c>
      <c r="AY135" s="250" t="s">
        <v>378</v>
      </c>
    </row>
    <row r="136" s="2" customFormat="1" ht="24.15" customHeight="1">
      <c r="A136" s="41"/>
      <c r="B136" s="42"/>
      <c r="C136" s="211" t="s">
        <v>381</v>
      </c>
      <c r="D136" s="211" t="s">
        <v>385</v>
      </c>
      <c r="E136" s="212" t="s">
        <v>4605</v>
      </c>
      <c r="F136" s="213" t="s">
        <v>4606</v>
      </c>
      <c r="G136" s="214" t="s">
        <v>2347</v>
      </c>
      <c r="H136" s="215">
        <v>1</v>
      </c>
      <c r="I136" s="216"/>
      <c r="J136" s="217">
        <f>ROUND(I136*H136,2)</f>
        <v>0</v>
      </c>
      <c r="K136" s="213" t="s">
        <v>28</v>
      </c>
      <c r="L136" s="47"/>
      <c r="M136" s="218" t="s">
        <v>28</v>
      </c>
      <c r="N136" s="219" t="s">
        <v>45</v>
      </c>
      <c r="O136" s="87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2" t="s">
        <v>390</v>
      </c>
      <c r="AT136" s="222" t="s">
        <v>385</v>
      </c>
      <c r="AU136" s="222" t="s">
        <v>84</v>
      </c>
      <c r="AY136" s="20" t="s">
        <v>378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20" t="s">
        <v>82</v>
      </c>
      <c r="BK136" s="223">
        <f>ROUND(I136*H136,2)</f>
        <v>0</v>
      </c>
      <c r="BL136" s="20" t="s">
        <v>390</v>
      </c>
      <c r="BM136" s="222" t="s">
        <v>4607</v>
      </c>
    </row>
    <row r="137" s="14" customFormat="1">
      <c r="A137" s="14"/>
      <c r="B137" s="240"/>
      <c r="C137" s="241"/>
      <c r="D137" s="231" t="s">
        <v>397</v>
      </c>
      <c r="E137" s="242" t="s">
        <v>28</v>
      </c>
      <c r="F137" s="243" t="s">
        <v>82</v>
      </c>
      <c r="G137" s="241"/>
      <c r="H137" s="244">
        <v>1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397</v>
      </c>
      <c r="AU137" s="250" t="s">
        <v>84</v>
      </c>
      <c r="AV137" s="14" t="s">
        <v>84</v>
      </c>
      <c r="AW137" s="14" t="s">
        <v>35</v>
      </c>
      <c r="AX137" s="14" t="s">
        <v>82</v>
      </c>
      <c r="AY137" s="250" t="s">
        <v>378</v>
      </c>
    </row>
    <row r="138" s="2" customFormat="1" ht="24.15" customHeight="1">
      <c r="A138" s="41"/>
      <c r="B138" s="42"/>
      <c r="C138" s="211" t="s">
        <v>588</v>
      </c>
      <c r="D138" s="211" t="s">
        <v>385</v>
      </c>
      <c r="E138" s="212" t="s">
        <v>4608</v>
      </c>
      <c r="F138" s="213" t="s">
        <v>4609</v>
      </c>
      <c r="G138" s="214" t="s">
        <v>2347</v>
      </c>
      <c r="H138" s="215">
        <v>1</v>
      </c>
      <c r="I138" s="216"/>
      <c r="J138" s="217">
        <f>ROUND(I138*H138,2)</f>
        <v>0</v>
      </c>
      <c r="K138" s="213" t="s">
        <v>28</v>
      </c>
      <c r="L138" s="47"/>
      <c r="M138" s="218" t="s">
        <v>28</v>
      </c>
      <c r="N138" s="219" t="s">
        <v>45</v>
      </c>
      <c r="O138" s="87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2" t="s">
        <v>390</v>
      </c>
      <c r="AT138" s="222" t="s">
        <v>385</v>
      </c>
      <c r="AU138" s="222" t="s">
        <v>84</v>
      </c>
      <c r="AY138" s="20" t="s">
        <v>378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20" t="s">
        <v>82</v>
      </c>
      <c r="BK138" s="223">
        <f>ROUND(I138*H138,2)</f>
        <v>0</v>
      </c>
      <c r="BL138" s="20" t="s">
        <v>390</v>
      </c>
      <c r="BM138" s="222" t="s">
        <v>4610</v>
      </c>
    </row>
    <row r="139" s="14" customFormat="1">
      <c r="A139" s="14"/>
      <c r="B139" s="240"/>
      <c r="C139" s="241"/>
      <c r="D139" s="231" t="s">
        <v>397</v>
      </c>
      <c r="E139" s="242" t="s">
        <v>28</v>
      </c>
      <c r="F139" s="243" t="s">
        <v>82</v>
      </c>
      <c r="G139" s="241"/>
      <c r="H139" s="244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397</v>
      </c>
      <c r="AU139" s="250" t="s">
        <v>84</v>
      </c>
      <c r="AV139" s="14" t="s">
        <v>84</v>
      </c>
      <c r="AW139" s="14" t="s">
        <v>35</v>
      </c>
      <c r="AX139" s="14" t="s">
        <v>82</v>
      </c>
      <c r="AY139" s="250" t="s">
        <v>378</v>
      </c>
    </row>
    <row r="140" s="2" customFormat="1" ht="37.8" customHeight="1">
      <c r="A140" s="41"/>
      <c r="B140" s="42"/>
      <c r="C140" s="211" t="s">
        <v>593</v>
      </c>
      <c r="D140" s="211" t="s">
        <v>385</v>
      </c>
      <c r="E140" s="212" t="s">
        <v>4611</v>
      </c>
      <c r="F140" s="213" t="s">
        <v>4612</v>
      </c>
      <c r="G140" s="214" t="s">
        <v>2347</v>
      </c>
      <c r="H140" s="215">
        <v>1</v>
      </c>
      <c r="I140" s="216"/>
      <c r="J140" s="217">
        <f>ROUND(I140*H140,2)</f>
        <v>0</v>
      </c>
      <c r="K140" s="213" t="s">
        <v>28</v>
      </c>
      <c r="L140" s="47"/>
      <c r="M140" s="218" t="s">
        <v>28</v>
      </c>
      <c r="N140" s="219" t="s">
        <v>45</v>
      </c>
      <c r="O140" s="87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2" t="s">
        <v>390</v>
      </c>
      <c r="AT140" s="222" t="s">
        <v>385</v>
      </c>
      <c r="AU140" s="222" t="s">
        <v>84</v>
      </c>
      <c r="AY140" s="20" t="s">
        <v>378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20" t="s">
        <v>82</v>
      </c>
      <c r="BK140" s="223">
        <f>ROUND(I140*H140,2)</f>
        <v>0</v>
      </c>
      <c r="BL140" s="20" t="s">
        <v>390</v>
      </c>
      <c r="BM140" s="222" t="s">
        <v>4613</v>
      </c>
    </row>
    <row r="141" s="13" customFormat="1">
      <c r="A141" s="13"/>
      <c r="B141" s="229"/>
      <c r="C141" s="230"/>
      <c r="D141" s="231" t="s">
        <v>397</v>
      </c>
      <c r="E141" s="232" t="s">
        <v>28</v>
      </c>
      <c r="F141" s="233" t="s">
        <v>4614</v>
      </c>
      <c r="G141" s="230"/>
      <c r="H141" s="232" t="s">
        <v>28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397</v>
      </c>
      <c r="AU141" s="239" t="s">
        <v>84</v>
      </c>
      <c r="AV141" s="13" t="s">
        <v>82</v>
      </c>
      <c r="AW141" s="13" t="s">
        <v>35</v>
      </c>
      <c r="AX141" s="13" t="s">
        <v>74</v>
      </c>
      <c r="AY141" s="239" t="s">
        <v>378</v>
      </c>
    </row>
    <row r="142" s="13" customFormat="1">
      <c r="A142" s="13"/>
      <c r="B142" s="229"/>
      <c r="C142" s="230"/>
      <c r="D142" s="231" t="s">
        <v>397</v>
      </c>
      <c r="E142" s="232" t="s">
        <v>28</v>
      </c>
      <c r="F142" s="233" t="s">
        <v>4615</v>
      </c>
      <c r="G142" s="230"/>
      <c r="H142" s="232" t="s">
        <v>28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397</v>
      </c>
      <c r="AU142" s="239" t="s">
        <v>84</v>
      </c>
      <c r="AV142" s="13" t="s">
        <v>82</v>
      </c>
      <c r="AW142" s="13" t="s">
        <v>35</v>
      </c>
      <c r="AX142" s="13" t="s">
        <v>74</v>
      </c>
      <c r="AY142" s="239" t="s">
        <v>378</v>
      </c>
    </row>
    <row r="143" s="14" customFormat="1">
      <c r="A143" s="14"/>
      <c r="B143" s="240"/>
      <c r="C143" s="241"/>
      <c r="D143" s="231" t="s">
        <v>397</v>
      </c>
      <c r="E143" s="242" t="s">
        <v>28</v>
      </c>
      <c r="F143" s="243" t="s">
        <v>82</v>
      </c>
      <c r="G143" s="241"/>
      <c r="H143" s="244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397</v>
      </c>
      <c r="AU143" s="250" t="s">
        <v>84</v>
      </c>
      <c r="AV143" s="14" t="s">
        <v>84</v>
      </c>
      <c r="AW143" s="14" t="s">
        <v>35</v>
      </c>
      <c r="AX143" s="14" t="s">
        <v>82</v>
      </c>
      <c r="AY143" s="250" t="s">
        <v>378</v>
      </c>
    </row>
    <row r="144" s="2" customFormat="1" ht="24.15" customHeight="1">
      <c r="A144" s="41"/>
      <c r="B144" s="42"/>
      <c r="C144" s="211" t="s">
        <v>598</v>
      </c>
      <c r="D144" s="211" t="s">
        <v>385</v>
      </c>
      <c r="E144" s="212" t="s">
        <v>4616</v>
      </c>
      <c r="F144" s="213" t="s">
        <v>4617</v>
      </c>
      <c r="G144" s="214" t="s">
        <v>2347</v>
      </c>
      <c r="H144" s="215">
        <v>1</v>
      </c>
      <c r="I144" s="216"/>
      <c r="J144" s="217">
        <f>ROUND(I144*H144,2)</f>
        <v>0</v>
      </c>
      <c r="K144" s="213" t="s">
        <v>28</v>
      </c>
      <c r="L144" s="47"/>
      <c r="M144" s="218" t="s">
        <v>28</v>
      </c>
      <c r="N144" s="219" t="s">
        <v>45</v>
      </c>
      <c r="O144" s="87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2" t="s">
        <v>390</v>
      </c>
      <c r="AT144" s="222" t="s">
        <v>385</v>
      </c>
      <c r="AU144" s="222" t="s">
        <v>84</v>
      </c>
      <c r="AY144" s="20" t="s">
        <v>378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20" t="s">
        <v>82</v>
      </c>
      <c r="BK144" s="223">
        <f>ROUND(I144*H144,2)</f>
        <v>0</v>
      </c>
      <c r="BL144" s="20" t="s">
        <v>390</v>
      </c>
      <c r="BM144" s="222" t="s">
        <v>4618</v>
      </c>
    </row>
    <row r="145" s="13" customFormat="1">
      <c r="A145" s="13"/>
      <c r="B145" s="229"/>
      <c r="C145" s="230"/>
      <c r="D145" s="231" t="s">
        <v>397</v>
      </c>
      <c r="E145" s="232" t="s">
        <v>28</v>
      </c>
      <c r="F145" s="233" t="s">
        <v>4619</v>
      </c>
      <c r="G145" s="230"/>
      <c r="H145" s="232" t="s">
        <v>28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397</v>
      </c>
      <c r="AU145" s="239" t="s">
        <v>84</v>
      </c>
      <c r="AV145" s="13" t="s">
        <v>82</v>
      </c>
      <c r="AW145" s="13" t="s">
        <v>35</v>
      </c>
      <c r="AX145" s="13" t="s">
        <v>74</v>
      </c>
      <c r="AY145" s="239" t="s">
        <v>378</v>
      </c>
    </row>
    <row r="146" s="14" customFormat="1">
      <c r="A146" s="14"/>
      <c r="B146" s="240"/>
      <c r="C146" s="241"/>
      <c r="D146" s="231" t="s">
        <v>397</v>
      </c>
      <c r="E146" s="242" t="s">
        <v>28</v>
      </c>
      <c r="F146" s="243" t="s">
        <v>82</v>
      </c>
      <c r="G146" s="241"/>
      <c r="H146" s="244">
        <v>1</v>
      </c>
      <c r="I146" s="245"/>
      <c r="J146" s="241"/>
      <c r="K146" s="241"/>
      <c r="L146" s="246"/>
      <c r="M146" s="283"/>
      <c r="N146" s="284"/>
      <c r="O146" s="284"/>
      <c r="P146" s="284"/>
      <c r="Q146" s="284"/>
      <c r="R146" s="284"/>
      <c r="S146" s="284"/>
      <c r="T146" s="28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397</v>
      </c>
      <c r="AU146" s="250" t="s">
        <v>84</v>
      </c>
      <c r="AV146" s="14" t="s">
        <v>84</v>
      </c>
      <c r="AW146" s="14" t="s">
        <v>35</v>
      </c>
      <c r="AX146" s="14" t="s">
        <v>82</v>
      </c>
      <c r="AY146" s="250" t="s">
        <v>378</v>
      </c>
    </row>
    <row r="147" s="2" customFormat="1" ht="6.96" customHeight="1">
      <c r="A147" s="41"/>
      <c r="B147" s="62"/>
      <c r="C147" s="63"/>
      <c r="D147" s="63"/>
      <c r="E147" s="63"/>
      <c r="F147" s="63"/>
      <c r="G147" s="63"/>
      <c r="H147" s="63"/>
      <c r="I147" s="63"/>
      <c r="J147" s="63"/>
      <c r="K147" s="63"/>
      <c r="L147" s="47"/>
      <c r="M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</row>
  </sheetData>
  <sheetProtection sheet="1" autoFilter="0" formatColumns="0" formatRows="0" objects="1" scenarios="1" spinCount="100000" saltValue="09pA2iU5GXqu/f+l39BsropXepg2d0tXiaseJqGVxaW5xleGnpbpSIyVpcSE8WAwWf7PYHhQabkxbHQlSvu3Cw==" hashValue="j8nzaOA3GVx0StaTJj7yCAoMEIuIBj0vKk6S2YVzfXulqGJuuzV3xd4eTT7D9P1EMMZyj6NaNnc203tHOR1xfQ==" algorithmName="SHA-512" password="CC35"/>
  <autoFilter ref="C81:K14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4620</v>
      </c>
      <c r="H4" s="23"/>
    </row>
    <row r="5" s="1" customFormat="1" ht="12" customHeight="1">
      <c r="B5" s="23"/>
      <c r="C5" s="290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1" t="s">
        <v>16</v>
      </c>
      <c r="D6" s="292" t="s">
        <v>17</v>
      </c>
      <c r="E6" s="1"/>
      <c r="F6" s="1"/>
      <c r="H6" s="23"/>
    </row>
    <row r="7" s="1" customFormat="1" ht="16.5" customHeight="1">
      <c r="B7" s="23"/>
      <c r="C7" s="136" t="s">
        <v>24</v>
      </c>
      <c r="D7" s="141" t="str">
        <f>'Rekapitulace stavby'!AN8</f>
        <v>8. 1. 2025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4"/>
      <c r="B9" s="293"/>
      <c r="C9" s="294" t="s">
        <v>55</v>
      </c>
      <c r="D9" s="295" t="s">
        <v>56</v>
      </c>
      <c r="E9" s="295" t="s">
        <v>362</v>
      </c>
      <c r="F9" s="296" t="s">
        <v>4621</v>
      </c>
      <c r="G9" s="184"/>
      <c r="H9" s="293"/>
    </row>
    <row r="10" s="2" customFormat="1" ht="26.4" customHeight="1">
      <c r="A10" s="41"/>
      <c r="B10" s="47"/>
      <c r="C10" s="297" t="s">
        <v>79</v>
      </c>
      <c r="D10" s="297" t="s">
        <v>80</v>
      </c>
      <c r="E10" s="41"/>
      <c r="F10" s="41"/>
      <c r="G10" s="41"/>
      <c r="H10" s="47"/>
    </row>
    <row r="11" s="2" customFormat="1" ht="16.8" customHeight="1">
      <c r="A11" s="41"/>
      <c r="B11" s="47"/>
      <c r="C11" s="298" t="s">
        <v>4253</v>
      </c>
      <c r="D11" s="299" t="s">
        <v>4622</v>
      </c>
      <c r="E11" s="300" t="s">
        <v>28</v>
      </c>
      <c r="F11" s="301">
        <v>33.5</v>
      </c>
      <c r="G11" s="41"/>
      <c r="H11" s="47"/>
    </row>
    <row r="12" s="2" customFormat="1" ht="16.8" customHeight="1">
      <c r="A12" s="41"/>
      <c r="B12" s="47"/>
      <c r="C12" s="302" t="s">
        <v>28</v>
      </c>
      <c r="D12" s="302" t="s">
        <v>4623</v>
      </c>
      <c r="E12" s="20" t="s">
        <v>28</v>
      </c>
      <c r="F12" s="303">
        <v>0</v>
      </c>
      <c r="G12" s="41"/>
      <c r="H12" s="47"/>
    </row>
    <row r="13" s="2" customFormat="1" ht="16.8" customHeight="1">
      <c r="A13" s="41"/>
      <c r="B13" s="47"/>
      <c r="C13" s="302" t="s">
        <v>28</v>
      </c>
      <c r="D13" s="302" t="s">
        <v>4296</v>
      </c>
      <c r="E13" s="20" t="s">
        <v>28</v>
      </c>
      <c r="F13" s="303">
        <v>33.5</v>
      </c>
      <c r="G13" s="41"/>
      <c r="H13" s="47"/>
    </row>
    <row r="14" s="2" customFormat="1" ht="16.8" customHeight="1">
      <c r="A14" s="41"/>
      <c r="B14" s="47"/>
      <c r="C14" s="302" t="s">
        <v>4253</v>
      </c>
      <c r="D14" s="302" t="s">
        <v>416</v>
      </c>
      <c r="E14" s="20" t="s">
        <v>28</v>
      </c>
      <c r="F14" s="303">
        <v>33.5</v>
      </c>
      <c r="G14" s="41"/>
      <c r="H14" s="47"/>
    </row>
    <row r="15" s="2" customFormat="1" ht="16.8" customHeight="1">
      <c r="A15" s="41"/>
      <c r="B15" s="47"/>
      <c r="C15" s="298" t="s">
        <v>4249</v>
      </c>
      <c r="D15" s="299" t="s">
        <v>4249</v>
      </c>
      <c r="E15" s="300" t="s">
        <v>28</v>
      </c>
      <c r="F15" s="301">
        <v>24.600000000000001</v>
      </c>
      <c r="G15" s="41"/>
      <c r="H15" s="47"/>
    </row>
    <row r="16" s="2" customFormat="1" ht="16.8" customHeight="1">
      <c r="A16" s="41"/>
      <c r="B16" s="47"/>
      <c r="C16" s="302" t="s">
        <v>28</v>
      </c>
      <c r="D16" s="302" t="s">
        <v>4623</v>
      </c>
      <c r="E16" s="20" t="s">
        <v>28</v>
      </c>
      <c r="F16" s="303">
        <v>0</v>
      </c>
      <c r="G16" s="41"/>
      <c r="H16" s="47"/>
    </row>
    <row r="17" s="2" customFormat="1" ht="16.8" customHeight="1">
      <c r="A17" s="41"/>
      <c r="B17" s="47"/>
      <c r="C17" s="302" t="s">
        <v>28</v>
      </c>
      <c r="D17" s="302" t="s">
        <v>4287</v>
      </c>
      <c r="E17" s="20" t="s">
        <v>28</v>
      </c>
      <c r="F17" s="303">
        <v>24.600000000000001</v>
      </c>
      <c r="G17" s="41"/>
      <c r="H17" s="47"/>
    </row>
    <row r="18" s="2" customFormat="1" ht="16.8" customHeight="1">
      <c r="A18" s="41"/>
      <c r="B18" s="47"/>
      <c r="C18" s="302" t="s">
        <v>4249</v>
      </c>
      <c r="D18" s="302" t="s">
        <v>416</v>
      </c>
      <c r="E18" s="20" t="s">
        <v>28</v>
      </c>
      <c r="F18" s="303">
        <v>24.600000000000001</v>
      </c>
      <c r="G18" s="41"/>
      <c r="H18" s="47"/>
    </row>
    <row r="19" s="2" customFormat="1" ht="16.8" customHeight="1">
      <c r="A19" s="41"/>
      <c r="B19" s="47"/>
      <c r="C19" s="298" t="s">
        <v>4251</v>
      </c>
      <c r="D19" s="299" t="s">
        <v>4251</v>
      </c>
      <c r="E19" s="300" t="s">
        <v>28</v>
      </c>
      <c r="F19" s="301">
        <v>7.2000000000000002</v>
      </c>
      <c r="G19" s="41"/>
      <c r="H19" s="47"/>
    </row>
    <row r="20" s="2" customFormat="1" ht="16.8" customHeight="1">
      <c r="A20" s="41"/>
      <c r="B20" s="47"/>
      <c r="C20" s="302" t="s">
        <v>28</v>
      </c>
      <c r="D20" s="302" t="s">
        <v>4623</v>
      </c>
      <c r="E20" s="20" t="s">
        <v>28</v>
      </c>
      <c r="F20" s="303">
        <v>0</v>
      </c>
      <c r="G20" s="41"/>
      <c r="H20" s="47"/>
    </row>
    <row r="21" s="2" customFormat="1" ht="16.8" customHeight="1">
      <c r="A21" s="41"/>
      <c r="B21" s="47"/>
      <c r="C21" s="302" t="s">
        <v>28</v>
      </c>
      <c r="D21" s="302" t="s">
        <v>4252</v>
      </c>
      <c r="E21" s="20" t="s">
        <v>28</v>
      </c>
      <c r="F21" s="303">
        <v>7.2000000000000002</v>
      </c>
      <c r="G21" s="41"/>
      <c r="H21" s="47"/>
    </row>
    <row r="22" s="2" customFormat="1" ht="16.8" customHeight="1">
      <c r="A22" s="41"/>
      <c r="B22" s="47"/>
      <c r="C22" s="302" t="s">
        <v>4251</v>
      </c>
      <c r="D22" s="302" t="s">
        <v>416</v>
      </c>
      <c r="E22" s="20" t="s">
        <v>28</v>
      </c>
      <c r="F22" s="303">
        <v>7.2000000000000002</v>
      </c>
      <c r="G22" s="41"/>
      <c r="H22" s="47"/>
    </row>
    <row r="23" s="2" customFormat="1" ht="16.8" customHeight="1">
      <c r="A23" s="41"/>
      <c r="B23" s="47"/>
      <c r="C23" s="298" t="s">
        <v>104</v>
      </c>
      <c r="D23" s="299" t="s">
        <v>104</v>
      </c>
      <c r="E23" s="300" t="s">
        <v>28</v>
      </c>
      <c r="F23" s="301">
        <v>228.29499999999999</v>
      </c>
      <c r="G23" s="41"/>
      <c r="H23" s="47"/>
    </row>
    <row r="24" s="2" customFormat="1" ht="16.8" customHeight="1">
      <c r="A24" s="41"/>
      <c r="B24" s="47"/>
      <c r="C24" s="302" t="s">
        <v>28</v>
      </c>
      <c r="D24" s="302" t="s">
        <v>398</v>
      </c>
      <c r="E24" s="20" t="s">
        <v>28</v>
      </c>
      <c r="F24" s="303">
        <v>0</v>
      </c>
      <c r="G24" s="41"/>
      <c r="H24" s="47"/>
    </row>
    <row r="25" s="2" customFormat="1" ht="16.8" customHeight="1">
      <c r="A25" s="41"/>
      <c r="B25" s="47"/>
      <c r="C25" s="302" t="s">
        <v>28</v>
      </c>
      <c r="D25" s="302" t="s">
        <v>748</v>
      </c>
      <c r="E25" s="20" t="s">
        <v>28</v>
      </c>
      <c r="F25" s="303">
        <v>32.950000000000003</v>
      </c>
      <c r="G25" s="41"/>
      <c r="H25" s="47"/>
    </row>
    <row r="26" s="2" customFormat="1" ht="16.8" customHeight="1">
      <c r="A26" s="41"/>
      <c r="B26" s="47"/>
      <c r="C26" s="302" t="s">
        <v>28</v>
      </c>
      <c r="D26" s="302" t="s">
        <v>749</v>
      </c>
      <c r="E26" s="20" t="s">
        <v>28</v>
      </c>
      <c r="F26" s="303">
        <v>48.085000000000001</v>
      </c>
      <c r="G26" s="41"/>
      <c r="H26" s="47"/>
    </row>
    <row r="27" s="2" customFormat="1" ht="16.8" customHeight="1">
      <c r="A27" s="41"/>
      <c r="B27" s="47"/>
      <c r="C27" s="302" t="s">
        <v>28</v>
      </c>
      <c r="D27" s="302" t="s">
        <v>750</v>
      </c>
      <c r="E27" s="20" t="s">
        <v>28</v>
      </c>
      <c r="F27" s="303">
        <v>26.699999999999999</v>
      </c>
      <c r="G27" s="41"/>
      <c r="H27" s="47"/>
    </row>
    <row r="28" s="2" customFormat="1" ht="16.8" customHeight="1">
      <c r="A28" s="41"/>
      <c r="B28" s="47"/>
      <c r="C28" s="302" t="s">
        <v>28</v>
      </c>
      <c r="D28" s="302" t="s">
        <v>751</v>
      </c>
      <c r="E28" s="20" t="s">
        <v>28</v>
      </c>
      <c r="F28" s="303">
        <v>51.32</v>
      </c>
      <c r="G28" s="41"/>
      <c r="H28" s="47"/>
    </row>
    <row r="29" s="2" customFormat="1" ht="16.8" customHeight="1">
      <c r="A29" s="41"/>
      <c r="B29" s="47"/>
      <c r="C29" s="302" t="s">
        <v>28</v>
      </c>
      <c r="D29" s="302" t="s">
        <v>752</v>
      </c>
      <c r="E29" s="20" t="s">
        <v>28</v>
      </c>
      <c r="F29" s="303">
        <v>62.210000000000001</v>
      </c>
      <c r="G29" s="41"/>
      <c r="H29" s="47"/>
    </row>
    <row r="30" s="2" customFormat="1" ht="16.8" customHeight="1">
      <c r="A30" s="41"/>
      <c r="B30" s="47"/>
      <c r="C30" s="302" t="s">
        <v>28</v>
      </c>
      <c r="D30" s="302" t="s">
        <v>753</v>
      </c>
      <c r="E30" s="20" t="s">
        <v>28</v>
      </c>
      <c r="F30" s="303">
        <v>0.76500000000000001</v>
      </c>
      <c r="G30" s="41"/>
      <c r="H30" s="47"/>
    </row>
    <row r="31" s="2" customFormat="1" ht="16.8" customHeight="1">
      <c r="A31" s="41"/>
      <c r="B31" s="47"/>
      <c r="C31" s="302" t="s">
        <v>28</v>
      </c>
      <c r="D31" s="302" t="s">
        <v>754</v>
      </c>
      <c r="E31" s="20" t="s">
        <v>28</v>
      </c>
      <c r="F31" s="303">
        <v>2.5649999999999999</v>
      </c>
      <c r="G31" s="41"/>
      <c r="H31" s="47"/>
    </row>
    <row r="32" s="2" customFormat="1" ht="16.8" customHeight="1">
      <c r="A32" s="41"/>
      <c r="B32" s="47"/>
      <c r="C32" s="302" t="s">
        <v>28</v>
      </c>
      <c r="D32" s="302" t="s">
        <v>755</v>
      </c>
      <c r="E32" s="20" t="s">
        <v>28</v>
      </c>
      <c r="F32" s="303">
        <v>3.0699999999999998</v>
      </c>
      <c r="G32" s="41"/>
      <c r="H32" s="47"/>
    </row>
    <row r="33" s="2" customFormat="1" ht="16.8" customHeight="1">
      <c r="A33" s="41"/>
      <c r="B33" s="47"/>
      <c r="C33" s="302" t="s">
        <v>28</v>
      </c>
      <c r="D33" s="302" t="s">
        <v>756</v>
      </c>
      <c r="E33" s="20" t="s">
        <v>28</v>
      </c>
      <c r="F33" s="303">
        <v>0.63</v>
      </c>
      <c r="G33" s="41"/>
      <c r="H33" s="47"/>
    </row>
    <row r="34" s="2" customFormat="1" ht="16.8" customHeight="1">
      <c r="A34" s="41"/>
      <c r="B34" s="47"/>
      <c r="C34" s="302" t="s">
        <v>104</v>
      </c>
      <c r="D34" s="302" t="s">
        <v>416</v>
      </c>
      <c r="E34" s="20" t="s">
        <v>28</v>
      </c>
      <c r="F34" s="303">
        <v>228.29499999999999</v>
      </c>
      <c r="G34" s="41"/>
      <c r="H34" s="47"/>
    </row>
    <row r="35" s="2" customFormat="1" ht="16.8" customHeight="1">
      <c r="A35" s="41"/>
      <c r="B35" s="47"/>
      <c r="C35" s="304" t="s">
        <v>4624</v>
      </c>
      <c r="D35" s="41"/>
      <c r="E35" s="41"/>
      <c r="F35" s="41"/>
      <c r="G35" s="41"/>
      <c r="H35" s="47"/>
    </row>
    <row r="36" s="2" customFormat="1" ht="16.8" customHeight="1">
      <c r="A36" s="41"/>
      <c r="B36" s="47"/>
      <c r="C36" s="302" t="s">
        <v>744</v>
      </c>
      <c r="D36" s="302" t="s">
        <v>4625</v>
      </c>
      <c r="E36" s="20" t="s">
        <v>572</v>
      </c>
      <c r="F36" s="303">
        <v>228.29499999999999</v>
      </c>
      <c r="G36" s="41"/>
      <c r="H36" s="47"/>
    </row>
    <row r="37" s="2" customFormat="1" ht="16.8" customHeight="1">
      <c r="A37" s="41"/>
      <c r="B37" s="47"/>
      <c r="C37" s="302" t="s">
        <v>758</v>
      </c>
      <c r="D37" s="302" t="s">
        <v>4626</v>
      </c>
      <c r="E37" s="20" t="s">
        <v>572</v>
      </c>
      <c r="F37" s="303">
        <v>228.29499999999999</v>
      </c>
      <c r="G37" s="41"/>
      <c r="H37" s="47"/>
    </row>
    <row r="38" s="2" customFormat="1" ht="16.8" customHeight="1">
      <c r="A38" s="41"/>
      <c r="B38" s="47"/>
      <c r="C38" s="298" t="s">
        <v>106</v>
      </c>
      <c r="D38" s="299" t="s">
        <v>106</v>
      </c>
      <c r="E38" s="300" t="s">
        <v>28</v>
      </c>
      <c r="F38" s="301">
        <v>13.865</v>
      </c>
      <c r="G38" s="41"/>
      <c r="H38" s="47"/>
    </row>
    <row r="39" s="2" customFormat="1" ht="16.8" customHeight="1">
      <c r="A39" s="41"/>
      <c r="B39" s="47"/>
      <c r="C39" s="302" t="s">
        <v>28</v>
      </c>
      <c r="D39" s="302" t="s">
        <v>398</v>
      </c>
      <c r="E39" s="20" t="s">
        <v>28</v>
      </c>
      <c r="F39" s="303">
        <v>0</v>
      </c>
      <c r="G39" s="41"/>
      <c r="H39" s="47"/>
    </row>
    <row r="40" s="2" customFormat="1" ht="16.8" customHeight="1">
      <c r="A40" s="41"/>
      <c r="B40" s="47"/>
      <c r="C40" s="302" t="s">
        <v>28</v>
      </c>
      <c r="D40" s="302" t="s">
        <v>701</v>
      </c>
      <c r="E40" s="20" t="s">
        <v>28</v>
      </c>
      <c r="F40" s="303">
        <v>1.3799999999999999</v>
      </c>
      <c r="G40" s="41"/>
      <c r="H40" s="47"/>
    </row>
    <row r="41" s="2" customFormat="1" ht="16.8" customHeight="1">
      <c r="A41" s="41"/>
      <c r="B41" s="47"/>
      <c r="C41" s="302" t="s">
        <v>28</v>
      </c>
      <c r="D41" s="302" t="s">
        <v>702</v>
      </c>
      <c r="E41" s="20" t="s">
        <v>28</v>
      </c>
      <c r="F41" s="303">
        <v>6.1790000000000003</v>
      </c>
      <c r="G41" s="41"/>
      <c r="H41" s="47"/>
    </row>
    <row r="42" s="2" customFormat="1" ht="16.8" customHeight="1">
      <c r="A42" s="41"/>
      <c r="B42" s="47"/>
      <c r="C42" s="302" t="s">
        <v>28</v>
      </c>
      <c r="D42" s="302" t="s">
        <v>703</v>
      </c>
      <c r="E42" s="20" t="s">
        <v>28</v>
      </c>
      <c r="F42" s="303">
        <v>1.0800000000000001</v>
      </c>
      <c r="G42" s="41"/>
      <c r="H42" s="47"/>
    </row>
    <row r="43" s="2" customFormat="1" ht="16.8" customHeight="1">
      <c r="A43" s="41"/>
      <c r="B43" s="47"/>
      <c r="C43" s="302" t="s">
        <v>28</v>
      </c>
      <c r="D43" s="302" t="s">
        <v>410</v>
      </c>
      <c r="E43" s="20" t="s">
        <v>28</v>
      </c>
      <c r="F43" s="303">
        <v>0</v>
      </c>
      <c r="G43" s="41"/>
      <c r="H43" s="47"/>
    </row>
    <row r="44" s="2" customFormat="1" ht="16.8" customHeight="1">
      <c r="A44" s="41"/>
      <c r="B44" s="47"/>
      <c r="C44" s="302" t="s">
        <v>28</v>
      </c>
      <c r="D44" s="302" t="s">
        <v>704</v>
      </c>
      <c r="E44" s="20" t="s">
        <v>28</v>
      </c>
      <c r="F44" s="303">
        <v>1.988</v>
      </c>
      <c r="G44" s="41"/>
      <c r="H44" s="47"/>
    </row>
    <row r="45" s="2" customFormat="1" ht="16.8" customHeight="1">
      <c r="A45" s="41"/>
      <c r="B45" s="47"/>
      <c r="C45" s="302" t="s">
        <v>28</v>
      </c>
      <c r="D45" s="302" t="s">
        <v>705</v>
      </c>
      <c r="E45" s="20" t="s">
        <v>28</v>
      </c>
      <c r="F45" s="303">
        <v>3.238</v>
      </c>
      <c r="G45" s="41"/>
      <c r="H45" s="47"/>
    </row>
    <row r="46" s="2" customFormat="1" ht="16.8" customHeight="1">
      <c r="A46" s="41"/>
      <c r="B46" s="47"/>
      <c r="C46" s="302" t="s">
        <v>106</v>
      </c>
      <c r="D46" s="302" t="s">
        <v>416</v>
      </c>
      <c r="E46" s="20" t="s">
        <v>28</v>
      </c>
      <c r="F46" s="303">
        <v>13.865</v>
      </c>
      <c r="G46" s="41"/>
      <c r="H46" s="47"/>
    </row>
    <row r="47" s="2" customFormat="1" ht="16.8" customHeight="1">
      <c r="A47" s="41"/>
      <c r="B47" s="47"/>
      <c r="C47" s="304" t="s">
        <v>4624</v>
      </c>
      <c r="D47" s="41"/>
      <c r="E47" s="41"/>
      <c r="F47" s="41"/>
      <c r="G47" s="41"/>
      <c r="H47" s="47"/>
    </row>
    <row r="48" s="2" customFormat="1" ht="16.8" customHeight="1">
      <c r="A48" s="41"/>
      <c r="B48" s="47"/>
      <c r="C48" s="302" t="s">
        <v>697</v>
      </c>
      <c r="D48" s="302" t="s">
        <v>4627</v>
      </c>
      <c r="E48" s="20" t="s">
        <v>572</v>
      </c>
      <c r="F48" s="303">
        <v>13.865</v>
      </c>
      <c r="G48" s="41"/>
      <c r="H48" s="47"/>
    </row>
    <row r="49" s="2" customFormat="1" ht="16.8" customHeight="1">
      <c r="A49" s="41"/>
      <c r="B49" s="47"/>
      <c r="C49" s="302" t="s">
        <v>707</v>
      </c>
      <c r="D49" s="302" t="s">
        <v>4628</v>
      </c>
      <c r="E49" s="20" t="s">
        <v>572</v>
      </c>
      <c r="F49" s="303">
        <v>13.865</v>
      </c>
      <c r="G49" s="41"/>
      <c r="H49" s="47"/>
    </row>
    <row r="50" s="2" customFormat="1" ht="16.8" customHeight="1">
      <c r="A50" s="41"/>
      <c r="B50" s="47"/>
      <c r="C50" s="298" t="s">
        <v>109</v>
      </c>
      <c r="D50" s="299" t="s">
        <v>109</v>
      </c>
      <c r="E50" s="300" t="s">
        <v>28</v>
      </c>
      <c r="F50" s="301">
        <v>7.2590000000000003</v>
      </c>
      <c r="G50" s="41"/>
      <c r="H50" s="47"/>
    </row>
    <row r="51" s="2" customFormat="1" ht="16.8" customHeight="1">
      <c r="A51" s="41"/>
      <c r="B51" s="47"/>
      <c r="C51" s="302" t="s">
        <v>28</v>
      </c>
      <c r="D51" s="302" t="s">
        <v>702</v>
      </c>
      <c r="E51" s="20" t="s">
        <v>28</v>
      </c>
      <c r="F51" s="303">
        <v>6.1790000000000003</v>
      </c>
      <c r="G51" s="41"/>
      <c r="H51" s="47"/>
    </row>
    <row r="52" s="2" customFormat="1" ht="16.8" customHeight="1">
      <c r="A52" s="41"/>
      <c r="B52" s="47"/>
      <c r="C52" s="302" t="s">
        <v>28</v>
      </c>
      <c r="D52" s="302" t="s">
        <v>703</v>
      </c>
      <c r="E52" s="20" t="s">
        <v>28</v>
      </c>
      <c r="F52" s="303">
        <v>1.0800000000000001</v>
      </c>
      <c r="G52" s="41"/>
      <c r="H52" s="47"/>
    </row>
    <row r="53" s="2" customFormat="1" ht="16.8" customHeight="1">
      <c r="A53" s="41"/>
      <c r="B53" s="47"/>
      <c r="C53" s="302" t="s">
        <v>109</v>
      </c>
      <c r="D53" s="302" t="s">
        <v>618</v>
      </c>
      <c r="E53" s="20" t="s">
        <v>28</v>
      </c>
      <c r="F53" s="303">
        <v>7.2590000000000003</v>
      </c>
      <c r="G53" s="41"/>
      <c r="H53" s="47"/>
    </row>
    <row r="54" s="2" customFormat="1" ht="16.8" customHeight="1">
      <c r="A54" s="41"/>
      <c r="B54" s="47"/>
      <c r="C54" s="304" t="s">
        <v>4624</v>
      </c>
      <c r="D54" s="41"/>
      <c r="E54" s="41"/>
      <c r="F54" s="41"/>
      <c r="G54" s="41"/>
      <c r="H54" s="47"/>
    </row>
    <row r="55" s="2" customFormat="1" ht="16.8" customHeight="1">
      <c r="A55" s="41"/>
      <c r="B55" s="47"/>
      <c r="C55" s="302" t="s">
        <v>697</v>
      </c>
      <c r="D55" s="302" t="s">
        <v>4627</v>
      </c>
      <c r="E55" s="20" t="s">
        <v>572</v>
      </c>
      <c r="F55" s="303">
        <v>13.865</v>
      </c>
      <c r="G55" s="41"/>
      <c r="H55" s="47"/>
    </row>
    <row r="56" s="2" customFormat="1" ht="16.8" customHeight="1">
      <c r="A56" s="41"/>
      <c r="B56" s="47"/>
      <c r="C56" s="302" t="s">
        <v>1914</v>
      </c>
      <c r="D56" s="302" t="s">
        <v>4629</v>
      </c>
      <c r="E56" s="20" t="s">
        <v>572</v>
      </c>
      <c r="F56" s="303">
        <v>62.463999999999999</v>
      </c>
      <c r="G56" s="41"/>
      <c r="H56" s="47"/>
    </row>
    <row r="57" s="2" customFormat="1" ht="16.8" customHeight="1">
      <c r="A57" s="41"/>
      <c r="B57" s="47"/>
      <c r="C57" s="298" t="s">
        <v>111</v>
      </c>
      <c r="D57" s="299" t="s">
        <v>111</v>
      </c>
      <c r="E57" s="300" t="s">
        <v>28</v>
      </c>
      <c r="F57" s="301">
        <v>5.226</v>
      </c>
      <c r="G57" s="41"/>
      <c r="H57" s="47"/>
    </row>
    <row r="58" s="2" customFormat="1" ht="16.8" customHeight="1">
      <c r="A58" s="41"/>
      <c r="B58" s="47"/>
      <c r="C58" s="302" t="s">
        <v>28</v>
      </c>
      <c r="D58" s="302" t="s">
        <v>410</v>
      </c>
      <c r="E58" s="20" t="s">
        <v>28</v>
      </c>
      <c r="F58" s="303">
        <v>0</v>
      </c>
      <c r="G58" s="41"/>
      <c r="H58" s="47"/>
    </row>
    <row r="59" s="2" customFormat="1" ht="16.8" customHeight="1">
      <c r="A59" s="41"/>
      <c r="B59" s="47"/>
      <c r="C59" s="302" t="s">
        <v>28</v>
      </c>
      <c r="D59" s="302" t="s">
        <v>704</v>
      </c>
      <c r="E59" s="20" t="s">
        <v>28</v>
      </c>
      <c r="F59" s="303">
        <v>1.988</v>
      </c>
      <c r="G59" s="41"/>
      <c r="H59" s="47"/>
    </row>
    <row r="60" s="2" customFormat="1" ht="16.8" customHeight="1">
      <c r="A60" s="41"/>
      <c r="B60" s="47"/>
      <c r="C60" s="302" t="s">
        <v>28</v>
      </c>
      <c r="D60" s="302" t="s">
        <v>705</v>
      </c>
      <c r="E60" s="20" t="s">
        <v>28</v>
      </c>
      <c r="F60" s="303">
        <v>3.238</v>
      </c>
      <c r="G60" s="41"/>
      <c r="H60" s="47"/>
    </row>
    <row r="61" s="2" customFormat="1" ht="16.8" customHeight="1">
      <c r="A61" s="41"/>
      <c r="B61" s="47"/>
      <c r="C61" s="302" t="s">
        <v>111</v>
      </c>
      <c r="D61" s="302" t="s">
        <v>618</v>
      </c>
      <c r="E61" s="20" t="s">
        <v>28</v>
      </c>
      <c r="F61" s="303">
        <v>5.226</v>
      </c>
      <c r="G61" s="41"/>
      <c r="H61" s="47"/>
    </row>
    <row r="62" s="2" customFormat="1" ht="16.8" customHeight="1">
      <c r="A62" s="41"/>
      <c r="B62" s="47"/>
      <c r="C62" s="304" t="s">
        <v>4624</v>
      </c>
      <c r="D62" s="41"/>
      <c r="E62" s="41"/>
      <c r="F62" s="41"/>
      <c r="G62" s="41"/>
      <c r="H62" s="47"/>
    </row>
    <row r="63" s="2" customFormat="1" ht="16.8" customHeight="1">
      <c r="A63" s="41"/>
      <c r="B63" s="47"/>
      <c r="C63" s="302" t="s">
        <v>697</v>
      </c>
      <c r="D63" s="302" t="s">
        <v>4627</v>
      </c>
      <c r="E63" s="20" t="s">
        <v>572</v>
      </c>
      <c r="F63" s="303">
        <v>13.865</v>
      </c>
      <c r="G63" s="41"/>
      <c r="H63" s="47"/>
    </row>
    <row r="64" s="2" customFormat="1" ht="16.8" customHeight="1">
      <c r="A64" s="41"/>
      <c r="B64" s="47"/>
      <c r="C64" s="302" t="s">
        <v>1914</v>
      </c>
      <c r="D64" s="302" t="s">
        <v>4629</v>
      </c>
      <c r="E64" s="20" t="s">
        <v>572</v>
      </c>
      <c r="F64" s="303">
        <v>62.463999999999999</v>
      </c>
      <c r="G64" s="41"/>
      <c r="H64" s="47"/>
    </row>
    <row r="65" s="2" customFormat="1" ht="16.8" customHeight="1">
      <c r="A65" s="41"/>
      <c r="B65" s="47"/>
      <c r="C65" s="298" t="s">
        <v>113</v>
      </c>
      <c r="D65" s="299" t="s">
        <v>113</v>
      </c>
      <c r="E65" s="300" t="s">
        <v>28</v>
      </c>
      <c r="F65" s="301">
        <v>7.8719999999999999</v>
      </c>
      <c r="G65" s="41"/>
      <c r="H65" s="47"/>
    </row>
    <row r="66" s="2" customFormat="1" ht="16.8" customHeight="1">
      <c r="A66" s="41"/>
      <c r="B66" s="47"/>
      <c r="C66" s="302" t="s">
        <v>28</v>
      </c>
      <c r="D66" s="302" t="s">
        <v>896</v>
      </c>
      <c r="E66" s="20" t="s">
        <v>28</v>
      </c>
      <c r="F66" s="303">
        <v>0</v>
      </c>
      <c r="G66" s="41"/>
      <c r="H66" s="47"/>
    </row>
    <row r="67" s="2" customFormat="1" ht="16.8" customHeight="1">
      <c r="A67" s="41"/>
      <c r="B67" s="47"/>
      <c r="C67" s="302" t="s">
        <v>28</v>
      </c>
      <c r="D67" s="302" t="s">
        <v>1191</v>
      </c>
      <c r="E67" s="20" t="s">
        <v>28</v>
      </c>
      <c r="F67" s="303">
        <v>1.5680000000000001</v>
      </c>
      <c r="G67" s="41"/>
      <c r="H67" s="47"/>
    </row>
    <row r="68" s="2" customFormat="1" ht="16.8" customHeight="1">
      <c r="A68" s="41"/>
      <c r="B68" s="47"/>
      <c r="C68" s="302" t="s">
        <v>28</v>
      </c>
      <c r="D68" s="302" t="s">
        <v>897</v>
      </c>
      <c r="E68" s="20" t="s">
        <v>28</v>
      </c>
      <c r="F68" s="303">
        <v>0</v>
      </c>
      <c r="G68" s="41"/>
      <c r="H68" s="47"/>
    </row>
    <row r="69" s="2" customFormat="1" ht="16.8" customHeight="1">
      <c r="A69" s="41"/>
      <c r="B69" s="47"/>
      <c r="C69" s="302" t="s">
        <v>28</v>
      </c>
      <c r="D69" s="302" t="s">
        <v>1191</v>
      </c>
      <c r="E69" s="20" t="s">
        <v>28</v>
      </c>
      <c r="F69" s="303">
        <v>1.5680000000000001</v>
      </c>
      <c r="G69" s="41"/>
      <c r="H69" s="47"/>
    </row>
    <row r="70" s="2" customFormat="1" ht="16.8" customHeight="1">
      <c r="A70" s="41"/>
      <c r="B70" s="47"/>
      <c r="C70" s="302" t="s">
        <v>28</v>
      </c>
      <c r="D70" s="302" t="s">
        <v>898</v>
      </c>
      <c r="E70" s="20" t="s">
        <v>28</v>
      </c>
      <c r="F70" s="303">
        <v>0</v>
      </c>
      <c r="G70" s="41"/>
      <c r="H70" s="47"/>
    </row>
    <row r="71" s="2" customFormat="1" ht="16.8" customHeight="1">
      <c r="A71" s="41"/>
      <c r="B71" s="47"/>
      <c r="C71" s="302" t="s">
        <v>28</v>
      </c>
      <c r="D71" s="302" t="s">
        <v>1191</v>
      </c>
      <c r="E71" s="20" t="s">
        <v>28</v>
      </c>
      <c r="F71" s="303">
        <v>1.5680000000000001</v>
      </c>
      <c r="G71" s="41"/>
      <c r="H71" s="47"/>
    </row>
    <row r="72" s="2" customFormat="1" ht="16.8" customHeight="1">
      <c r="A72" s="41"/>
      <c r="B72" s="47"/>
      <c r="C72" s="302" t="s">
        <v>28</v>
      </c>
      <c r="D72" s="302" t="s">
        <v>889</v>
      </c>
      <c r="E72" s="20" t="s">
        <v>28</v>
      </c>
      <c r="F72" s="303">
        <v>0</v>
      </c>
      <c r="G72" s="41"/>
      <c r="H72" s="47"/>
    </row>
    <row r="73" s="2" customFormat="1" ht="16.8" customHeight="1">
      <c r="A73" s="41"/>
      <c r="B73" s="47"/>
      <c r="C73" s="302" t="s">
        <v>28</v>
      </c>
      <c r="D73" s="302" t="s">
        <v>1191</v>
      </c>
      <c r="E73" s="20" t="s">
        <v>28</v>
      </c>
      <c r="F73" s="303">
        <v>1.5680000000000001</v>
      </c>
      <c r="G73" s="41"/>
      <c r="H73" s="47"/>
    </row>
    <row r="74" s="2" customFormat="1" ht="16.8" customHeight="1">
      <c r="A74" s="41"/>
      <c r="B74" s="47"/>
      <c r="C74" s="302" t="s">
        <v>28</v>
      </c>
      <c r="D74" s="302" t="s">
        <v>890</v>
      </c>
      <c r="E74" s="20" t="s">
        <v>28</v>
      </c>
      <c r="F74" s="303">
        <v>0</v>
      </c>
      <c r="G74" s="41"/>
      <c r="H74" s="47"/>
    </row>
    <row r="75" s="2" customFormat="1" ht="16.8" customHeight="1">
      <c r="A75" s="41"/>
      <c r="B75" s="47"/>
      <c r="C75" s="302" t="s">
        <v>28</v>
      </c>
      <c r="D75" s="302" t="s">
        <v>1192</v>
      </c>
      <c r="E75" s="20" t="s">
        <v>28</v>
      </c>
      <c r="F75" s="303">
        <v>1.6000000000000001</v>
      </c>
      <c r="G75" s="41"/>
      <c r="H75" s="47"/>
    </row>
    <row r="76" s="2" customFormat="1" ht="16.8" customHeight="1">
      <c r="A76" s="41"/>
      <c r="B76" s="47"/>
      <c r="C76" s="302" t="s">
        <v>113</v>
      </c>
      <c r="D76" s="302" t="s">
        <v>416</v>
      </c>
      <c r="E76" s="20" t="s">
        <v>28</v>
      </c>
      <c r="F76" s="303">
        <v>7.8719999999999999</v>
      </c>
      <c r="G76" s="41"/>
      <c r="H76" s="47"/>
    </row>
    <row r="77" s="2" customFormat="1" ht="16.8" customHeight="1">
      <c r="A77" s="41"/>
      <c r="B77" s="47"/>
      <c r="C77" s="304" t="s">
        <v>4624</v>
      </c>
      <c r="D77" s="41"/>
      <c r="E77" s="41"/>
      <c r="F77" s="41"/>
      <c r="G77" s="41"/>
      <c r="H77" s="47"/>
    </row>
    <row r="78" s="2" customFormat="1" ht="16.8" customHeight="1">
      <c r="A78" s="41"/>
      <c r="B78" s="47"/>
      <c r="C78" s="302" t="s">
        <v>1187</v>
      </c>
      <c r="D78" s="302" t="s">
        <v>4630</v>
      </c>
      <c r="E78" s="20" t="s">
        <v>572</v>
      </c>
      <c r="F78" s="303">
        <v>7.8719999999999999</v>
      </c>
      <c r="G78" s="41"/>
      <c r="H78" s="47"/>
    </row>
    <row r="79" s="2" customFormat="1" ht="16.8" customHeight="1">
      <c r="A79" s="41"/>
      <c r="B79" s="47"/>
      <c r="C79" s="302" t="s">
        <v>1194</v>
      </c>
      <c r="D79" s="302" t="s">
        <v>4631</v>
      </c>
      <c r="E79" s="20" t="s">
        <v>572</v>
      </c>
      <c r="F79" s="303">
        <v>7.8719999999999999</v>
      </c>
      <c r="G79" s="41"/>
      <c r="H79" s="47"/>
    </row>
    <row r="80" s="2" customFormat="1" ht="16.8" customHeight="1">
      <c r="A80" s="41"/>
      <c r="B80" s="47"/>
      <c r="C80" s="298" t="s">
        <v>1215</v>
      </c>
      <c r="D80" s="299" t="s">
        <v>1215</v>
      </c>
      <c r="E80" s="300" t="s">
        <v>28</v>
      </c>
      <c r="F80" s="301">
        <v>7.2000000000000002</v>
      </c>
      <c r="G80" s="41"/>
      <c r="H80" s="47"/>
    </row>
    <row r="81" s="2" customFormat="1" ht="16.8" customHeight="1">
      <c r="A81" s="41"/>
      <c r="B81" s="47"/>
      <c r="C81" s="302" t="s">
        <v>28</v>
      </c>
      <c r="D81" s="302" t="s">
        <v>896</v>
      </c>
      <c r="E81" s="20" t="s">
        <v>28</v>
      </c>
      <c r="F81" s="303">
        <v>0</v>
      </c>
      <c r="G81" s="41"/>
      <c r="H81" s="47"/>
    </row>
    <row r="82" s="2" customFormat="1" ht="16.8" customHeight="1">
      <c r="A82" s="41"/>
      <c r="B82" s="47"/>
      <c r="C82" s="302" t="s">
        <v>28</v>
      </c>
      <c r="D82" s="302" t="s">
        <v>1214</v>
      </c>
      <c r="E82" s="20" t="s">
        <v>28</v>
      </c>
      <c r="F82" s="303">
        <v>1.3999999999999999</v>
      </c>
      <c r="G82" s="41"/>
      <c r="H82" s="47"/>
    </row>
    <row r="83" s="2" customFormat="1" ht="16.8" customHeight="1">
      <c r="A83" s="41"/>
      <c r="B83" s="47"/>
      <c r="C83" s="302" t="s">
        <v>28</v>
      </c>
      <c r="D83" s="302" t="s">
        <v>897</v>
      </c>
      <c r="E83" s="20" t="s">
        <v>28</v>
      </c>
      <c r="F83" s="303">
        <v>0</v>
      </c>
      <c r="G83" s="41"/>
      <c r="H83" s="47"/>
    </row>
    <row r="84" s="2" customFormat="1" ht="16.8" customHeight="1">
      <c r="A84" s="41"/>
      <c r="B84" s="47"/>
      <c r="C84" s="302" t="s">
        <v>28</v>
      </c>
      <c r="D84" s="302" t="s">
        <v>1214</v>
      </c>
      <c r="E84" s="20" t="s">
        <v>28</v>
      </c>
      <c r="F84" s="303">
        <v>1.3999999999999999</v>
      </c>
      <c r="G84" s="41"/>
      <c r="H84" s="47"/>
    </row>
    <row r="85" s="2" customFormat="1" ht="16.8" customHeight="1">
      <c r="A85" s="41"/>
      <c r="B85" s="47"/>
      <c r="C85" s="302" t="s">
        <v>28</v>
      </c>
      <c r="D85" s="302" t="s">
        <v>898</v>
      </c>
      <c r="E85" s="20" t="s">
        <v>28</v>
      </c>
      <c r="F85" s="303">
        <v>0</v>
      </c>
      <c r="G85" s="41"/>
      <c r="H85" s="47"/>
    </row>
    <row r="86" s="2" customFormat="1" ht="16.8" customHeight="1">
      <c r="A86" s="41"/>
      <c r="B86" s="47"/>
      <c r="C86" s="302" t="s">
        <v>28</v>
      </c>
      <c r="D86" s="302" t="s">
        <v>1214</v>
      </c>
      <c r="E86" s="20" t="s">
        <v>28</v>
      </c>
      <c r="F86" s="303">
        <v>1.3999999999999999</v>
      </c>
      <c r="G86" s="41"/>
      <c r="H86" s="47"/>
    </row>
    <row r="87" s="2" customFormat="1" ht="16.8" customHeight="1">
      <c r="A87" s="41"/>
      <c r="B87" s="47"/>
      <c r="C87" s="302" t="s">
        <v>28</v>
      </c>
      <c r="D87" s="302" t="s">
        <v>889</v>
      </c>
      <c r="E87" s="20" t="s">
        <v>28</v>
      </c>
      <c r="F87" s="303">
        <v>0</v>
      </c>
      <c r="G87" s="41"/>
      <c r="H87" s="47"/>
    </row>
    <row r="88" s="2" customFormat="1" ht="16.8" customHeight="1">
      <c r="A88" s="41"/>
      <c r="B88" s="47"/>
      <c r="C88" s="302" t="s">
        <v>28</v>
      </c>
      <c r="D88" s="302" t="s">
        <v>1214</v>
      </c>
      <c r="E88" s="20" t="s">
        <v>28</v>
      </c>
      <c r="F88" s="303">
        <v>1.3999999999999999</v>
      </c>
      <c r="G88" s="41"/>
      <c r="H88" s="47"/>
    </row>
    <row r="89" s="2" customFormat="1" ht="16.8" customHeight="1">
      <c r="A89" s="41"/>
      <c r="B89" s="47"/>
      <c r="C89" s="302" t="s">
        <v>28</v>
      </c>
      <c r="D89" s="302" t="s">
        <v>890</v>
      </c>
      <c r="E89" s="20" t="s">
        <v>28</v>
      </c>
      <c r="F89" s="303">
        <v>0</v>
      </c>
      <c r="G89" s="41"/>
      <c r="H89" s="47"/>
    </row>
    <row r="90" s="2" customFormat="1" ht="16.8" customHeight="1">
      <c r="A90" s="41"/>
      <c r="B90" s="47"/>
      <c r="C90" s="302" t="s">
        <v>28</v>
      </c>
      <c r="D90" s="302" t="s">
        <v>1192</v>
      </c>
      <c r="E90" s="20" t="s">
        <v>28</v>
      </c>
      <c r="F90" s="303">
        <v>1.6000000000000001</v>
      </c>
      <c r="G90" s="41"/>
      <c r="H90" s="47"/>
    </row>
    <row r="91" s="2" customFormat="1" ht="16.8" customHeight="1">
      <c r="A91" s="41"/>
      <c r="B91" s="47"/>
      <c r="C91" s="302" t="s">
        <v>1215</v>
      </c>
      <c r="D91" s="302" t="s">
        <v>416</v>
      </c>
      <c r="E91" s="20" t="s">
        <v>28</v>
      </c>
      <c r="F91" s="303">
        <v>7.2000000000000002</v>
      </c>
      <c r="G91" s="41"/>
      <c r="H91" s="47"/>
    </row>
    <row r="92" s="2" customFormat="1" ht="16.8" customHeight="1">
      <c r="A92" s="41"/>
      <c r="B92" s="47"/>
      <c r="C92" s="298" t="s">
        <v>115</v>
      </c>
      <c r="D92" s="299" t="s">
        <v>115</v>
      </c>
      <c r="E92" s="300" t="s">
        <v>28</v>
      </c>
      <c r="F92" s="301">
        <v>137.22</v>
      </c>
      <c r="G92" s="41"/>
      <c r="H92" s="47"/>
    </row>
    <row r="93" s="2" customFormat="1" ht="16.8" customHeight="1">
      <c r="A93" s="41"/>
      <c r="B93" s="47"/>
      <c r="C93" s="302" t="s">
        <v>28</v>
      </c>
      <c r="D93" s="302" t="s">
        <v>896</v>
      </c>
      <c r="E93" s="20" t="s">
        <v>28</v>
      </c>
      <c r="F93" s="303">
        <v>0</v>
      </c>
      <c r="G93" s="41"/>
      <c r="H93" s="47"/>
    </row>
    <row r="94" s="2" customFormat="1" ht="16.8" customHeight="1">
      <c r="A94" s="41"/>
      <c r="B94" s="47"/>
      <c r="C94" s="302" t="s">
        <v>28</v>
      </c>
      <c r="D94" s="302" t="s">
        <v>1395</v>
      </c>
      <c r="E94" s="20" t="s">
        <v>28</v>
      </c>
      <c r="F94" s="303">
        <v>31.399999999999999</v>
      </c>
      <c r="G94" s="41"/>
      <c r="H94" s="47"/>
    </row>
    <row r="95" s="2" customFormat="1" ht="16.8" customHeight="1">
      <c r="A95" s="41"/>
      <c r="B95" s="47"/>
      <c r="C95" s="302" t="s">
        <v>28</v>
      </c>
      <c r="D95" s="302" t="s">
        <v>1396</v>
      </c>
      <c r="E95" s="20" t="s">
        <v>28</v>
      </c>
      <c r="F95" s="303">
        <v>2.1600000000000001</v>
      </c>
      <c r="G95" s="41"/>
      <c r="H95" s="47"/>
    </row>
    <row r="96" s="2" customFormat="1" ht="16.8" customHeight="1">
      <c r="A96" s="41"/>
      <c r="B96" s="47"/>
      <c r="C96" s="302" t="s">
        <v>28</v>
      </c>
      <c r="D96" s="302" t="s">
        <v>897</v>
      </c>
      <c r="E96" s="20" t="s">
        <v>28</v>
      </c>
      <c r="F96" s="303">
        <v>0</v>
      </c>
      <c r="G96" s="41"/>
      <c r="H96" s="47"/>
    </row>
    <row r="97" s="2" customFormat="1" ht="16.8" customHeight="1">
      <c r="A97" s="41"/>
      <c r="B97" s="47"/>
      <c r="C97" s="302" t="s">
        <v>28</v>
      </c>
      <c r="D97" s="302" t="s">
        <v>1397</v>
      </c>
      <c r="E97" s="20" t="s">
        <v>28</v>
      </c>
      <c r="F97" s="303">
        <v>18.699999999999999</v>
      </c>
      <c r="G97" s="41"/>
      <c r="H97" s="47"/>
    </row>
    <row r="98" s="2" customFormat="1" ht="16.8" customHeight="1">
      <c r="A98" s="41"/>
      <c r="B98" s="47"/>
      <c r="C98" s="302" t="s">
        <v>28</v>
      </c>
      <c r="D98" s="302" t="s">
        <v>1398</v>
      </c>
      <c r="E98" s="20" t="s">
        <v>28</v>
      </c>
      <c r="F98" s="303">
        <v>1.76</v>
      </c>
      <c r="G98" s="41"/>
      <c r="H98" s="47"/>
    </row>
    <row r="99" s="2" customFormat="1" ht="16.8" customHeight="1">
      <c r="A99" s="41"/>
      <c r="B99" s="47"/>
      <c r="C99" s="302" t="s">
        <v>28</v>
      </c>
      <c r="D99" s="302" t="s">
        <v>898</v>
      </c>
      <c r="E99" s="20" t="s">
        <v>28</v>
      </c>
      <c r="F99" s="303">
        <v>0</v>
      </c>
      <c r="G99" s="41"/>
      <c r="H99" s="47"/>
    </row>
    <row r="100" s="2" customFormat="1" ht="16.8" customHeight="1">
      <c r="A100" s="41"/>
      <c r="B100" s="47"/>
      <c r="C100" s="302" t="s">
        <v>28</v>
      </c>
      <c r="D100" s="302" t="s">
        <v>1399</v>
      </c>
      <c r="E100" s="20" t="s">
        <v>28</v>
      </c>
      <c r="F100" s="303">
        <v>38.700000000000003</v>
      </c>
      <c r="G100" s="41"/>
      <c r="H100" s="47"/>
    </row>
    <row r="101" s="2" customFormat="1" ht="16.8" customHeight="1">
      <c r="A101" s="41"/>
      <c r="B101" s="47"/>
      <c r="C101" s="302" t="s">
        <v>28</v>
      </c>
      <c r="D101" s="302" t="s">
        <v>1398</v>
      </c>
      <c r="E101" s="20" t="s">
        <v>28</v>
      </c>
      <c r="F101" s="303">
        <v>1.76</v>
      </c>
      <c r="G101" s="41"/>
      <c r="H101" s="47"/>
    </row>
    <row r="102" s="2" customFormat="1" ht="16.8" customHeight="1">
      <c r="A102" s="41"/>
      <c r="B102" s="47"/>
      <c r="C102" s="302" t="s">
        <v>28</v>
      </c>
      <c r="D102" s="302" t="s">
        <v>889</v>
      </c>
      <c r="E102" s="20" t="s">
        <v>28</v>
      </c>
      <c r="F102" s="303">
        <v>0</v>
      </c>
      <c r="G102" s="41"/>
      <c r="H102" s="47"/>
    </row>
    <row r="103" s="2" customFormat="1" ht="16.8" customHeight="1">
      <c r="A103" s="41"/>
      <c r="B103" s="47"/>
      <c r="C103" s="302" t="s">
        <v>28</v>
      </c>
      <c r="D103" s="302" t="s">
        <v>1400</v>
      </c>
      <c r="E103" s="20" t="s">
        <v>28</v>
      </c>
      <c r="F103" s="303">
        <v>36.299999999999997</v>
      </c>
      <c r="G103" s="41"/>
      <c r="H103" s="47"/>
    </row>
    <row r="104" s="2" customFormat="1" ht="16.8" customHeight="1">
      <c r="A104" s="41"/>
      <c r="B104" s="47"/>
      <c r="C104" s="302" t="s">
        <v>28</v>
      </c>
      <c r="D104" s="302" t="s">
        <v>1401</v>
      </c>
      <c r="E104" s="20" t="s">
        <v>28</v>
      </c>
      <c r="F104" s="303">
        <v>6.4400000000000004</v>
      </c>
      <c r="G104" s="41"/>
      <c r="H104" s="47"/>
    </row>
    <row r="105" s="2" customFormat="1" ht="16.8" customHeight="1">
      <c r="A105" s="41"/>
      <c r="B105" s="47"/>
      <c r="C105" s="302" t="s">
        <v>115</v>
      </c>
      <c r="D105" s="302" t="s">
        <v>416</v>
      </c>
      <c r="E105" s="20" t="s">
        <v>28</v>
      </c>
      <c r="F105" s="303">
        <v>137.22</v>
      </c>
      <c r="G105" s="41"/>
      <c r="H105" s="47"/>
    </row>
    <row r="106" s="2" customFormat="1" ht="16.8" customHeight="1">
      <c r="A106" s="41"/>
      <c r="B106" s="47"/>
      <c r="C106" s="304" t="s">
        <v>4624</v>
      </c>
      <c r="D106" s="41"/>
      <c r="E106" s="41"/>
      <c r="F106" s="41"/>
      <c r="G106" s="41"/>
      <c r="H106" s="47"/>
    </row>
    <row r="107" s="2" customFormat="1" ht="16.8" customHeight="1">
      <c r="A107" s="41"/>
      <c r="B107" s="47"/>
      <c r="C107" s="302" t="s">
        <v>1391</v>
      </c>
      <c r="D107" s="302" t="s">
        <v>4632</v>
      </c>
      <c r="E107" s="20" t="s">
        <v>572</v>
      </c>
      <c r="F107" s="303">
        <v>137.22</v>
      </c>
      <c r="G107" s="41"/>
      <c r="H107" s="47"/>
    </row>
    <row r="108" s="2" customFormat="1" ht="16.8" customHeight="1">
      <c r="A108" s="41"/>
      <c r="B108" s="47"/>
      <c r="C108" s="302" t="s">
        <v>1403</v>
      </c>
      <c r="D108" s="302" t="s">
        <v>4633</v>
      </c>
      <c r="E108" s="20" t="s">
        <v>572</v>
      </c>
      <c r="F108" s="303">
        <v>137.22</v>
      </c>
      <c r="G108" s="41"/>
      <c r="H108" s="47"/>
    </row>
    <row r="109" s="2" customFormat="1" ht="16.8" customHeight="1">
      <c r="A109" s="41"/>
      <c r="B109" s="47"/>
      <c r="C109" s="298" t="s">
        <v>118</v>
      </c>
      <c r="D109" s="299" t="s">
        <v>118</v>
      </c>
      <c r="E109" s="300" t="s">
        <v>28</v>
      </c>
      <c r="F109" s="301">
        <v>53.512999999999998</v>
      </c>
      <c r="G109" s="41"/>
      <c r="H109" s="47"/>
    </row>
    <row r="110" s="2" customFormat="1" ht="16.8" customHeight="1">
      <c r="A110" s="41"/>
      <c r="B110" s="47"/>
      <c r="C110" s="302" t="s">
        <v>28</v>
      </c>
      <c r="D110" s="302" t="s">
        <v>896</v>
      </c>
      <c r="E110" s="20" t="s">
        <v>28</v>
      </c>
      <c r="F110" s="303">
        <v>0</v>
      </c>
      <c r="G110" s="41"/>
      <c r="H110" s="47"/>
    </row>
    <row r="111" s="2" customFormat="1" ht="16.8" customHeight="1">
      <c r="A111" s="41"/>
      <c r="B111" s="47"/>
      <c r="C111" s="302" t="s">
        <v>28</v>
      </c>
      <c r="D111" s="302" t="s">
        <v>1412</v>
      </c>
      <c r="E111" s="20" t="s">
        <v>28</v>
      </c>
      <c r="F111" s="303">
        <v>7.9240000000000004</v>
      </c>
      <c r="G111" s="41"/>
      <c r="H111" s="47"/>
    </row>
    <row r="112" s="2" customFormat="1" ht="16.8" customHeight="1">
      <c r="A112" s="41"/>
      <c r="B112" s="47"/>
      <c r="C112" s="302" t="s">
        <v>28</v>
      </c>
      <c r="D112" s="302" t="s">
        <v>1413</v>
      </c>
      <c r="E112" s="20" t="s">
        <v>28</v>
      </c>
      <c r="F112" s="303">
        <v>1.96</v>
      </c>
      <c r="G112" s="41"/>
      <c r="H112" s="47"/>
    </row>
    <row r="113" s="2" customFormat="1" ht="16.8" customHeight="1">
      <c r="A113" s="41"/>
      <c r="B113" s="47"/>
      <c r="C113" s="302" t="s">
        <v>28</v>
      </c>
      <c r="D113" s="302" t="s">
        <v>897</v>
      </c>
      <c r="E113" s="20" t="s">
        <v>28</v>
      </c>
      <c r="F113" s="303">
        <v>0</v>
      </c>
      <c r="G113" s="41"/>
      <c r="H113" s="47"/>
    </row>
    <row r="114" s="2" customFormat="1" ht="16.8" customHeight="1">
      <c r="A114" s="41"/>
      <c r="B114" s="47"/>
      <c r="C114" s="302" t="s">
        <v>28</v>
      </c>
      <c r="D114" s="302" t="s">
        <v>1414</v>
      </c>
      <c r="E114" s="20" t="s">
        <v>28</v>
      </c>
      <c r="F114" s="303">
        <v>6.5019999999999998</v>
      </c>
      <c r="G114" s="41"/>
      <c r="H114" s="47"/>
    </row>
    <row r="115" s="2" customFormat="1" ht="16.8" customHeight="1">
      <c r="A115" s="41"/>
      <c r="B115" s="47"/>
      <c r="C115" s="302" t="s">
        <v>28</v>
      </c>
      <c r="D115" s="302" t="s">
        <v>1398</v>
      </c>
      <c r="E115" s="20" t="s">
        <v>28</v>
      </c>
      <c r="F115" s="303">
        <v>1.76</v>
      </c>
      <c r="G115" s="41"/>
      <c r="H115" s="47"/>
    </row>
    <row r="116" s="2" customFormat="1" ht="16.8" customHeight="1">
      <c r="A116" s="41"/>
      <c r="B116" s="47"/>
      <c r="C116" s="302" t="s">
        <v>28</v>
      </c>
      <c r="D116" s="302" t="s">
        <v>898</v>
      </c>
      <c r="E116" s="20" t="s">
        <v>28</v>
      </c>
      <c r="F116" s="303">
        <v>0</v>
      </c>
      <c r="G116" s="41"/>
      <c r="H116" s="47"/>
    </row>
    <row r="117" s="2" customFormat="1" ht="16.8" customHeight="1">
      <c r="A117" s="41"/>
      <c r="B117" s="47"/>
      <c r="C117" s="302" t="s">
        <v>28</v>
      </c>
      <c r="D117" s="302" t="s">
        <v>1415</v>
      </c>
      <c r="E117" s="20" t="s">
        <v>28</v>
      </c>
      <c r="F117" s="303">
        <v>13.408</v>
      </c>
      <c r="G117" s="41"/>
      <c r="H117" s="47"/>
    </row>
    <row r="118" s="2" customFormat="1" ht="16.8" customHeight="1">
      <c r="A118" s="41"/>
      <c r="B118" s="47"/>
      <c r="C118" s="302" t="s">
        <v>28</v>
      </c>
      <c r="D118" s="302" t="s">
        <v>1416</v>
      </c>
      <c r="E118" s="20" t="s">
        <v>28</v>
      </c>
      <c r="F118" s="303">
        <v>3.52</v>
      </c>
      <c r="G118" s="41"/>
      <c r="H118" s="47"/>
    </row>
    <row r="119" s="2" customFormat="1" ht="16.8" customHeight="1">
      <c r="A119" s="41"/>
      <c r="B119" s="47"/>
      <c r="C119" s="302" t="s">
        <v>28</v>
      </c>
      <c r="D119" s="302" t="s">
        <v>889</v>
      </c>
      <c r="E119" s="20" t="s">
        <v>28</v>
      </c>
      <c r="F119" s="303">
        <v>0</v>
      </c>
      <c r="G119" s="41"/>
      <c r="H119" s="47"/>
    </row>
    <row r="120" s="2" customFormat="1" ht="16.8" customHeight="1">
      <c r="A120" s="41"/>
      <c r="B120" s="47"/>
      <c r="C120" s="302" t="s">
        <v>28</v>
      </c>
      <c r="D120" s="302" t="s">
        <v>1417</v>
      </c>
      <c r="E120" s="20" t="s">
        <v>28</v>
      </c>
      <c r="F120" s="303">
        <v>11.999000000000001</v>
      </c>
      <c r="G120" s="41"/>
      <c r="H120" s="47"/>
    </row>
    <row r="121" s="2" customFormat="1" ht="16.8" customHeight="1">
      <c r="A121" s="41"/>
      <c r="B121" s="47"/>
      <c r="C121" s="302" t="s">
        <v>28</v>
      </c>
      <c r="D121" s="302" t="s">
        <v>1401</v>
      </c>
      <c r="E121" s="20" t="s">
        <v>28</v>
      </c>
      <c r="F121" s="303">
        <v>6.4400000000000004</v>
      </c>
      <c r="G121" s="41"/>
      <c r="H121" s="47"/>
    </row>
    <row r="122" s="2" customFormat="1" ht="16.8" customHeight="1">
      <c r="A122" s="41"/>
      <c r="B122" s="47"/>
      <c r="C122" s="302" t="s">
        <v>118</v>
      </c>
      <c r="D122" s="302" t="s">
        <v>416</v>
      </c>
      <c r="E122" s="20" t="s">
        <v>28</v>
      </c>
      <c r="F122" s="303">
        <v>53.512999999999998</v>
      </c>
      <c r="G122" s="41"/>
      <c r="H122" s="47"/>
    </row>
    <row r="123" s="2" customFormat="1" ht="16.8" customHeight="1">
      <c r="A123" s="41"/>
      <c r="B123" s="47"/>
      <c r="C123" s="304" t="s">
        <v>4624</v>
      </c>
      <c r="D123" s="41"/>
      <c r="E123" s="41"/>
      <c r="F123" s="41"/>
      <c r="G123" s="41"/>
      <c r="H123" s="47"/>
    </row>
    <row r="124" s="2" customFormat="1" ht="16.8" customHeight="1">
      <c r="A124" s="41"/>
      <c r="B124" s="47"/>
      <c r="C124" s="302" t="s">
        <v>1408</v>
      </c>
      <c r="D124" s="302" t="s">
        <v>4634</v>
      </c>
      <c r="E124" s="20" t="s">
        <v>572</v>
      </c>
      <c r="F124" s="303">
        <v>53.512999999999998</v>
      </c>
      <c r="G124" s="41"/>
      <c r="H124" s="47"/>
    </row>
    <row r="125" s="2" customFormat="1" ht="16.8" customHeight="1">
      <c r="A125" s="41"/>
      <c r="B125" s="47"/>
      <c r="C125" s="302" t="s">
        <v>1419</v>
      </c>
      <c r="D125" s="302" t="s">
        <v>4635</v>
      </c>
      <c r="E125" s="20" t="s">
        <v>572</v>
      </c>
      <c r="F125" s="303">
        <v>53.512999999999998</v>
      </c>
      <c r="G125" s="41"/>
      <c r="H125" s="47"/>
    </row>
    <row r="126" s="2" customFormat="1" ht="16.8" customHeight="1">
      <c r="A126" s="41"/>
      <c r="B126" s="47"/>
      <c r="C126" s="298" t="s">
        <v>121</v>
      </c>
      <c r="D126" s="299" t="s">
        <v>121</v>
      </c>
      <c r="E126" s="300" t="s">
        <v>28</v>
      </c>
      <c r="F126" s="301">
        <v>313.488</v>
      </c>
      <c r="G126" s="41"/>
      <c r="H126" s="47"/>
    </row>
    <row r="127" s="2" customFormat="1" ht="16.8" customHeight="1">
      <c r="A127" s="41"/>
      <c r="B127" s="47"/>
      <c r="C127" s="302" t="s">
        <v>28</v>
      </c>
      <c r="D127" s="302" t="s">
        <v>898</v>
      </c>
      <c r="E127" s="20" t="s">
        <v>28</v>
      </c>
      <c r="F127" s="303">
        <v>0</v>
      </c>
      <c r="G127" s="41"/>
      <c r="H127" s="47"/>
    </row>
    <row r="128" s="2" customFormat="1" ht="16.8" customHeight="1">
      <c r="A128" s="41"/>
      <c r="B128" s="47"/>
      <c r="C128" s="302" t="s">
        <v>28</v>
      </c>
      <c r="D128" s="302" t="s">
        <v>1342</v>
      </c>
      <c r="E128" s="20" t="s">
        <v>28</v>
      </c>
      <c r="F128" s="303">
        <v>4.7949999999999999</v>
      </c>
      <c r="G128" s="41"/>
      <c r="H128" s="47"/>
    </row>
    <row r="129" s="2" customFormat="1" ht="16.8" customHeight="1">
      <c r="A129" s="41"/>
      <c r="B129" s="47"/>
      <c r="C129" s="302" t="s">
        <v>28</v>
      </c>
      <c r="D129" s="302" t="s">
        <v>1343</v>
      </c>
      <c r="E129" s="20" t="s">
        <v>28</v>
      </c>
      <c r="F129" s="303">
        <v>1.081</v>
      </c>
      <c r="G129" s="41"/>
      <c r="H129" s="47"/>
    </row>
    <row r="130" s="2" customFormat="1" ht="16.8" customHeight="1">
      <c r="A130" s="41"/>
      <c r="B130" s="47"/>
      <c r="C130" s="302" t="s">
        <v>28</v>
      </c>
      <c r="D130" s="302" t="s">
        <v>1329</v>
      </c>
      <c r="E130" s="20" t="s">
        <v>28</v>
      </c>
      <c r="F130" s="303">
        <v>0</v>
      </c>
      <c r="G130" s="41"/>
      <c r="H130" s="47"/>
    </row>
    <row r="131" s="2" customFormat="1" ht="16.8" customHeight="1">
      <c r="A131" s="41"/>
      <c r="B131" s="47"/>
      <c r="C131" s="302" t="s">
        <v>28</v>
      </c>
      <c r="D131" s="302" t="s">
        <v>1344</v>
      </c>
      <c r="E131" s="20" t="s">
        <v>28</v>
      </c>
      <c r="F131" s="303">
        <v>1.5</v>
      </c>
      <c r="G131" s="41"/>
      <c r="H131" s="47"/>
    </row>
    <row r="132" s="2" customFormat="1" ht="16.8" customHeight="1">
      <c r="A132" s="41"/>
      <c r="B132" s="47"/>
      <c r="C132" s="302" t="s">
        <v>28</v>
      </c>
      <c r="D132" s="302" t="s">
        <v>1257</v>
      </c>
      <c r="E132" s="20" t="s">
        <v>28</v>
      </c>
      <c r="F132" s="303">
        <v>0</v>
      </c>
      <c r="G132" s="41"/>
      <c r="H132" s="47"/>
    </row>
    <row r="133" s="2" customFormat="1" ht="16.8" customHeight="1">
      <c r="A133" s="41"/>
      <c r="B133" s="47"/>
      <c r="C133" s="302" t="s">
        <v>28</v>
      </c>
      <c r="D133" s="302" t="s">
        <v>1345</v>
      </c>
      <c r="E133" s="20" t="s">
        <v>28</v>
      </c>
      <c r="F133" s="303">
        <v>76.671999999999997</v>
      </c>
      <c r="G133" s="41"/>
      <c r="H133" s="47"/>
    </row>
    <row r="134" s="2" customFormat="1" ht="16.8" customHeight="1">
      <c r="A134" s="41"/>
      <c r="B134" s="47"/>
      <c r="C134" s="302" t="s">
        <v>28</v>
      </c>
      <c r="D134" s="302" t="s">
        <v>1259</v>
      </c>
      <c r="E134" s="20" t="s">
        <v>28</v>
      </c>
      <c r="F134" s="303">
        <v>0</v>
      </c>
      <c r="G134" s="41"/>
      <c r="H134" s="47"/>
    </row>
    <row r="135" s="2" customFormat="1" ht="16.8" customHeight="1">
      <c r="A135" s="41"/>
      <c r="B135" s="47"/>
      <c r="C135" s="302" t="s">
        <v>28</v>
      </c>
      <c r="D135" s="302" t="s">
        <v>1346</v>
      </c>
      <c r="E135" s="20" t="s">
        <v>28</v>
      </c>
      <c r="F135" s="303">
        <v>141.05000000000001</v>
      </c>
      <c r="G135" s="41"/>
      <c r="H135" s="47"/>
    </row>
    <row r="136" s="2" customFormat="1" ht="16.8" customHeight="1">
      <c r="A136" s="41"/>
      <c r="B136" s="47"/>
      <c r="C136" s="302" t="s">
        <v>28</v>
      </c>
      <c r="D136" s="302" t="s">
        <v>1347</v>
      </c>
      <c r="E136" s="20" t="s">
        <v>28</v>
      </c>
      <c r="F136" s="303">
        <v>18.75</v>
      </c>
      <c r="G136" s="41"/>
      <c r="H136" s="47"/>
    </row>
    <row r="137" s="2" customFormat="1" ht="16.8" customHeight="1">
      <c r="A137" s="41"/>
      <c r="B137" s="47"/>
      <c r="C137" s="302" t="s">
        <v>28</v>
      </c>
      <c r="D137" s="302" t="s">
        <v>1261</v>
      </c>
      <c r="E137" s="20" t="s">
        <v>28</v>
      </c>
      <c r="F137" s="303">
        <v>0</v>
      </c>
      <c r="G137" s="41"/>
      <c r="H137" s="47"/>
    </row>
    <row r="138" s="2" customFormat="1" ht="16.8" customHeight="1">
      <c r="A138" s="41"/>
      <c r="B138" s="47"/>
      <c r="C138" s="302" t="s">
        <v>28</v>
      </c>
      <c r="D138" s="302" t="s">
        <v>1348</v>
      </c>
      <c r="E138" s="20" t="s">
        <v>28</v>
      </c>
      <c r="F138" s="303">
        <v>23.350000000000001</v>
      </c>
      <c r="G138" s="41"/>
      <c r="H138" s="47"/>
    </row>
    <row r="139" s="2" customFormat="1" ht="16.8" customHeight="1">
      <c r="A139" s="41"/>
      <c r="B139" s="47"/>
      <c r="C139" s="302" t="s">
        <v>28</v>
      </c>
      <c r="D139" s="302" t="s">
        <v>1326</v>
      </c>
      <c r="E139" s="20" t="s">
        <v>28</v>
      </c>
      <c r="F139" s="303">
        <v>0</v>
      </c>
      <c r="G139" s="41"/>
      <c r="H139" s="47"/>
    </row>
    <row r="140" s="2" customFormat="1" ht="16.8" customHeight="1">
      <c r="A140" s="41"/>
      <c r="B140" s="47"/>
      <c r="C140" s="302" t="s">
        <v>28</v>
      </c>
      <c r="D140" s="302" t="s">
        <v>1349</v>
      </c>
      <c r="E140" s="20" t="s">
        <v>28</v>
      </c>
      <c r="F140" s="303">
        <v>46.289999999999999</v>
      </c>
      <c r="G140" s="41"/>
      <c r="H140" s="47"/>
    </row>
    <row r="141" s="2" customFormat="1" ht="16.8" customHeight="1">
      <c r="A141" s="41"/>
      <c r="B141" s="47"/>
      <c r="C141" s="302" t="s">
        <v>121</v>
      </c>
      <c r="D141" s="302" t="s">
        <v>416</v>
      </c>
      <c r="E141" s="20" t="s">
        <v>28</v>
      </c>
      <c r="F141" s="303">
        <v>313.488</v>
      </c>
      <c r="G141" s="41"/>
      <c r="H141" s="47"/>
    </row>
    <row r="142" s="2" customFormat="1" ht="16.8" customHeight="1">
      <c r="A142" s="41"/>
      <c r="B142" s="47"/>
      <c r="C142" s="304" t="s">
        <v>4624</v>
      </c>
      <c r="D142" s="41"/>
      <c r="E142" s="41"/>
      <c r="F142" s="41"/>
      <c r="G142" s="41"/>
      <c r="H142" s="47"/>
    </row>
    <row r="143" s="2" customFormat="1" ht="16.8" customHeight="1">
      <c r="A143" s="41"/>
      <c r="B143" s="47"/>
      <c r="C143" s="302" t="s">
        <v>1338</v>
      </c>
      <c r="D143" s="302" t="s">
        <v>4636</v>
      </c>
      <c r="E143" s="20" t="s">
        <v>572</v>
      </c>
      <c r="F143" s="303">
        <v>313.488</v>
      </c>
      <c r="G143" s="41"/>
      <c r="H143" s="47"/>
    </row>
    <row r="144" s="2" customFormat="1" ht="16.8" customHeight="1">
      <c r="A144" s="41"/>
      <c r="B144" s="47"/>
      <c r="C144" s="302" t="s">
        <v>1351</v>
      </c>
      <c r="D144" s="302" t="s">
        <v>4637</v>
      </c>
      <c r="E144" s="20" t="s">
        <v>572</v>
      </c>
      <c r="F144" s="303">
        <v>313.488</v>
      </c>
      <c r="G144" s="41"/>
      <c r="H144" s="47"/>
    </row>
    <row r="145" s="2" customFormat="1" ht="16.8" customHeight="1">
      <c r="A145" s="41"/>
      <c r="B145" s="47"/>
      <c r="C145" s="298" t="s">
        <v>123</v>
      </c>
      <c r="D145" s="299" t="s">
        <v>123</v>
      </c>
      <c r="E145" s="300" t="s">
        <v>28</v>
      </c>
      <c r="F145" s="301">
        <v>281.21499999999997</v>
      </c>
      <c r="G145" s="41"/>
      <c r="H145" s="47"/>
    </row>
    <row r="146" s="2" customFormat="1" ht="16.8" customHeight="1">
      <c r="A146" s="41"/>
      <c r="B146" s="47"/>
      <c r="C146" s="302" t="s">
        <v>28</v>
      </c>
      <c r="D146" s="302" t="s">
        <v>1243</v>
      </c>
      <c r="E146" s="20" t="s">
        <v>28</v>
      </c>
      <c r="F146" s="303">
        <v>0</v>
      </c>
      <c r="G146" s="41"/>
      <c r="H146" s="47"/>
    </row>
    <row r="147" s="2" customFormat="1" ht="16.8" customHeight="1">
      <c r="A147" s="41"/>
      <c r="B147" s="47"/>
      <c r="C147" s="302" t="s">
        <v>28</v>
      </c>
      <c r="D147" s="302" t="s">
        <v>1255</v>
      </c>
      <c r="E147" s="20" t="s">
        <v>28</v>
      </c>
      <c r="F147" s="303">
        <v>121.44</v>
      </c>
      <c r="G147" s="41"/>
      <c r="H147" s="47"/>
    </row>
    <row r="148" s="2" customFormat="1" ht="16.8" customHeight="1">
      <c r="A148" s="41"/>
      <c r="B148" s="47"/>
      <c r="C148" s="302" t="s">
        <v>28</v>
      </c>
      <c r="D148" s="302" t="s">
        <v>1256</v>
      </c>
      <c r="E148" s="20" t="s">
        <v>28</v>
      </c>
      <c r="F148" s="303">
        <v>120.8</v>
      </c>
      <c r="G148" s="41"/>
      <c r="H148" s="47"/>
    </row>
    <row r="149" s="2" customFormat="1" ht="16.8" customHeight="1">
      <c r="A149" s="41"/>
      <c r="B149" s="47"/>
      <c r="C149" s="302" t="s">
        <v>28</v>
      </c>
      <c r="D149" s="302" t="s">
        <v>1257</v>
      </c>
      <c r="E149" s="20" t="s">
        <v>28</v>
      </c>
      <c r="F149" s="303">
        <v>0</v>
      </c>
      <c r="G149" s="41"/>
      <c r="H149" s="47"/>
    </row>
    <row r="150" s="2" customFormat="1" ht="16.8" customHeight="1">
      <c r="A150" s="41"/>
      <c r="B150" s="47"/>
      <c r="C150" s="302" t="s">
        <v>28</v>
      </c>
      <c r="D150" s="302" t="s">
        <v>1258</v>
      </c>
      <c r="E150" s="20" t="s">
        <v>28</v>
      </c>
      <c r="F150" s="303">
        <v>27.486999999999998</v>
      </c>
      <c r="G150" s="41"/>
      <c r="H150" s="47"/>
    </row>
    <row r="151" s="2" customFormat="1" ht="16.8" customHeight="1">
      <c r="A151" s="41"/>
      <c r="B151" s="47"/>
      <c r="C151" s="302" t="s">
        <v>28</v>
      </c>
      <c r="D151" s="302" t="s">
        <v>1259</v>
      </c>
      <c r="E151" s="20" t="s">
        <v>28</v>
      </c>
      <c r="F151" s="303">
        <v>0</v>
      </c>
      <c r="G151" s="41"/>
      <c r="H151" s="47"/>
    </row>
    <row r="152" s="2" customFormat="1" ht="16.8" customHeight="1">
      <c r="A152" s="41"/>
      <c r="B152" s="47"/>
      <c r="C152" s="302" t="s">
        <v>28</v>
      </c>
      <c r="D152" s="302" t="s">
        <v>1260</v>
      </c>
      <c r="E152" s="20" t="s">
        <v>28</v>
      </c>
      <c r="F152" s="303">
        <v>1.363</v>
      </c>
      <c r="G152" s="41"/>
      <c r="H152" s="47"/>
    </row>
    <row r="153" s="2" customFormat="1" ht="16.8" customHeight="1">
      <c r="A153" s="41"/>
      <c r="B153" s="47"/>
      <c r="C153" s="302" t="s">
        <v>28</v>
      </c>
      <c r="D153" s="302" t="s">
        <v>1261</v>
      </c>
      <c r="E153" s="20" t="s">
        <v>28</v>
      </c>
      <c r="F153" s="303">
        <v>0</v>
      </c>
      <c r="G153" s="41"/>
      <c r="H153" s="47"/>
    </row>
    <row r="154" s="2" customFormat="1" ht="16.8" customHeight="1">
      <c r="A154" s="41"/>
      <c r="B154" s="47"/>
      <c r="C154" s="302" t="s">
        <v>28</v>
      </c>
      <c r="D154" s="302" t="s">
        <v>1262</v>
      </c>
      <c r="E154" s="20" t="s">
        <v>28</v>
      </c>
      <c r="F154" s="303">
        <v>10.125</v>
      </c>
      <c r="G154" s="41"/>
      <c r="H154" s="47"/>
    </row>
    <row r="155" s="2" customFormat="1" ht="16.8" customHeight="1">
      <c r="A155" s="41"/>
      <c r="B155" s="47"/>
      <c r="C155" s="302" t="s">
        <v>123</v>
      </c>
      <c r="D155" s="302" t="s">
        <v>416</v>
      </c>
      <c r="E155" s="20" t="s">
        <v>28</v>
      </c>
      <c r="F155" s="303">
        <v>281.21499999999997</v>
      </c>
      <c r="G155" s="41"/>
      <c r="H155" s="47"/>
    </row>
    <row r="156" s="2" customFormat="1" ht="16.8" customHeight="1">
      <c r="A156" s="41"/>
      <c r="B156" s="47"/>
      <c r="C156" s="304" t="s">
        <v>4624</v>
      </c>
      <c r="D156" s="41"/>
      <c r="E156" s="41"/>
      <c r="F156" s="41"/>
      <c r="G156" s="41"/>
      <c r="H156" s="47"/>
    </row>
    <row r="157" s="2" customFormat="1" ht="16.8" customHeight="1">
      <c r="A157" s="41"/>
      <c r="B157" s="47"/>
      <c r="C157" s="302" t="s">
        <v>1251</v>
      </c>
      <c r="D157" s="302" t="s">
        <v>4638</v>
      </c>
      <c r="E157" s="20" t="s">
        <v>572</v>
      </c>
      <c r="F157" s="303">
        <v>281.21499999999997</v>
      </c>
      <c r="G157" s="41"/>
      <c r="H157" s="47"/>
    </row>
    <row r="158" s="2" customFormat="1" ht="16.8" customHeight="1">
      <c r="A158" s="41"/>
      <c r="B158" s="47"/>
      <c r="C158" s="302" t="s">
        <v>1264</v>
      </c>
      <c r="D158" s="302" t="s">
        <v>4639</v>
      </c>
      <c r="E158" s="20" t="s">
        <v>572</v>
      </c>
      <c r="F158" s="303">
        <v>281.21499999999997</v>
      </c>
      <c r="G158" s="41"/>
      <c r="H158" s="47"/>
    </row>
    <row r="159" s="2" customFormat="1" ht="16.8" customHeight="1">
      <c r="A159" s="41"/>
      <c r="B159" s="47"/>
      <c r="C159" s="298" t="s">
        <v>125</v>
      </c>
      <c r="D159" s="299" t="s">
        <v>125</v>
      </c>
      <c r="E159" s="300" t="s">
        <v>28</v>
      </c>
      <c r="F159" s="301">
        <v>38.975000000000001</v>
      </c>
      <c r="G159" s="41"/>
      <c r="H159" s="47"/>
    </row>
    <row r="160" s="2" customFormat="1" ht="16.8" customHeight="1">
      <c r="A160" s="41"/>
      <c r="B160" s="47"/>
      <c r="C160" s="302" t="s">
        <v>28</v>
      </c>
      <c r="D160" s="302" t="s">
        <v>1257</v>
      </c>
      <c r="E160" s="20" t="s">
        <v>28</v>
      </c>
      <c r="F160" s="303">
        <v>0</v>
      </c>
      <c r="G160" s="41"/>
      <c r="H160" s="47"/>
    </row>
    <row r="161" s="2" customFormat="1" ht="16.8" customHeight="1">
      <c r="A161" s="41"/>
      <c r="B161" s="47"/>
      <c r="C161" s="302" t="s">
        <v>28</v>
      </c>
      <c r="D161" s="302" t="s">
        <v>1258</v>
      </c>
      <c r="E161" s="20" t="s">
        <v>28</v>
      </c>
      <c r="F161" s="303">
        <v>27.486999999999998</v>
      </c>
      <c r="G161" s="41"/>
      <c r="H161" s="47"/>
    </row>
    <row r="162" s="2" customFormat="1" ht="16.8" customHeight="1">
      <c r="A162" s="41"/>
      <c r="B162" s="47"/>
      <c r="C162" s="302" t="s">
        <v>28</v>
      </c>
      <c r="D162" s="302" t="s">
        <v>1259</v>
      </c>
      <c r="E162" s="20" t="s">
        <v>28</v>
      </c>
      <c r="F162" s="303">
        <v>0</v>
      </c>
      <c r="G162" s="41"/>
      <c r="H162" s="47"/>
    </row>
    <row r="163" s="2" customFormat="1" ht="16.8" customHeight="1">
      <c r="A163" s="41"/>
      <c r="B163" s="47"/>
      <c r="C163" s="302" t="s">
        <v>28</v>
      </c>
      <c r="D163" s="302" t="s">
        <v>1260</v>
      </c>
      <c r="E163" s="20" t="s">
        <v>28</v>
      </c>
      <c r="F163" s="303">
        <v>1.363</v>
      </c>
      <c r="G163" s="41"/>
      <c r="H163" s="47"/>
    </row>
    <row r="164" s="2" customFormat="1" ht="16.8" customHeight="1">
      <c r="A164" s="41"/>
      <c r="B164" s="47"/>
      <c r="C164" s="302" t="s">
        <v>28</v>
      </c>
      <c r="D164" s="302" t="s">
        <v>1261</v>
      </c>
      <c r="E164" s="20" t="s">
        <v>28</v>
      </c>
      <c r="F164" s="303">
        <v>0</v>
      </c>
      <c r="G164" s="41"/>
      <c r="H164" s="47"/>
    </row>
    <row r="165" s="2" customFormat="1" ht="16.8" customHeight="1">
      <c r="A165" s="41"/>
      <c r="B165" s="47"/>
      <c r="C165" s="302" t="s">
        <v>28</v>
      </c>
      <c r="D165" s="302" t="s">
        <v>1262</v>
      </c>
      <c r="E165" s="20" t="s">
        <v>28</v>
      </c>
      <c r="F165" s="303">
        <v>10.125</v>
      </c>
      <c r="G165" s="41"/>
      <c r="H165" s="47"/>
    </row>
    <row r="166" s="2" customFormat="1" ht="16.8" customHeight="1">
      <c r="A166" s="41"/>
      <c r="B166" s="47"/>
      <c r="C166" s="302" t="s">
        <v>125</v>
      </c>
      <c r="D166" s="302" t="s">
        <v>618</v>
      </c>
      <c r="E166" s="20" t="s">
        <v>28</v>
      </c>
      <c r="F166" s="303">
        <v>38.975000000000001</v>
      </c>
      <c r="G166" s="41"/>
      <c r="H166" s="47"/>
    </row>
    <row r="167" s="2" customFormat="1" ht="16.8" customHeight="1">
      <c r="A167" s="41"/>
      <c r="B167" s="47"/>
      <c r="C167" s="304" t="s">
        <v>4624</v>
      </c>
      <c r="D167" s="41"/>
      <c r="E167" s="41"/>
      <c r="F167" s="41"/>
      <c r="G167" s="41"/>
      <c r="H167" s="47"/>
    </row>
    <row r="168" s="2" customFormat="1" ht="16.8" customHeight="1">
      <c r="A168" s="41"/>
      <c r="B168" s="47"/>
      <c r="C168" s="302" t="s">
        <v>1251</v>
      </c>
      <c r="D168" s="302" t="s">
        <v>4638</v>
      </c>
      <c r="E168" s="20" t="s">
        <v>572</v>
      </c>
      <c r="F168" s="303">
        <v>281.21499999999997</v>
      </c>
      <c r="G168" s="41"/>
      <c r="H168" s="47"/>
    </row>
    <row r="169" s="2" customFormat="1" ht="16.8" customHeight="1">
      <c r="A169" s="41"/>
      <c r="B169" s="47"/>
      <c r="C169" s="302" t="s">
        <v>1269</v>
      </c>
      <c r="D169" s="302" t="s">
        <v>4640</v>
      </c>
      <c r="E169" s="20" t="s">
        <v>572</v>
      </c>
      <c r="F169" s="303">
        <v>38.975000000000001</v>
      </c>
      <c r="G169" s="41"/>
      <c r="H169" s="47"/>
    </row>
    <row r="170" s="2" customFormat="1">
      <c r="A170" s="41"/>
      <c r="B170" s="47"/>
      <c r="C170" s="302" t="s">
        <v>1274</v>
      </c>
      <c r="D170" s="302" t="s">
        <v>4641</v>
      </c>
      <c r="E170" s="20" t="s">
        <v>572</v>
      </c>
      <c r="F170" s="303">
        <v>38.975000000000001</v>
      </c>
      <c r="G170" s="41"/>
      <c r="H170" s="47"/>
    </row>
    <row r="171" s="2" customFormat="1" ht="16.8" customHeight="1">
      <c r="A171" s="41"/>
      <c r="B171" s="47"/>
      <c r="C171" s="298" t="s">
        <v>127</v>
      </c>
      <c r="D171" s="299" t="s">
        <v>127</v>
      </c>
      <c r="E171" s="300" t="s">
        <v>28</v>
      </c>
      <c r="F171" s="301">
        <v>124.27</v>
      </c>
      <c r="G171" s="41"/>
      <c r="H171" s="47"/>
    </row>
    <row r="172" s="2" customFormat="1" ht="16.8" customHeight="1">
      <c r="A172" s="41"/>
      <c r="B172" s="47"/>
      <c r="C172" s="302" t="s">
        <v>28</v>
      </c>
      <c r="D172" s="302" t="s">
        <v>797</v>
      </c>
      <c r="E172" s="20" t="s">
        <v>28</v>
      </c>
      <c r="F172" s="303">
        <v>0</v>
      </c>
      <c r="G172" s="41"/>
      <c r="H172" s="47"/>
    </row>
    <row r="173" s="2" customFormat="1" ht="16.8" customHeight="1">
      <c r="A173" s="41"/>
      <c r="B173" s="47"/>
      <c r="C173" s="302" t="s">
        <v>28</v>
      </c>
      <c r="D173" s="302" t="s">
        <v>2274</v>
      </c>
      <c r="E173" s="20" t="s">
        <v>28</v>
      </c>
      <c r="F173" s="303">
        <v>101</v>
      </c>
      <c r="G173" s="41"/>
      <c r="H173" s="47"/>
    </row>
    <row r="174" s="2" customFormat="1" ht="16.8" customHeight="1">
      <c r="A174" s="41"/>
      <c r="B174" s="47"/>
      <c r="C174" s="302" t="s">
        <v>28</v>
      </c>
      <c r="D174" s="302" t="s">
        <v>800</v>
      </c>
      <c r="E174" s="20" t="s">
        <v>28</v>
      </c>
      <c r="F174" s="303">
        <v>0</v>
      </c>
      <c r="G174" s="41"/>
      <c r="H174" s="47"/>
    </row>
    <row r="175" s="2" customFormat="1" ht="16.8" customHeight="1">
      <c r="A175" s="41"/>
      <c r="B175" s="47"/>
      <c r="C175" s="302" t="s">
        <v>28</v>
      </c>
      <c r="D175" s="302" t="s">
        <v>2275</v>
      </c>
      <c r="E175" s="20" t="s">
        <v>28</v>
      </c>
      <c r="F175" s="303">
        <v>8.4700000000000006</v>
      </c>
      <c r="G175" s="41"/>
      <c r="H175" s="47"/>
    </row>
    <row r="176" s="2" customFormat="1" ht="16.8" customHeight="1">
      <c r="A176" s="41"/>
      <c r="B176" s="47"/>
      <c r="C176" s="302" t="s">
        <v>28</v>
      </c>
      <c r="D176" s="302" t="s">
        <v>802</v>
      </c>
      <c r="E176" s="20" t="s">
        <v>28</v>
      </c>
      <c r="F176" s="303">
        <v>0</v>
      </c>
      <c r="G176" s="41"/>
      <c r="H176" s="47"/>
    </row>
    <row r="177" s="2" customFormat="1" ht="16.8" customHeight="1">
      <c r="A177" s="41"/>
      <c r="B177" s="47"/>
      <c r="C177" s="302" t="s">
        <v>28</v>
      </c>
      <c r="D177" s="302" t="s">
        <v>2276</v>
      </c>
      <c r="E177" s="20" t="s">
        <v>28</v>
      </c>
      <c r="F177" s="303">
        <v>7.4000000000000004</v>
      </c>
      <c r="G177" s="41"/>
      <c r="H177" s="47"/>
    </row>
    <row r="178" s="2" customFormat="1" ht="16.8" customHeight="1">
      <c r="A178" s="41"/>
      <c r="B178" s="47"/>
      <c r="C178" s="302" t="s">
        <v>28</v>
      </c>
      <c r="D178" s="302" t="s">
        <v>804</v>
      </c>
      <c r="E178" s="20" t="s">
        <v>28</v>
      </c>
      <c r="F178" s="303">
        <v>0</v>
      </c>
      <c r="G178" s="41"/>
      <c r="H178" s="47"/>
    </row>
    <row r="179" s="2" customFormat="1" ht="16.8" customHeight="1">
      <c r="A179" s="41"/>
      <c r="B179" s="47"/>
      <c r="C179" s="302" t="s">
        <v>28</v>
      </c>
      <c r="D179" s="302" t="s">
        <v>2276</v>
      </c>
      <c r="E179" s="20" t="s">
        <v>28</v>
      </c>
      <c r="F179" s="303">
        <v>7.4000000000000004</v>
      </c>
      <c r="G179" s="41"/>
      <c r="H179" s="47"/>
    </row>
    <row r="180" s="2" customFormat="1" ht="16.8" customHeight="1">
      <c r="A180" s="41"/>
      <c r="B180" s="47"/>
      <c r="C180" s="302" t="s">
        <v>127</v>
      </c>
      <c r="D180" s="302" t="s">
        <v>416</v>
      </c>
      <c r="E180" s="20" t="s">
        <v>28</v>
      </c>
      <c r="F180" s="303">
        <v>124.27</v>
      </c>
      <c r="G180" s="41"/>
      <c r="H180" s="47"/>
    </row>
    <row r="181" s="2" customFormat="1" ht="16.8" customHeight="1">
      <c r="A181" s="41"/>
      <c r="B181" s="47"/>
      <c r="C181" s="304" t="s">
        <v>4624</v>
      </c>
      <c r="D181" s="41"/>
      <c r="E181" s="41"/>
      <c r="F181" s="41"/>
      <c r="G181" s="41"/>
      <c r="H181" s="47"/>
    </row>
    <row r="182" s="2" customFormat="1">
      <c r="A182" s="41"/>
      <c r="B182" s="47"/>
      <c r="C182" s="302" t="s">
        <v>2270</v>
      </c>
      <c r="D182" s="302" t="s">
        <v>4642</v>
      </c>
      <c r="E182" s="20" t="s">
        <v>572</v>
      </c>
      <c r="F182" s="303">
        <v>124.27</v>
      </c>
      <c r="G182" s="41"/>
      <c r="H182" s="47"/>
    </row>
    <row r="183" s="2" customFormat="1">
      <c r="A183" s="41"/>
      <c r="B183" s="47"/>
      <c r="C183" s="302" t="s">
        <v>1555</v>
      </c>
      <c r="D183" s="302" t="s">
        <v>4643</v>
      </c>
      <c r="E183" s="20" t="s">
        <v>572</v>
      </c>
      <c r="F183" s="303">
        <v>124.27</v>
      </c>
      <c r="G183" s="41"/>
      <c r="H183" s="47"/>
    </row>
    <row r="184" s="2" customFormat="1" ht="16.8" customHeight="1">
      <c r="A184" s="41"/>
      <c r="B184" s="47"/>
      <c r="C184" s="302" t="s">
        <v>4135</v>
      </c>
      <c r="D184" s="302" t="s">
        <v>4644</v>
      </c>
      <c r="E184" s="20" t="s">
        <v>572</v>
      </c>
      <c r="F184" s="303">
        <v>143.78700000000001</v>
      </c>
      <c r="G184" s="41"/>
      <c r="H184" s="47"/>
    </row>
    <row r="185" s="2" customFormat="1" ht="16.8" customHeight="1">
      <c r="A185" s="41"/>
      <c r="B185" s="47"/>
      <c r="C185" s="302" t="s">
        <v>4173</v>
      </c>
      <c r="D185" s="302" t="s">
        <v>4645</v>
      </c>
      <c r="E185" s="20" t="s">
        <v>572</v>
      </c>
      <c r="F185" s="303">
        <v>3776.6669999999999</v>
      </c>
      <c r="G185" s="41"/>
      <c r="H185" s="47"/>
    </row>
    <row r="186" s="2" customFormat="1" ht="16.8" customHeight="1">
      <c r="A186" s="41"/>
      <c r="B186" s="47"/>
      <c r="C186" s="298" t="s">
        <v>129</v>
      </c>
      <c r="D186" s="299" t="s">
        <v>129</v>
      </c>
      <c r="E186" s="300" t="s">
        <v>28</v>
      </c>
      <c r="F186" s="301">
        <v>116.645</v>
      </c>
      <c r="G186" s="41"/>
      <c r="H186" s="47"/>
    </row>
    <row r="187" s="2" customFormat="1" ht="16.8" customHeight="1">
      <c r="A187" s="41"/>
      <c r="B187" s="47"/>
      <c r="C187" s="302" t="s">
        <v>28</v>
      </c>
      <c r="D187" s="302" t="s">
        <v>800</v>
      </c>
      <c r="E187" s="20" t="s">
        <v>28</v>
      </c>
      <c r="F187" s="303">
        <v>0</v>
      </c>
      <c r="G187" s="41"/>
      <c r="H187" s="47"/>
    </row>
    <row r="188" s="2" customFormat="1" ht="16.8" customHeight="1">
      <c r="A188" s="41"/>
      <c r="B188" s="47"/>
      <c r="C188" s="302" t="s">
        <v>28</v>
      </c>
      <c r="D188" s="302" t="s">
        <v>2267</v>
      </c>
      <c r="E188" s="20" t="s">
        <v>28</v>
      </c>
      <c r="F188" s="303">
        <v>62.255000000000003</v>
      </c>
      <c r="G188" s="41"/>
      <c r="H188" s="47"/>
    </row>
    <row r="189" s="2" customFormat="1" ht="16.8" customHeight="1">
      <c r="A189" s="41"/>
      <c r="B189" s="47"/>
      <c r="C189" s="302" t="s">
        <v>28</v>
      </c>
      <c r="D189" s="302" t="s">
        <v>802</v>
      </c>
      <c r="E189" s="20" t="s">
        <v>28</v>
      </c>
      <c r="F189" s="303">
        <v>0</v>
      </c>
      <c r="G189" s="41"/>
      <c r="H189" s="47"/>
    </row>
    <row r="190" s="2" customFormat="1" ht="16.8" customHeight="1">
      <c r="A190" s="41"/>
      <c r="B190" s="47"/>
      <c r="C190" s="302" t="s">
        <v>28</v>
      </c>
      <c r="D190" s="302" t="s">
        <v>2268</v>
      </c>
      <c r="E190" s="20" t="s">
        <v>28</v>
      </c>
      <c r="F190" s="303">
        <v>54.390000000000001</v>
      </c>
      <c r="G190" s="41"/>
      <c r="H190" s="47"/>
    </row>
    <row r="191" s="2" customFormat="1" ht="16.8" customHeight="1">
      <c r="A191" s="41"/>
      <c r="B191" s="47"/>
      <c r="C191" s="302" t="s">
        <v>129</v>
      </c>
      <c r="D191" s="302" t="s">
        <v>416</v>
      </c>
      <c r="E191" s="20" t="s">
        <v>28</v>
      </c>
      <c r="F191" s="303">
        <v>116.645</v>
      </c>
      <c r="G191" s="41"/>
      <c r="H191" s="47"/>
    </row>
    <row r="192" s="2" customFormat="1" ht="16.8" customHeight="1">
      <c r="A192" s="41"/>
      <c r="B192" s="47"/>
      <c r="C192" s="304" t="s">
        <v>4624</v>
      </c>
      <c r="D192" s="41"/>
      <c r="E192" s="41"/>
      <c r="F192" s="41"/>
      <c r="G192" s="41"/>
      <c r="H192" s="47"/>
    </row>
    <row r="193" s="2" customFormat="1">
      <c r="A193" s="41"/>
      <c r="B193" s="47"/>
      <c r="C193" s="302" t="s">
        <v>2263</v>
      </c>
      <c r="D193" s="302" t="s">
        <v>4646</v>
      </c>
      <c r="E193" s="20" t="s">
        <v>572</v>
      </c>
      <c r="F193" s="303">
        <v>116.645</v>
      </c>
      <c r="G193" s="41"/>
      <c r="H193" s="47"/>
    </row>
    <row r="194" s="2" customFormat="1">
      <c r="A194" s="41"/>
      <c r="B194" s="47"/>
      <c r="C194" s="302" t="s">
        <v>1550</v>
      </c>
      <c r="D194" s="302" t="s">
        <v>4647</v>
      </c>
      <c r="E194" s="20" t="s">
        <v>572</v>
      </c>
      <c r="F194" s="303">
        <v>116.645</v>
      </c>
      <c r="G194" s="41"/>
      <c r="H194" s="47"/>
    </row>
    <row r="195" s="2" customFormat="1" ht="16.8" customHeight="1">
      <c r="A195" s="41"/>
      <c r="B195" s="47"/>
      <c r="C195" s="302" t="s">
        <v>4135</v>
      </c>
      <c r="D195" s="302" t="s">
        <v>4644</v>
      </c>
      <c r="E195" s="20" t="s">
        <v>572</v>
      </c>
      <c r="F195" s="303">
        <v>143.78700000000001</v>
      </c>
      <c r="G195" s="41"/>
      <c r="H195" s="47"/>
    </row>
    <row r="196" s="2" customFormat="1" ht="16.8" customHeight="1">
      <c r="A196" s="41"/>
      <c r="B196" s="47"/>
      <c r="C196" s="298" t="s">
        <v>131</v>
      </c>
      <c r="D196" s="299" t="s">
        <v>131</v>
      </c>
      <c r="E196" s="300" t="s">
        <v>28</v>
      </c>
      <c r="F196" s="301">
        <v>784.30600000000004</v>
      </c>
      <c r="G196" s="41"/>
      <c r="H196" s="47"/>
    </row>
    <row r="197" s="2" customFormat="1" ht="16.8" customHeight="1">
      <c r="A197" s="41"/>
      <c r="B197" s="47"/>
      <c r="C197" s="302" t="s">
        <v>28</v>
      </c>
      <c r="D197" s="302" t="s">
        <v>2292</v>
      </c>
      <c r="E197" s="20" t="s">
        <v>28</v>
      </c>
      <c r="F197" s="303">
        <v>696.80600000000004</v>
      </c>
      <c r="G197" s="41"/>
      <c r="H197" s="47"/>
    </row>
    <row r="198" s="2" customFormat="1" ht="16.8" customHeight="1">
      <c r="A198" s="41"/>
      <c r="B198" s="47"/>
      <c r="C198" s="302" t="s">
        <v>28</v>
      </c>
      <c r="D198" s="302" t="s">
        <v>2293</v>
      </c>
      <c r="E198" s="20" t="s">
        <v>28</v>
      </c>
      <c r="F198" s="303">
        <v>111.8</v>
      </c>
      <c r="G198" s="41"/>
      <c r="H198" s="47"/>
    </row>
    <row r="199" s="2" customFormat="1" ht="16.8" customHeight="1">
      <c r="A199" s="41"/>
      <c r="B199" s="47"/>
      <c r="C199" s="302" t="s">
        <v>28</v>
      </c>
      <c r="D199" s="302" t="s">
        <v>2294</v>
      </c>
      <c r="E199" s="20" t="s">
        <v>28</v>
      </c>
      <c r="F199" s="303">
        <v>-77.159999999999997</v>
      </c>
      <c r="G199" s="41"/>
      <c r="H199" s="47"/>
    </row>
    <row r="200" s="2" customFormat="1" ht="16.8" customHeight="1">
      <c r="A200" s="41"/>
      <c r="B200" s="47"/>
      <c r="C200" s="302" t="s">
        <v>28</v>
      </c>
      <c r="D200" s="302" t="s">
        <v>2295</v>
      </c>
      <c r="E200" s="20" t="s">
        <v>28</v>
      </c>
      <c r="F200" s="303">
        <v>52.859999999999999</v>
      </c>
      <c r="G200" s="41"/>
      <c r="H200" s="47"/>
    </row>
    <row r="201" s="2" customFormat="1" ht="16.8" customHeight="1">
      <c r="A201" s="41"/>
      <c r="B201" s="47"/>
      <c r="C201" s="302" t="s">
        <v>131</v>
      </c>
      <c r="D201" s="302" t="s">
        <v>618</v>
      </c>
      <c r="E201" s="20" t="s">
        <v>28</v>
      </c>
      <c r="F201" s="303">
        <v>784.30600000000004</v>
      </c>
      <c r="G201" s="41"/>
      <c r="H201" s="47"/>
    </row>
    <row r="202" s="2" customFormat="1" ht="16.8" customHeight="1">
      <c r="A202" s="41"/>
      <c r="B202" s="47"/>
      <c r="C202" s="304" t="s">
        <v>4624</v>
      </c>
      <c r="D202" s="41"/>
      <c r="E202" s="41"/>
      <c r="F202" s="41"/>
      <c r="G202" s="41"/>
      <c r="H202" s="47"/>
    </row>
    <row r="203" s="2" customFormat="1">
      <c r="A203" s="41"/>
      <c r="B203" s="47"/>
      <c r="C203" s="302" t="s">
        <v>2287</v>
      </c>
      <c r="D203" s="302" t="s">
        <v>4648</v>
      </c>
      <c r="E203" s="20" t="s">
        <v>572</v>
      </c>
      <c r="F203" s="303">
        <v>900.89999999999998</v>
      </c>
      <c r="G203" s="41"/>
      <c r="H203" s="47"/>
    </row>
    <row r="204" s="2" customFormat="1" ht="16.8" customHeight="1">
      <c r="A204" s="41"/>
      <c r="B204" s="47"/>
      <c r="C204" s="302" t="s">
        <v>1622</v>
      </c>
      <c r="D204" s="302" t="s">
        <v>4649</v>
      </c>
      <c r="E204" s="20" t="s">
        <v>572</v>
      </c>
      <c r="F204" s="303">
        <v>2755.5590000000002</v>
      </c>
      <c r="G204" s="41"/>
      <c r="H204" s="47"/>
    </row>
    <row r="205" s="2" customFormat="1" ht="16.8" customHeight="1">
      <c r="A205" s="41"/>
      <c r="B205" s="47"/>
      <c r="C205" s="298" t="s">
        <v>133</v>
      </c>
      <c r="D205" s="299" t="s">
        <v>133</v>
      </c>
      <c r="E205" s="300" t="s">
        <v>28</v>
      </c>
      <c r="F205" s="301">
        <v>624.23299999999995</v>
      </c>
      <c r="G205" s="41"/>
      <c r="H205" s="47"/>
    </row>
    <row r="206" s="2" customFormat="1" ht="16.8" customHeight="1">
      <c r="A206" s="41"/>
      <c r="B206" s="47"/>
      <c r="C206" s="302" t="s">
        <v>28</v>
      </c>
      <c r="D206" s="302" t="s">
        <v>802</v>
      </c>
      <c r="E206" s="20" t="s">
        <v>28</v>
      </c>
      <c r="F206" s="303">
        <v>0</v>
      </c>
      <c r="G206" s="41"/>
      <c r="H206" s="47"/>
    </row>
    <row r="207" s="2" customFormat="1" ht="16.8" customHeight="1">
      <c r="A207" s="41"/>
      <c r="B207" s="47"/>
      <c r="C207" s="302" t="s">
        <v>28</v>
      </c>
      <c r="D207" s="302" t="s">
        <v>2546</v>
      </c>
      <c r="E207" s="20" t="s">
        <v>28</v>
      </c>
      <c r="F207" s="303">
        <v>401.54199999999997</v>
      </c>
      <c r="G207" s="41"/>
      <c r="H207" s="47"/>
    </row>
    <row r="208" s="2" customFormat="1" ht="16.8" customHeight="1">
      <c r="A208" s="41"/>
      <c r="B208" s="47"/>
      <c r="C208" s="302" t="s">
        <v>28</v>
      </c>
      <c r="D208" s="302" t="s">
        <v>2547</v>
      </c>
      <c r="E208" s="20" t="s">
        <v>28</v>
      </c>
      <c r="F208" s="303">
        <v>222.691</v>
      </c>
      <c r="G208" s="41"/>
      <c r="H208" s="47"/>
    </row>
    <row r="209" s="2" customFormat="1" ht="16.8" customHeight="1">
      <c r="A209" s="41"/>
      <c r="B209" s="47"/>
      <c r="C209" s="302" t="s">
        <v>133</v>
      </c>
      <c r="D209" s="302" t="s">
        <v>416</v>
      </c>
      <c r="E209" s="20" t="s">
        <v>28</v>
      </c>
      <c r="F209" s="303">
        <v>624.23299999999995</v>
      </c>
      <c r="G209" s="41"/>
      <c r="H209" s="47"/>
    </row>
    <row r="210" s="2" customFormat="1" ht="16.8" customHeight="1">
      <c r="A210" s="41"/>
      <c r="B210" s="47"/>
      <c r="C210" s="304" t="s">
        <v>4624</v>
      </c>
      <c r="D210" s="41"/>
      <c r="E210" s="41"/>
      <c r="F210" s="41"/>
      <c r="G210" s="41"/>
      <c r="H210" s="47"/>
    </row>
    <row r="211" s="2" customFormat="1">
      <c r="A211" s="41"/>
      <c r="B211" s="47"/>
      <c r="C211" s="302" t="s">
        <v>2542</v>
      </c>
      <c r="D211" s="302" t="s">
        <v>4650</v>
      </c>
      <c r="E211" s="20" t="s">
        <v>572</v>
      </c>
      <c r="F211" s="303">
        <v>624.23299999999995</v>
      </c>
      <c r="G211" s="41"/>
      <c r="H211" s="47"/>
    </row>
    <row r="212" s="2" customFormat="1" ht="16.8" customHeight="1">
      <c r="A212" s="41"/>
      <c r="B212" s="47"/>
      <c r="C212" s="302" t="s">
        <v>2549</v>
      </c>
      <c r="D212" s="302" t="s">
        <v>4651</v>
      </c>
      <c r="E212" s="20" t="s">
        <v>572</v>
      </c>
      <c r="F212" s="303">
        <v>624.23299999999995</v>
      </c>
      <c r="G212" s="41"/>
      <c r="H212" s="47"/>
    </row>
    <row r="213" s="2" customFormat="1" ht="16.8" customHeight="1">
      <c r="A213" s="41"/>
      <c r="B213" s="47"/>
      <c r="C213" s="298" t="s">
        <v>135</v>
      </c>
      <c r="D213" s="299" t="s">
        <v>135</v>
      </c>
      <c r="E213" s="300" t="s">
        <v>28</v>
      </c>
      <c r="F213" s="301">
        <v>478.69900000000001</v>
      </c>
      <c r="G213" s="41"/>
      <c r="H213" s="47"/>
    </row>
    <row r="214" s="2" customFormat="1" ht="16.8" customHeight="1">
      <c r="A214" s="41"/>
      <c r="B214" s="47"/>
      <c r="C214" s="302" t="s">
        <v>28</v>
      </c>
      <c r="D214" s="302" t="s">
        <v>802</v>
      </c>
      <c r="E214" s="20" t="s">
        <v>28</v>
      </c>
      <c r="F214" s="303">
        <v>0</v>
      </c>
      <c r="G214" s="41"/>
      <c r="H214" s="47"/>
    </row>
    <row r="215" s="2" customFormat="1" ht="16.8" customHeight="1">
      <c r="A215" s="41"/>
      <c r="B215" s="47"/>
      <c r="C215" s="302" t="s">
        <v>28</v>
      </c>
      <c r="D215" s="302" t="s">
        <v>2811</v>
      </c>
      <c r="E215" s="20" t="s">
        <v>28</v>
      </c>
      <c r="F215" s="303">
        <v>478.69900000000001</v>
      </c>
      <c r="G215" s="41"/>
      <c r="H215" s="47"/>
    </row>
    <row r="216" s="2" customFormat="1" ht="16.8" customHeight="1">
      <c r="A216" s="41"/>
      <c r="B216" s="47"/>
      <c r="C216" s="302" t="s">
        <v>135</v>
      </c>
      <c r="D216" s="302" t="s">
        <v>416</v>
      </c>
      <c r="E216" s="20" t="s">
        <v>28</v>
      </c>
      <c r="F216" s="303">
        <v>478.69900000000001</v>
      </c>
      <c r="G216" s="41"/>
      <c r="H216" s="47"/>
    </row>
    <row r="217" s="2" customFormat="1" ht="16.8" customHeight="1">
      <c r="A217" s="41"/>
      <c r="B217" s="47"/>
      <c r="C217" s="304" t="s">
        <v>4624</v>
      </c>
      <c r="D217" s="41"/>
      <c r="E217" s="41"/>
      <c r="F217" s="41"/>
      <c r="G217" s="41"/>
      <c r="H217" s="47"/>
    </row>
    <row r="218" s="2" customFormat="1">
      <c r="A218" s="41"/>
      <c r="B218" s="47"/>
      <c r="C218" s="302" t="s">
        <v>2807</v>
      </c>
      <c r="D218" s="302" t="s">
        <v>4652</v>
      </c>
      <c r="E218" s="20" t="s">
        <v>572</v>
      </c>
      <c r="F218" s="303">
        <v>478.69900000000001</v>
      </c>
      <c r="G218" s="41"/>
      <c r="H218" s="47"/>
    </row>
    <row r="219" s="2" customFormat="1" ht="16.8" customHeight="1">
      <c r="A219" s="41"/>
      <c r="B219" s="47"/>
      <c r="C219" s="302" t="s">
        <v>2079</v>
      </c>
      <c r="D219" s="302" t="s">
        <v>4653</v>
      </c>
      <c r="E219" s="20" t="s">
        <v>388</v>
      </c>
      <c r="F219" s="303">
        <v>239.34999999999999</v>
      </c>
      <c r="G219" s="41"/>
      <c r="H219" s="47"/>
    </row>
    <row r="220" s="2" customFormat="1" ht="16.8" customHeight="1">
      <c r="A220" s="41"/>
      <c r="B220" s="47"/>
      <c r="C220" s="298" t="s">
        <v>137</v>
      </c>
      <c r="D220" s="299" t="s">
        <v>137</v>
      </c>
      <c r="E220" s="300" t="s">
        <v>28</v>
      </c>
      <c r="F220" s="301">
        <v>38</v>
      </c>
      <c r="G220" s="41"/>
      <c r="H220" s="47"/>
    </row>
    <row r="221" s="2" customFormat="1" ht="16.8" customHeight="1">
      <c r="A221" s="41"/>
      <c r="B221" s="47"/>
      <c r="C221" s="302" t="s">
        <v>28</v>
      </c>
      <c r="D221" s="302" t="s">
        <v>797</v>
      </c>
      <c r="E221" s="20" t="s">
        <v>28</v>
      </c>
      <c r="F221" s="303">
        <v>0</v>
      </c>
      <c r="G221" s="41"/>
      <c r="H221" s="47"/>
    </row>
    <row r="222" s="2" customFormat="1" ht="16.8" customHeight="1">
      <c r="A222" s="41"/>
      <c r="B222" s="47"/>
      <c r="C222" s="302" t="s">
        <v>28</v>
      </c>
      <c r="D222" s="302" t="s">
        <v>3737</v>
      </c>
      <c r="E222" s="20" t="s">
        <v>28</v>
      </c>
      <c r="F222" s="303">
        <v>38</v>
      </c>
      <c r="G222" s="41"/>
      <c r="H222" s="47"/>
    </row>
    <row r="223" s="2" customFormat="1" ht="16.8" customHeight="1">
      <c r="A223" s="41"/>
      <c r="B223" s="47"/>
      <c r="C223" s="302" t="s">
        <v>137</v>
      </c>
      <c r="D223" s="302" t="s">
        <v>416</v>
      </c>
      <c r="E223" s="20" t="s">
        <v>28</v>
      </c>
      <c r="F223" s="303">
        <v>38</v>
      </c>
      <c r="G223" s="41"/>
      <c r="H223" s="47"/>
    </row>
    <row r="224" s="2" customFormat="1" ht="16.8" customHeight="1">
      <c r="A224" s="41"/>
      <c r="B224" s="47"/>
      <c r="C224" s="304" t="s">
        <v>4624</v>
      </c>
      <c r="D224" s="41"/>
      <c r="E224" s="41"/>
      <c r="F224" s="41"/>
      <c r="G224" s="41"/>
      <c r="H224" s="47"/>
    </row>
    <row r="225" s="2" customFormat="1">
      <c r="A225" s="41"/>
      <c r="B225" s="47"/>
      <c r="C225" s="302" t="s">
        <v>3733</v>
      </c>
      <c r="D225" s="302" t="s">
        <v>4654</v>
      </c>
      <c r="E225" s="20" t="s">
        <v>972</v>
      </c>
      <c r="F225" s="303">
        <v>38</v>
      </c>
      <c r="G225" s="41"/>
      <c r="H225" s="47"/>
    </row>
    <row r="226" s="2" customFormat="1" ht="16.8" customHeight="1">
      <c r="A226" s="41"/>
      <c r="B226" s="47"/>
      <c r="C226" s="302" t="s">
        <v>3739</v>
      </c>
      <c r="D226" s="302" t="s">
        <v>4655</v>
      </c>
      <c r="E226" s="20" t="s">
        <v>972</v>
      </c>
      <c r="F226" s="303">
        <v>41.799999999999997</v>
      </c>
      <c r="G226" s="41"/>
      <c r="H226" s="47"/>
    </row>
    <row r="227" s="2" customFormat="1" ht="16.8" customHeight="1">
      <c r="A227" s="41"/>
      <c r="B227" s="47"/>
      <c r="C227" s="298" t="s">
        <v>139</v>
      </c>
      <c r="D227" s="299" t="s">
        <v>139</v>
      </c>
      <c r="E227" s="300" t="s">
        <v>28</v>
      </c>
      <c r="F227" s="301">
        <v>15.300000000000001</v>
      </c>
      <c r="G227" s="41"/>
      <c r="H227" s="47"/>
    </row>
    <row r="228" s="2" customFormat="1" ht="16.8" customHeight="1">
      <c r="A228" s="41"/>
      <c r="B228" s="47"/>
      <c r="C228" s="302" t="s">
        <v>28</v>
      </c>
      <c r="D228" s="302" t="s">
        <v>797</v>
      </c>
      <c r="E228" s="20" t="s">
        <v>28</v>
      </c>
      <c r="F228" s="303">
        <v>0</v>
      </c>
      <c r="G228" s="41"/>
      <c r="H228" s="47"/>
    </row>
    <row r="229" s="2" customFormat="1" ht="16.8" customHeight="1">
      <c r="A229" s="41"/>
      <c r="B229" s="47"/>
      <c r="C229" s="302" t="s">
        <v>28</v>
      </c>
      <c r="D229" s="302" t="s">
        <v>665</v>
      </c>
      <c r="E229" s="20" t="s">
        <v>28</v>
      </c>
      <c r="F229" s="303">
        <v>10.199999999999999</v>
      </c>
      <c r="G229" s="41"/>
      <c r="H229" s="47"/>
    </row>
    <row r="230" s="2" customFormat="1" ht="16.8" customHeight="1">
      <c r="A230" s="41"/>
      <c r="B230" s="47"/>
      <c r="C230" s="302" t="s">
        <v>28</v>
      </c>
      <c r="D230" s="302" t="s">
        <v>800</v>
      </c>
      <c r="E230" s="20" t="s">
        <v>28</v>
      </c>
      <c r="F230" s="303">
        <v>0</v>
      </c>
      <c r="G230" s="41"/>
      <c r="H230" s="47"/>
    </row>
    <row r="231" s="2" customFormat="1" ht="16.8" customHeight="1">
      <c r="A231" s="41"/>
      <c r="B231" s="47"/>
      <c r="C231" s="302" t="s">
        <v>28</v>
      </c>
      <c r="D231" s="302" t="s">
        <v>2261</v>
      </c>
      <c r="E231" s="20" t="s">
        <v>28</v>
      </c>
      <c r="F231" s="303">
        <v>5.0999999999999996</v>
      </c>
      <c r="G231" s="41"/>
      <c r="H231" s="47"/>
    </row>
    <row r="232" s="2" customFormat="1" ht="16.8" customHeight="1">
      <c r="A232" s="41"/>
      <c r="B232" s="47"/>
      <c r="C232" s="302" t="s">
        <v>139</v>
      </c>
      <c r="D232" s="302" t="s">
        <v>416</v>
      </c>
      <c r="E232" s="20" t="s">
        <v>28</v>
      </c>
      <c r="F232" s="303">
        <v>15.300000000000001</v>
      </c>
      <c r="G232" s="41"/>
      <c r="H232" s="47"/>
    </row>
    <row r="233" s="2" customFormat="1" ht="16.8" customHeight="1">
      <c r="A233" s="41"/>
      <c r="B233" s="47"/>
      <c r="C233" s="304" t="s">
        <v>4624</v>
      </c>
      <c r="D233" s="41"/>
      <c r="E233" s="41"/>
      <c r="F233" s="41"/>
      <c r="G233" s="41"/>
      <c r="H233" s="47"/>
    </row>
    <row r="234" s="2" customFormat="1">
      <c r="A234" s="41"/>
      <c r="B234" s="47"/>
      <c r="C234" s="302" t="s">
        <v>3756</v>
      </c>
      <c r="D234" s="302" t="s">
        <v>4656</v>
      </c>
      <c r="E234" s="20" t="s">
        <v>572</v>
      </c>
      <c r="F234" s="303">
        <v>15.300000000000001</v>
      </c>
      <c r="G234" s="41"/>
      <c r="H234" s="47"/>
    </row>
    <row r="235" s="2" customFormat="1" ht="16.8" customHeight="1">
      <c r="A235" s="41"/>
      <c r="B235" s="47"/>
      <c r="C235" s="302" t="s">
        <v>1872</v>
      </c>
      <c r="D235" s="302" t="s">
        <v>4657</v>
      </c>
      <c r="E235" s="20" t="s">
        <v>634</v>
      </c>
      <c r="F235" s="303">
        <v>5.5140000000000002</v>
      </c>
      <c r="G235" s="41"/>
      <c r="H235" s="47"/>
    </row>
    <row r="236" s="2" customFormat="1" ht="16.8" customHeight="1">
      <c r="A236" s="41"/>
      <c r="B236" s="47"/>
      <c r="C236" s="302" t="s">
        <v>1906</v>
      </c>
      <c r="D236" s="302" t="s">
        <v>4658</v>
      </c>
      <c r="E236" s="20" t="s">
        <v>572</v>
      </c>
      <c r="F236" s="303">
        <v>1183.5229999999999</v>
      </c>
      <c r="G236" s="41"/>
      <c r="H236" s="47"/>
    </row>
    <row r="237" s="2" customFormat="1" ht="16.8" customHeight="1">
      <c r="A237" s="41"/>
      <c r="B237" s="47"/>
      <c r="C237" s="302" t="s">
        <v>2480</v>
      </c>
      <c r="D237" s="302" t="s">
        <v>4659</v>
      </c>
      <c r="E237" s="20" t="s">
        <v>572</v>
      </c>
      <c r="F237" s="303">
        <v>166.66999999999999</v>
      </c>
      <c r="G237" s="41"/>
      <c r="H237" s="47"/>
    </row>
    <row r="238" s="2" customFormat="1" ht="16.8" customHeight="1">
      <c r="A238" s="41"/>
      <c r="B238" s="47"/>
      <c r="C238" s="302" t="s">
        <v>3723</v>
      </c>
      <c r="D238" s="302" t="s">
        <v>4660</v>
      </c>
      <c r="E238" s="20" t="s">
        <v>572</v>
      </c>
      <c r="F238" s="303">
        <v>109.09999999999999</v>
      </c>
      <c r="G238" s="41"/>
      <c r="H238" s="47"/>
    </row>
    <row r="239" s="2" customFormat="1" ht="16.8" customHeight="1">
      <c r="A239" s="41"/>
      <c r="B239" s="47"/>
      <c r="C239" s="302" t="s">
        <v>3728</v>
      </c>
      <c r="D239" s="302" t="s">
        <v>4661</v>
      </c>
      <c r="E239" s="20" t="s">
        <v>572</v>
      </c>
      <c r="F239" s="303">
        <v>109.09999999999999</v>
      </c>
      <c r="G239" s="41"/>
      <c r="H239" s="47"/>
    </row>
    <row r="240" s="2" customFormat="1">
      <c r="A240" s="41"/>
      <c r="B240" s="47"/>
      <c r="C240" s="302" t="s">
        <v>3761</v>
      </c>
      <c r="D240" s="302" t="s">
        <v>4662</v>
      </c>
      <c r="E240" s="20" t="s">
        <v>572</v>
      </c>
      <c r="F240" s="303">
        <v>16.829999999999998</v>
      </c>
      <c r="G240" s="41"/>
      <c r="H240" s="47"/>
    </row>
    <row r="241" s="2" customFormat="1" ht="16.8" customHeight="1">
      <c r="A241" s="41"/>
      <c r="B241" s="47"/>
      <c r="C241" s="298" t="s">
        <v>141</v>
      </c>
      <c r="D241" s="299" t="s">
        <v>141</v>
      </c>
      <c r="E241" s="300" t="s">
        <v>28</v>
      </c>
      <c r="F241" s="301">
        <v>93.799999999999997</v>
      </c>
      <c r="G241" s="41"/>
      <c r="H241" s="47"/>
    </row>
    <row r="242" s="2" customFormat="1" ht="16.8" customHeight="1">
      <c r="A242" s="41"/>
      <c r="B242" s="47"/>
      <c r="C242" s="302" t="s">
        <v>28</v>
      </c>
      <c r="D242" s="302" t="s">
        <v>797</v>
      </c>
      <c r="E242" s="20" t="s">
        <v>28</v>
      </c>
      <c r="F242" s="303">
        <v>0</v>
      </c>
      <c r="G242" s="41"/>
      <c r="H242" s="47"/>
    </row>
    <row r="243" s="2" customFormat="1" ht="16.8" customHeight="1">
      <c r="A243" s="41"/>
      <c r="B243" s="47"/>
      <c r="C243" s="302" t="s">
        <v>28</v>
      </c>
      <c r="D243" s="302" t="s">
        <v>3748</v>
      </c>
      <c r="E243" s="20" t="s">
        <v>28</v>
      </c>
      <c r="F243" s="303">
        <v>8</v>
      </c>
      <c r="G243" s="41"/>
      <c r="H243" s="47"/>
    </row>
    <row r="244" s="2" customFormat="1" ht="16.8" customHeight="1">
      <c r="A244" s="41"/>
      <c r="B244" s="47"/>
      <c r="C244" s="302" t="s">
        <v>28</v>
      </c>
      <c r="D244" s="302" t="s">
        <v>800</v>
      </c>
      <c r="E244" s="20" t="s">
        <v>28</v>
      </c>
      <c r="F244" s="303">
        <v>0</v>
      </c>
      <c r="G244" s="41"/>
      <c r="H244" s="47"/>
    </row>
    <row r="245" s="2" customFormat="1" ht="16.8" customHeight="1">
      <c r="A245" s="41"/>
      <c r="B245" s="47"/>
      <c r="C245" s="302" t="s">
        <v>28</v>
      </c>
      <c r="D245" s="302" t="s">
        <v>432</v>
      </c>
      <c r="E245" s="20" t="s">
        <v>28</v>
      </c>
      <c r="F245" s="303">
        <v>3</v>
      </c>
      <c r="G245" s="41"/>
      <c r="H245" s="47"/>
    </row>
    <row r="246" s="2" customFormat="1" ht="16.8" customHeight="1">
      <c r="A246" s="41"/>
      <c r="B246" s="47"/>
      <c r="C246" s="302" t="s">
        <v>28</v>
      </c>
      <c r="D246" s="302" t="s">
        <v>802</v>
      </c>
      <c r="E246" s="20" t="s">
        <v>28</v>
      </c>
      <c r="F246" s="303">
        <v>0</v>
      </c>
      <c r="G246" s="41"/>
      <c r="H246" s="47"/>
    </row>
    <row r="247" s="2" customFormat="1" ht="16.8" customHeight="1">
      <c r="A247" s="41"/>
      <c r="B247" s="47"/>
      <c r="C247" s="302" t="s">
        <v>28</v>
      </c>
      <c r="D247" s="302" t="s">
        <v>432</v>
      </c>
      <c r="E247" s="20" t="s">
        <v>28</v>
      </c>
      <c r="F247" s="303">
        <v>3</v>
      </c>
      <c r="G247" s="41"/>
      <c r="H247" s="47"/>
    </row>
    <row r="248" s="2" customFormat="1" ht="16.8" customHeight="1">
      <c r="A248" s="41"/>
      <c r="B248" s="47"/>
      <c r="C248" s="302" t="s">
        <v>28</v>
      </c>
      <c r="D248" s="302" t="s">
        <v>804</v>
      </c>
      <c r="E248" s="20" t="s">
        <v>28</v>
      </c>
      <c r="F248" s="303">
        <v>0</v>
      </c>
      <c r="G248" s="41"/>
      <c r="H248" s="47"/>
    </row>
    <row r="249" s="2" customFormat="1" ht="16.8" customHeight="1">
      <c r="A249" s="41"/>
      <c r="B249" s="47"/>
      <c r="C249" s="302" t="s">
        <v>143</v>
      </c>
      <c r="D249" s="302" t="s">
        <v>3749</v>
      </c>
      <c r="E249" s="20" t="s">
        <v>28</v>
      </c>
      <c r="F249" s="303">
        <v>52.100000000000001</v>
      </c>
      <c r="G249" s="41"/>
      <c r="H249" s="47"/>
    </row>
    <row r="250" s="2" customFormat="1" ht="16.8" customHeight="1">
      <c r="A250" s="41"/>
      <c r="B250" s="47"/>
      <c r="C250" s="302" t="s">
        <v>28</v>
      </c>
      <c r="D250" s="302" t="s">
        <v>807</v>
      </c>
      <c r="E250" s="20" t="s">
        <v>28</v>
      </c>
      <c r="F250" s="303">
        <v>0</v>
      </c>
      <c r="G250" s="41"/>
      <c r="H250" s="47"/>
    </row>
    <row r="251" s="2" customFormat="1" ht="16.8" customHeight="1">
      <c r="A251" s="41"/>
      <c r="B251" s="47"/>
      <c r="C251" s="302" t="s">
        <v>145</v>
      </c>
      <c r="D251" s="302" t="s">
        <v>3007</v>
      </c>
      <c r="E251" s="20" t="s">
        <v>28</v>
      </c>
      <c r="F251" s="303">
        <v>27.699999999999999</v>
      </c>
      <c r="G251" s="41"/>
      <c r="H251" s="47"/>
    </row>
    <row r="252" s="2" customFormat="1" ht="16.8" customHeight="1">
      <c r="A252" s="41"/>
      <c r="B252" s="47"/>
      <c r="C252" s="302" t="s">
        <v>141</v>
      </c>
      <c r="D252" s="302" t="s">
        <v>416</v>
      </c>
      <c r="E252" s="20" t="s">
        <v>28</v>
      </c>
      <c r="F252" s="303">
        <v>93.799999999999997</v>
      </c>
      <c r="G252" s="41"/>
      <c r="H252" s="47"/>
    </row>
    <row r="253" s="2" customFormat="1" ht="16.8" customHeight="1">
      <c r="A253" s="41"/>
      <c r="B253" s="47"/>
      <c r="C253" s="304" t="s">
        <v>4624</v>
      </c>
      <c r="D253" s="41"/>
      <c r="E253" s="41"/>
      <c r="F253" s="41"/>
      <c r="G253" s="41"/>
      <c r="H253" s="47"/>
    </row>
    <row r="254" s="2" customFormat="1">
      <c r="A254" s="41"/>
      <c r="B254" s="47"/>
      <c r="C254" s="302" t="s">
        <v>3744</v>
      </c>
      <c r="D254" s="302" t="s">
        <v>4663</v>
      </c>
      <c r="E254" s="20" t="s">
        <v>572</v>
      </c>
      <c r="F254" s="303">
        <v>93.799999999999997</v>
      </c>
      <c r="G254" s="41"/>
      <c r="H254" s="47"/>
    </row>
    <row r="255" s="2" customFormat="1" ht="16.8" customHeight="1">
      <c r="A255" s="41"/>
      <c r="B255" s="47"/>
      <c r="C255" s="302" t="s">
        <v>2480</v>
      </c>
      <c r="D255" s="302" t="s">
        <v>4659</v>
      </c>
      <c r="E255" s="20" t="s">
        <v>572</v>
      </c>
      <c r="F255" s="303">
        <v>166.66999999999999</v>
      </c>
      <c r="G255" s="41"/>
      <c r="H255" s="47"/>
    </row>
    <row r="256" s="2" customFormat="1" ht="16.8" customHeight="1">
      <c r="A256" s="41"/>
      <c r="B256" s="47"/>
      <c r="C256" s="302" t="s">
        <v>3723</v>
      </c>
      <c r="D256" s="302" t="s">
        <v>4660</v>
      </c>
      <c r="E256" s="20" t="s">
        <v>572</v>
      </c>
      <c r="F256" s="303">
        <v>109.09999999999999</v>
      </c>
      <c r="G256" s="41"/>
      <c r="H256" s="47"/>
    </row>
    <row r="257" s="2" customFormat="1" ht="16.8" customHeight="1">
      <c r="A257" s="41"/>
      <c r="B257" s="47"/>
      <c r="C257" s="302" t="s">
        <v>3728</v>
      </c>
      <c r="D257" s="302" t="s">
        <v>4661</v>
      </c>
      <c r="E257" s="20" t="s">
        <v>572</v>
      </c>
      <c r="F257" s="303">
        <v>109.09999999999999</v>
      </c>
      <c r="G257" s="41"/>
      <c r="H257" s="47"/>
    </row>
    <row r="258" s="2" customFormat="1">
      <c r="A258" s="41"/>
      <c r="B258" s="47"/>
      <c r="C258" s="302" t="s">
        <v>3766</v>
      </c>
      <c r="D258" s="302" t="s">
        <v>4664</v>
      </c>
      <c r="E258" s="20" t="s">
        <v>572</v>
      </c>
      <c r="F258" s="303">
        <v>28.600000000000001</v>
      </c>
      <c r="G258" s="41"/>
      <c r="H258" s="47"/>
    </row>
    <row r="259" s="2" customFormat="1" ht="16.8" customHeight="1">
      <c r="A259" s="41"/>
      <c r="B259" s="47"/>
      <c r="C259" s="302" t="s">
        <v>3772</v>
      </c>
      <c r="D259" s="302" t="s">
        <v>4665</v>
      </c>
      <c r="E259" s="20" t="s">
        <v>572</v>
      </c>
      <c r="F259" s="303">
        <v>93.799999999999997</v>
      </c>
      <c r="G259" s="41"/>
      <c r="H259" s="47"/>
    </row>
    <row r="260" s="2" customFormat="1">
      <c r="A260" s="41"/>
      <c r="B260" s="47"/>
      <c r="C260" s="302" t="s">
        <v>3751</v>
      </c>
      <c r="D260" s="302" t="s">
        <v>4666</v>
      </c>
      <c r="E260" s="20" t="s">
        <v>572</v>
      </c>
      <c r="F260" s="303">
        <v>107.87000000000001</v>
      </c>
      <c r="G260" s="41"/>
      <c r="H260" s="47"/>
    </row>
    <row r="261" s="2" customFormat="1" ht="16.8" customHeight="1">
      <c r="A261" s="41"/>
      <c r="B261" s="47"/>
      <c r="C261" s="298" t="s">
        <v>143</v>
      </c>
      <c r="D261" s="299" t="s">
        <v>143</v>
      </c>
      <c r="E261" s="300" t="s">
        <v>28</v>
      </c>
      <c r="F261" s="301">
        <v>52.100000000000001</v>
      </c>
      <c r="G261" s="41"/>
      <c r="H261" s="47"/>
    </row>
    <row r="262" s="2" customFormat="1" ht="16.8" customHeight="1">
      <c r="A262" s="41"/>
      <c r="B262" s="47"/>
      <c r="C262" s="302" t="s">
        <v>28</v>
      </c>
      <c r="D262" s="302" t="s">
        <v>804</v>
      </c>
      <c r="E262" s="20" t="s">
        <v>28</v>
      </c>
      <c r="F262" s="303">
        <v>0</v>
      </c>
      <c r="G262" s="41"/>
      <c r="H262" s="47"/>
    </row>
    <row r="263" s="2" customFormat="1" ht="16.8" customHeight="1">
      <c r="A263" s="41"/>
      <c r="B263" s="47"/>
      <c r="C263" s="302" t="s">
        <v>143</v>
      </c>
      <c r="D263" s="302" t="s">
        <v>3749</v>
      </c>
      <c r="E263" s="20" t="s">
        <v>28</v>
      </c>
      <c r="F263" s="303">
        <v>52.100000000000001</v>
      </c>
      <c r="G263" s="41"/>
      <c r="H263" s="47"/>
    </row>
    <row r="264" s="2" customFormat="1" ht="16.8" customHeight="1">
      <c r="A264" s="41"/>
      <c r="B264" s="47"/>
      <c r="C264" s="304" t="s">
        <v>4624</v>
      </c>
      <c r="D264" s="41"/>
      <c r="E264" s="41"/>
      <c r="F264" s="41"/>
      <c r="G264" s="41"/>
      <c r="H264" s="47"/>
    </row>
    <row r="265" s="2" customFormat="1">
      <c r="A265" s="41"/>
      <c r="B265" s="47"/>
      <c r="C265" s="302" t="s">
        <v>3744</v>
      </c>
      <c r="D265" s="302" t="s">
        <v>4663</v>
      </c>
      <c r="E265" s="20" t="s">
        <v>572</v>
      </c>
      <c r="F265" s="303">
        <v>93.799999999999997</v>
      </c>
      <c r="G265" s="41"/>
      <c r="H265" s="47"/>
    </row>
    <row r="266" s="2" customFormat="1" ht="16.8" customHeight="1">
      <c r="A266" s="41"/>
      <c r="B266" s="47"/>
      <c r="C266" s="302" t="s">
        <v>2678</v>
      </c>
      <c r="D266" s="302" t="s">
        <v>4667</v>
      </c>
      <c r="E266" s="20" t="s">
        <v>572</v>
      </c>
      <c r="F266" s="303">
        <v>989.423</v>
      </c>
      <c r="G266" s="41"/>
      <c r="H266" s="47"/>
    </row>
    <row r="267" s="2" customFormat="1" ht="16.8" customHeight="1">
      <c r="A267" s="41"/>
      <c r="B267" s="47"/>
      <c r="C267" s="298" t="s">
        <v>145</v>
      </c>
      <c r="D267" s="299" t="s">
        <v>145</v>
      </c>
      <c r="E267" s="300" t="s">
        <v>28</v>
      </c>
      <c r="F267" s="301">
        <v>27.699999999999999</v>
      </c>
      <c r="G267" s="41"/>
      <c r="H267" s="47"/>
    </row>
    <row r="268" s="2" customFormat="1" ht="16.8" customHeight="1">
      <c r="A268" s="41"/>
      <c r="B268" s="47"/>
      <c r="C268" s="302" t="s">
        <v>28</v>
      </c>
      <c r="D268" s="302" t="s">
        <v>807</v>
      </c>
      <c r="E268" s="20" t="s">
        <v>28</v>
      </c>
      <c r="F268" s="303">
        <v>0</v>
      </c>
      <c r="G268" s="41"/>
      <c r="H268" s="47"/>
    </row>
    <row r="269" s="2" customFormat="1" ht="16.8" customHeight="1">
      <c r="A269" s="41"/>
      <c r="B269" s="47"/>
      <c r="C269" s="302" t="s">
        <v>145</v>
      </c>
      <c r="D269" s="302" t="s">
        <v>3007</v>
      </c>
      <c r="E269" s="20" t="s">
        <v>28</v>
      </c>
      <c r="F269" s="303">
        <v>27.699999999999999</v>
      </c>
      <c r="G269" s="41"/>
      <c r="H269" s="47"/>
    </row>
    <row r="270" s="2" customFormat="1" ht="16.8" customHeight="1">
      <c r="A270" s="41"/>
      <c r="B270" s="47"/>
      <c r="C270" s="304" t="s">
        <v>4624</v>
      </c>
      <c r="D270" s="41"/>
      <c r="E270" s="41"/>
      <c r="F270" s="41"/>
      <c r="G270" s="41"/>
      <c r="H270" s="47"/>
    </row>
    <row r="271" s="2" customFormat="1">
      <c r="A271" s="41"/>
      <c r="B271" s="47"/>
      <c r="C271" s="302" t="s">
        <v>3744</v>
      </c>
      <c r="D271" s="302" t="s">
        <v>4663</v>
      </c>
      <c r="E271" s="20" t="s">
        <v>572</v>
      </c>
      <c r="F271" s="303">
        <v>93.799999999999997</v>
      </c>
      <c r="G271" s="41"/>
      <c r="H271" s="47"/>
    </row>
    <row r="272" s="2" customFormat="1" ht="16.8" customHeight="1">
      <c r="A272" s="41"/>
      <c r="B272" s="47"/>
      <c r="C272" s="302" t="s">
        <v>2678</v>
      </c>
      <c r="D272" s="302" t="s">
        <v>4667</v>
      </c>
      <c r="E272" s="20" t="s">
        <v>572</v>
      </c>
      <c r="F272" s="303">
        <v>989.423</v>
      </c>
      <c r="G272" s="41"/>
      <c r="H272" s="47"/>
    </row>
    <row r="273" s="2" customFormat="1" ht="16.8" customHeight="1">
      <c r="A273" s="41"/>
      <c r="B273" s="47"/>
      <c r="C273" s="298" t="s">
        <v>147</v>
      </c>
      <c r="D273" s="299" t="s">
        <v>147</v>
      </c>
      <c r="E273" s="300" t="s">
        <v>28</v>
      </c>
      <c r="F273" s="301">
        <v>27</v>
      </c>
      <c r="G273" s="41"/>
      <c r="H273" s="47"/>
    </row>
    <row r="274" s="2" customFormat="1" ht="16.8" customHeight="1">
      <c r="A274" s="41"/>
      <c r="B274" s="47"/>
      <c r="C274" s="302" t="s">
        <v>28</v>
      </c>
      <c r="D274" s="302" t="s">
        <v>3243</v>
      </c>
      <c r="E274" s="20" t="s">
        <v>28</v>
      </c>
      <c r="F274" s="303">
        <v>0</v>
      </c>
      <c r="G274" s="41"/>
      <c r="H274" s="47"/>
    </row>
    <row r="275" s="2" customFormat="1" ht="16.8" customHeight="1">
      <c r="A275" s="41"/>
      <c r="B275" s="47"/>
      <c r="C275" s="302" t="s">
        <v>28</v>
      </c>
      <c r="D275" s="302" t="s">
        <v>3335</v>
      </c>
      <c r="E275" s="20" t="s">
        <v>28</v>
      </c>
      <c r="F275" s="303">
        <v>27</v>
      </c>
      <c r="G275" s="41"/>
      <c r="H275" s="47"/>
    </row>
    <row r="276" s="2" customFormat="1" ht="16.8" customHeight="1">
      <c r="A276" s="41"/>
      <c r="B276" s="47"/>
      <c r="C276" s="302" t="s">
        <v>147</v>
      </c>
      <c r="D276" s="302" t="s">
        <v>416</v>
      </c>
      <c r="E276" s="20" t="s">
        <v>28</v>
      </c>
      <c r="F276" s="303">
        <v>27</v>
      </c>
      <c r="G276" s="41"/>
      <c r="H276" s="47"/>
    </row>
    <row r="277" s="2" customFormat="1" ht="16.8" customHeight="1">
      <c r="A277" s="41"/>
      <c r="B277" s="47"/>
      <c r="C277" s="304" t="s">
        <v>4624</v>
      </c>
      <c r="D277" s="41"/>
      <c r="E277" s="41"/>
      <c r="F277" s="41"/>
      <c r="G277" s="41"/>
      <c r="H277" s="47"/>
    </row>
    <row r="278" s="2" customFormat="1" ht="16.8" customHeight="1">
      <c r="A278" s="41"/>
      <c r="B278" s="47"/>
      <c r="C278" s="302" t="s">
        <v>3331</v>
      </c>
      <c r="D278" s="302" t="s">
        <v>4668</v>
      </c>
      <c r="E278" s="20" t="s">
        <v>764</v>
      </c>
      <c r="F278" s="303">
        <v>27</v>
      </c>
      <c r="G278" s="41"/>
      <c r="H278" s="47"/>
    </row>
    <row r="279" s="2" customFormat="1" ht="16.8" customHeight="1">
      <c r="A279" s="41"/>
      <c r="B279" s="47"/>
      <c r="C279" s="302" t="s">
        <v>3313</v>
      </c>
      <c r="D279" s="302" t="s">
        <v>4669</v>
      </c>
      <c r="E279" s="20" t="s">
        <v>764</v>
      </c>
      <c r="F279" s="303">
        <v>27</v>
      </c>
      <c r="G279" s="41"/>
      <c r="H279" s="47"/>
    </row>
    <row r="280" s="2" customFormat="1" ht="16.8" customHeight="1">
      <c r="A280" s="41"/>
      <c r="B280" s="47"/>
      <c r="C280" s="302" t="s">
        <v>3318</v>
      </c>
      <c r="D280" s="302" t="s">
        <v>4670</v>
      </c>
      <c r="E280" s="20" t="s">
        <v>764</v>
      </c>
      <c r="F280" s="303">
        <v>27</v>
      </c>
      <c r="G280" s="41"/>
      <c r="H280" s="47"/>
    </row>
    <row r="281" s="2" customFormat="1" ht="16.8" customHeight="1">
      <c r="A281" s="41"/>
      <c r="B281" s="47"/>
      <c r="C281" s="302" t="s">
        <v>3337</v>
      </c>
      <c r="D281" s="302" t="s">
        <v>4671</v>
      </c>
      <c r="E281" s="20" t="s">
        <v>764</v>
      </c>
      <c r="F281" s="303">
        <v>27</v>
      </c>
      <c r="G281" s="41"/>
      <c r="H281" s="47"/>
    </row>
    <row r="282" s="2" customFormat="1" ht="16.8" customHeight="1">
      <c r="A282" s="41"/>
      <c r="B282" s="47"/>
      <c r="C282" s="298" t="s">
        <v>149</v>
      </c>
      <c r="D282" s="299" t="s">
        <v>149</v>
      </c>
      <c r="E282" s="300" t="s">
        <v>28</v>
      </c>
      <c r="F282" s="301">
        <v>19</v>
      </c>
      <c r="G282" s="41"/>
      <c r="H282" s="47"/>
    </row>
    <row r="283" s="2" customFormat="1" ht="16.8" customHeight="1">
      <c r="A283" s="41"/>
      <c r="B283" s="47"/>
      <c r="C283" s="302" t="s">
        <v>28</v>
      </c>
      <c r="D283" s="302" t="s">
        <v>3271</v>
      </c>
      <c r="E283" s="20" t="s">
        <v>28</v>
      </c>
      <c r="F283" s="303">
        <v>0</v>
      </c>
      <c r="G283" s="41"/>
      <c r="H283" s="47"/>
    </row>
    <row r="284" s="2" customFormat="1" ht="16.8" customHeight="1">
      <c r="A284" s="41"/>
      <c r="B284" s="47"/>
      <c r="C284" s="302" t="s">
        <v>28</v>
      </c>
      <c r="D284" s="302" t="s">
        <v>3345</v>
      </c>
      <c r="E284" s="20" t="s">
        <v>28</v>
      </c>
      <c r="F284" s="303">
        <v>19</v>
      </c>
      <c r="G284" s="41"/>
      <c r="H284" s="47"/>
    </row>
    <row r="285" s="2" customFormat="1" ht="16.8" customHeight="1">
      <c r="A285" s="41"/>
      <c r="B285" s="47"/>
      <c r="C285" s="302" t="s">
        <v>149</v>
      </c>
      <c r="D285" s="302" t="s">
        <v>416</v>
      </c>
      <c r="E285" s="20" t="s">
        <v>28</v>
      </c>
      <c r="F285" s="303">
        <v>19</v>
      </c>
      <c r="G285" s="41"/>
      <c r="H285" s="47"/>
    </row>
    <row r="286" s="2" customFormat="1" ht="16.8" customHeight="1">
      <c r="A286" s="41"/>
      <c r="B286" s="47"/>
      <c r="C286" s="304" t="s">
        <v>4624</v>
      </c>
      <c r="D286" s="41"/>
      <c r="E286" s="41"/>
      <c r="F286" s="41"/>
      <c r="G286" s="41"/>
      <c r="H286" s="47"/>
    </row>
    <row r="287" s="2" customFormat="1" ht="16.8" customHeight="1">
      <c r="A287" s="41"/>
      <c r="B287" s="47"/>
      <c r="C287" s="302" t="s">
        <v>3341</v>
      </c>
      <c r="D287" s="302" t="s">
        <v>4672</v>
      </c>
      <c r="E287" s="20" t="s">
        <v>764</v>
      </c>
      <c r="F287" s="303">
        <v>19</v>
      </c>
      <c r="G287" s="41"/>
      <c r="H287" s="47"/>
    </row>
    <row r="288" s="2" customFormat="1" ht="16.8" customHeight="1">
      <c r="A288" s="41"/>
      <c r="B288" s="47"/>
      <c r="C288" s="302" t="s">
        <v>3304</v>
      </c>
      <c r="D288" s="302" t="s">
        <v>4673</v>
      </c>
      <c r="E288" s="20" t="s">
        <v>764</v>
      </c>
      <c r="F288" s="303">
        <v>19</v>
      </c>
      <c r="G288" s="41"/>
      <c r="H288" s="47"/>
    </row>
    <row r="289" s="2" customFormat="1" ht="16.8" customHeight="1">
      <c r="A289" s="41"/>
      <c r="B289" s="47"/>
      <c r="C289" s="302" t="s">
        <v>3322</v>
      </c>
      <c r="D289" s="302" t="s">
        <v>4674</v>
      </c>
      <c r="E289" s="20" t="s">
        <v>764</v>
      </c>
      <c r="F289" s="303">
        <v>19</v>
      </c>
      <c r="G289" s="41"/>
      <c r="H289" s="47"/>
    </row>
    <row r="290" s="2" customFormat="1" ht="16.8" customHeight="1">
      <c r="A290" s="41"/>
      <c r="B290" s="47"/>
      <c r="C290" s="302" t="s">
        <v>3327</v>
      </c>
      <c r="D290" s="302" t="s">
        <v>4675</v>
      </c>
      <c r="E290" s="20" t="s">
        <v>764</v>
      </c>
      <c r="F290" s="303">
        <v>19</v>
      </c>
      <c r="G290" s="41"/>
      <c r="H290" s="47"/>
    </row>
    <row r="291" s="2" customFormat="1" ht="16.8" customHeight="1">
      <c r="A291" s="41"/>
      <c r="B291" s="47"/>
      <c r="C291" s="302" t="s">
        <v>3309</v>
      </c>
      <c r="D291" s="302" t="s">
        <v>3310</v>
      </c>
      <c r="E291" s="20" t="s">
        <v>764</v>
      </c>
      <c r="F291" s="303">
        <v>19</v>
      </c>
      <c r="G291" s="41"/>
      <c r="H291" s="47"/>
    </row>
    <row r="292" s="2" customFormat="1" ht="16.8" customHeight="1">
      <c r="A292" s="41"/>
      <c r="B292" s="47"/>
      <c r="C292" s="302" t="s">
        <v>3347</v>
      </c>
      <c r="D292" s="302" t="s">
        <v>4676</v>
      </c>
      <c r="E292" s="20" t="s">
        <v>764</v>
      </c>
      <c r="F292" s="303">
        <v>19</v>
      </c>
      <c r="G292" s="41"/>
      <c r="H292" s="47"/>
    </row>
    <row r="293" s="2" customFormat="1" ht="16.8" customHeight="1">
      <c r="A293" s="41"/>
      <c r="B293" s="47"/>
      <c r="C293" s="298" t="s">
        <v>151</v>
      </c>
      <c r="D293" s="299" t="s">
        <v>151</v>
      </c>
      <c r="E293" s="300" t="s">
        <v>28</v>
      </c>
      <c r="F293" s="301">
        <v>21</v>
      </c>
      <c r="G293" s="41"/>
      <c r="H293" s="47"/>
    </row>
    <row r="294" s="2" customFormat="1" ht="16.8" customHeight="1">
      <c r="A294" s="41"/>
      <c r="B294" s="47"/>
      <c r="C294" s="302" t="s">
        <v>28</v>
      </c>
      <c r="D294" s="302" t="s">
        <v>3243</v>
      </c>
      <c r="E294" s="20" t="s">
        <v>28</v>
      </c>
      <c r="F294" s="303">
        <v>0</v>
      </c>
      <c r="G294" s="41"/>
      <c r="H294" s="47"/>
    </row>
    <row r="295" s="2" customFormat="1" ht="16.8" customHeight="1">
      <c r="A295" s="41"/>
      <c r="B295" s="47"/>
      <c r="C295" s="302" t="s">
        <v>28</v>
      </c>
      <c r="D295" s="302" t="s">
        <v>3355</v>
      </c>
      <c r="E295" s="20" t="s">
        <v>28</v>
      </c>
      <c r="F295" s="303">
        <v>21</v>
      </c>
      <c r="G295" s="41"/>
      <c r="H295" s="47"/>
    </row>
    <row r="296" s="2" customFormat="1" ht="16.8" customHeight="1">
      <c r="A296" s="41"/>
      <c r="B296" s="47"/>
      <c r="C296" s="302" t="s">
        <v>151</v>
      </c>
      <c r="D296" s="302" t="s">
        <v>416</v>
      </c>
      <c r="E296" s="20" t="s">
        <v>28</v>
      </c>
      <c r="F296" s="303">
        <v>21</v>
      </c>
      <c r="G296" s="41"/>
      <c r="H296" s="47"/>
    </row>
    <row r="297" s="2" customFormat="1" ht="16.8" customHeight="1">
      <c r="A297" s="41"/>
      <c r="B297" s="47"/>
      <c r="C297" s="304" t="s">
        <v>4624</v>
      </c>
      <c r="D297" s="41"/>
      <c r="E297" s="41"/>
      <c r="F297" s="41"/>
      <c r="G297" s="41"/>
      <c r="H297" s="47"/>
    </row>
    <row r="298" s="2" customFormat="1" ht="16.8" customHeight="1">
      <c r="A298" s="41"/>
      <c r="B298" s="47"/>
      <c r="C298" s="302" t="s">
        <v>3351</v>
      </c>
      <c r="D298" s="302" t="s">
        <v>4677</v>
      </c>
      <c r="E298" s="20" t="s">
        <v>764</v>
      </c>
      <c r="F298" s="303">
        <v>21</v>
      </c>
      <c r="G298" s="41"/>
      <c r="H298" s="47"/>
    </row>
    <row r="299" s="2" customFormat="1">
      <c r="A299" s="41"/>
      <c r="B299" s="47"/>
      <c r="C299" s="302" t="s">
        <v>3363</v>
      </c>
      <c r="D299" s="302" t="s">
        <v>3364</v>
      </c>
      <c r="E299" s="20" t="s">
        <v>764</v>
      </c>
      <c r="F299" s="303">
        <v>21</v>
      </c>
      <c r="G299" s="41"/>
      <c r="H299" s="47"/>
    </row>
    <row r="300" s="2" customFormat="1" ht="16.8" customHeight="1">
      <c r="A300" s="41"/>
      <c r="B300" s="47"/>
      <c r="C300" s="298" t="s">
        <v>3361</v>
      </c>
      <c r="D300" s="299" t="s">
        <v>4678</v>
      </c>
      <c r="E300" s="300" t="s">
        <v>28</v>
      </c>
      <c r="F300" s="301">
        <v>6</v>
      </c>
      <c r="G300" s="41"/>
      <c r="H300" s="47"/>
    </row>
    <row r="301" s="2" customFormat="1" ht="16.8" customHeight="1">
      <c r="A301" s="41"/>
      <c r="B301" s="47"/>
      <c r="C301" s="302" t="s">
        <v>28</v>
      </c>
      <c r="D301" s="302" t="s">
        <v>3243</v>
      </c>
      <c r="E301" s="20" t="s">
        <v>28</v>
      </c>
      <c r="F301" s="303">
        <v>0</v>
      </c>
      <c r="G301" s="41"/>
      <c r="H301" s="47"/>
    </row>
    <row r="302" s="2" customFormat="1" ht="16.8" customHeight="1">
      <c r="A302" s="41"/>
      <c r="B302" s="47"/>
      <c r="C302" s="302" t="s">
        <v>28</v>
      </c>
      <c r="D302" s="302" t="s">
        <v>521</v>
      </c>
      <c r="E302" s="20" t="s">
        <v>28</v>
      </c>
      <c r="F302" s="303">
        <v>6</v>
      </c>
      <c r="G302" s="41"/>
      <c r="H302" s="47"/>
    </row>
    <row r="303" s="2" customFormat="1" ht="16.8" customHeight="1">
      <c r="A303" s="41"/>
      <c r="B303" s="47"/>
      <c r="C303" s="302" t="s">
        <v>3361</v>
      </c>
      <c r="D303" s="302" t="s">
        <v>416</v>
      </c>
      <c r="E303" s="20" t="s">
        <v>28</v>
      </c>
      <c r="F303" s="303">
        <v>6</v>
      </c>
      <c r="G303" s="41"/>
      <c r="H303" s="47"/>
    </row>
    <row r="304" s="2" customFormat="1" ht="16.8" customHeight="1">
      <c r="A304" s="41"/>
      <c r="B304" s="47"/>
      <c r="C304" s="298" t="s">
        <v>152</v>
      </c>
      <c r="D304" s="299" t="s">
        <v>152</v>
      </c>
      <c r="E304" s="300" t="s">
        <v>28</v>
      </c>
      <c r="F304" s="301">
        <v>21.800000000000001</v>
      </c>
      <c r="G304" s="41"/>
      <c r="H304" s="47"/>
    </row>
    <row r="305" s="2" customFormat="1" ht="16.8" customHeight="1">
      <c r="A305" s="41"/>
      <c r="B305" s="47"/>
      <c r="C305" s="302" t="s">
        <v>28</v>
      </c>
      <c r="D305" s="302" t="s">
        <v>3929</v>
      </c>
      <c r="E305" s="20" t="s">
        <v>28</v>
      </c>
      <c r="F305" s="303">
        <v>0</v>
      </c>
      <c r="G305" s="41"/>
      <c r="H305" s="47"/>
    </row>
    <row r="306" s="2" customFormat="1" ht="16.8" customHeight="1">
      <c r="A306" s="41"/>
      <c r="B306" s="47"/>
      <c r="C306" s="302" t="s">
        <v>28</v>
      </c>
      <c r="D306" s="302" t="s">
        <v>3930</v>
      </c>
      <c r="E306" s="20" t="s">
        <v>28</v>
      </c>
      <c r="F306" s="303">
        <v>4.7999999999999998</v>
      </c>
      <c r="G306" s="41"/>
      <c r="H306" s="47"/>
    </row>
    <row r="307" s="2" customFormat="1" ht="16.8" customHeight="1">
      <c r="A307" s="41"/>
      <c r="B307" s="47"/>
      <c r="C307" s="302" t="s">
        <v>28</v>
      </c>
      <c r="D307" s="302" t="s">
        <v>3931</v>
      </c>
      <c r="E307" s="20" t="s">
        <v>28</v>
      </c>
      <c r="F307" s="303">
        <v>6.2999999999999998</v>
      </c>
      <c r="G307" s="41"/>
      <c r="H307" s="47"/>
    </row>
    <row r="308" s="2" customFormat="1" ht="16.8" customHeight="1">
      <c r="A308" s="41"/>
      <c r="B308" s="47"/>
      <c r="C308" s="302" t="s">
        <v>28</v>
      </c>
      <c r="D308" s="302" t="s">
        <v>3932</v>
      </c>
      <c r="E308" s="20" t="s">
        <v>28</v>
      </c>
      <c r="F308" s="303">
        <v>1.1000000000000001</v>
      </c>
      <c r="G308" s="41"/>
      <c r="H308" s="47"/>
    </row>
    <row r="309" s="2" customFormat="1" ht="16.8" customHeight="1">
      <c r="A309" s="41"/>
      <c r="B309" s="47"/>
      <c r="C309" s="302" t="s">
        <v>28</v>
      </c>
      <c r="D309" s="302" t="s">
        <v>3933</v>
      </c>
      <c r="E309" s="20" t="s">
        <v>28</v>
      </c>
      <c r="F309" s="303">
        <v>9.5999999999999996</v>
      </c>
      <c r="G309" s="41"/>
      <c r="H309" s="47"/>
    </row>
    <row r="310" s="2" customFormat="1" ht="16.8" customHeight="1">
      <c r="A310" s="41"/>
      <c r="B310" s="47"/>
      <c r="C310" s="302" t="s">
        <v>152</v>
      </c>
      <c r="D310" s="302" t="s">
        <v>416</v>
      </c>
      <c r="E310" s="20" t="s">
        <v>28</v>
      </c>
      <c r="F310" s="303">
        <v>21.800000000000001</v>
      </c>
      <c r="G310" s="41"/>
      <c r="H310" s="47"/>
    </row>
    <row r="311" s="2" customFormat="1" ht="16.8" customHeight="1">
      <c r="A311" s="41"/>
      <c r="B311" s="47"/>
      <c r="C311" s="304" t="s">
        <v>4624</v>
      </c>
      <c r="D311" s="41"/>
      <c r="E311" s="41"/>
      <c r="F311" s="41"/>
      <c r="G311" s="41"/>
      <c r="H311" s="47"/>
    </row>
    <row r="312" s="2" customFormat="1" ht="16.8" customHeight="1">
      <c r="A312" s="41"/>
      <c r="B312" s="47"/>
      <c r="C312" s="302" t="s">
        <v>3925</v>
      </c>
      <c r="D312" s="302" t="s">
        <v>4679</v>
      </c>
      <c r="E312" s="20" t="s">
        <v>972</v>
      </c>
      <c r="F312" s="303">
        <v>21.800000000000001</v>
      </c>
      <c r="G312" s="41"/>
      <c r="H312" s="47"/>
    </row>
    <row r="313" s="2" customFormat="1" ht="16.8" customHeight="1">
      <c r="A313" s="41"/>
      <c r="B313" s="47"/>
      <c r="C313" s="302" t="s">
        <v>3935</v>
      </c>
      <c r="D313" s="302" t="s">
        <v>4680</v>
      </c>
      <c r="E313" s="20" t="s">
        <v>972</v>
      </c>
      <c r="F313" s="303">
        <v>22.890000000000001</v>
      </c>
      <c r="G313" s="41"/>
      <c r="H313" s="47"/>
    </row>
    <row r="314" s="2" customFormat="1" ht="16.8" customHeight="1">
      <c r="A314" s="41"/>
      <c r="B314" s="47"/>
      <c r="C314" s="298" t="s">
        <v>154</v>
      </c>
      <c r="D314" s="299" t="s">
        <v>154</v>
      </c>
      <c r="E314" s="300" t="s">
        <v>28</v>
      </c>
      <c r="F314" s="301">
        <v>269.70999999999998</v>
      </c>
      <c r="G314" s="41"/>
      <c r="H314" s="47"/>
    </row>
    <row r="315" s="2" customFormat="1" ht="16.8" customHeight="1">
      <c r="A315" s="41"/>
      <c r="B315" s="47"/>
      <c r="C315" s="302" t="s">
        <v>28</v>
      </c>
      <c r="D315" s="302" t="s">
        <v>398</v>
      </c>
      <c r="E315" s="20" t="s">
        <v>28</v>
      </c>
      <c r="F315" s="303">
        <v>0</v>
      </c>
      <c r="G315" s="41"/>
      <c r="H315" s="47"/>
    </row>
    <row r="316" s="2" customFormat="1" ht="16.8" customHeight="1">
      <c r="A316" s="41"/>
      <c r="B316" s="47"/>
      <c r="C316" s="302" t="s">
        <v>28</v>
      </c>
      <c r="D316" s="302" t="s">
        <v>2406</v>
      </c>
      <c r="E316" s="20" t="s">
        <v>28</v>
      </c>
      <c r="F316" s="303">
        <v>46.119</v>
      </c>
      <c r="G316" s="41"/>
      <c r="H316" s="47"/>
    </row>
    <row r="317" s="2" customFormat="1" ht="16.8" customHeight="1">
      <c r="A317" s="41"/>
      <c r="B317" s="47"/>
      <c r="C317" s="302" t="s">
        <v>28</v>
      </c>
      <c r="D317" s="302" t="s">
        <v>1896</v>
      </c>
      <c r="E317" s="20" t="s">
        <v>28</v>
      </c>
      <c r="F317" s="303">
        <v>147.94</v>
      </c>
      <c r="G317" s="41"/>
      <c r="H317" s="47"/>
    </row>
    <row r="318" s="2" customFormat="1" ht="16.8" customHeight="1">
      <c r="A318" s="41"/>
      <c r="B318" s="47"/>
      <c r="C318" s="302" t="s">
        <v>28</v>
      </c>
      <c r="D318" s="302" t="s">
        <v>1897</v>
      </c>
      <c r="E318" s="20" t="s">
        <v>28</v>
      </c>
      <c r="F318" s="303">
        <v>46.515000000000001</v>
      </c>
      <c r="G318" s="41"/>
      <c r="H318" s="47"/>
    </row>
    <row r="319" s="2" customFormat="1" ht="16.8" customHeight="1">
      <c r="A319" s="41"/>
      <c r="B319" s="47"/>
      <c r="C319" s="302" t="s">
        <v>28</v>
      </c>
      <c r="D319" s="302" t="s">
        <v>1898</v>
      </c>
      <c r="E319" s="20" t="s">
        <v>28</v>
      </c>
      <c r="F319" s="303">
        <v>4.3200000000000003</v>
      </c>
      <c r="G319" s="41"/>
      <c r="H319" s="47"/>
    </row>
    <row r="320" s="2" customFormat="1" ht="16.8" customHeight="1">
      <c r="A320" s="41"/>
      <c r="B320" s="47"/>
      <c r="C320" s="302" t="s">
        <v>28</v>
      </c>
      <c r="D320" s="302" t="s">
        <v>1899</v>
      </c>
      <c r="E320" s="20" t="s">
        <v>28</v>
      </c>
      <c r="F320" s="303">
        <v>14.616</v>
      </c>
      <c r="G320" s="41"/>
      <c r="H320" s="47"/>
    </row>
    <row r="321" s="2" customFormat="1" ht="16.8" customHeight="1">
      <c r="A321" s="41"/>
      <c r="B321" s="47"/>
      <c r="C321" s="302" t="s">
        <v>28</v>
      </c>
      <c r="D321" s="302" t="s">
        <v>665</v>
      </c>
      <c r="E321" s="20" t="s">
        <v>28</v>
      </c>
      <c r="F321" s="303">
        <v>10.199999999999999</v>
      </c>
      <c r="G321" s="41"/>
      <c r="H321" s="47"/>
    </row>
    <row r="322" s="2" customFormat="1" ht="16.8" customHeight="1">
      <c r="A322" s="41"/>
      <c r="B322" s="47"/>
      <c r="C322" s="302" t="s">
        <v>154</v>
      </c>
      <c r="D322" s="302" t="s">
        <v>416</v>
      </c>
      <c r="E322" s="20" t="s">
        <v>28</v>
      </c>
      <c r="F322" s="303">
        <v>269.70999999999998</v>
      </c>
      <c r="G322" s="41"/>
      <c r="H322" s="47"/>
    </row>
    <row r="323" s="2" customFormat="1" ht="16.8" customHeight="1">
      <c r="A323" s="41"/>
      <c r="B323" s="47"/>
      <c r="C323" s="304" t="s">
        <v>4624</v>
      </c>
      <c r="D323" s="41"/>
      <c r="E323" s="41"/>
      <c r="F323" s="41"/>
      <c r="G323" s="41"/>
      <c r="H323" s="47"/>
    </row>
    <row r="324" s="2" customFormat="1" ht="16.8" customHeight="1">
      <c r="A324" s="41"/>
      <c r="B324" s="47"/>
      <c r="C324" s="302" t="s">
        <v>2402</v>
      </c>
      <c r="D324" s="302" t="s">
        <v>4681</v>
      </c>
      <c r="E324" s="20" t="s">
        <v>572</v>
      </c>
      <c r="F324" s="303">
        <v>269.70999999999998</v>
      </c>
      <c r="G324" s="41"/>
      <c r="H324" s="47"/>
    </row>
    <row r="325" s="2" customFormat="1" ht="16.8" customHeight="1">
      <c r="A325" s="41"/>
      <c r="B325" s="47"/>
      <c r="C325" s="302" t="s">
        <v>2441</v>
      </c>
      <c r="D325" s="302" t="s">
        <v>4682</v>
      </c>
      <c r="E325" s="20" t="s">
        <v>572</v>
      </c>
      <c r="F325" s="303">
        <v>269.70999999999998</v>
      </c>
      <c r="G325" s="41"/>
      <c r="H325" s="47"/>
    </row>
    <row r="326" s="2" customFormat="1" ht="16.8" customHeight="1">
      <c r="A326" s="41"/>
      <c r="B326" s="47"/>
      <c r="C326" s="302" t="s">
        <v>2458</v>
      </c>
      <c r="D326" s="302" t="s">
        <v>4683</v>
      </c>
      <c r="E326" s="20" t="s">
        <v>572</v>
      </c>
      <c r="F326" s="303">
        <v>539.41999999999996</v>
      </c>
      <c r="G326" s="41"/>
      <c r="H326" s="47"/>
    </row>
    <row r="327" s="2" customFormat="1" ht="16.8" customHeight="1">
      <c r="A327" s="41"/>
      <c r="B327" s="47"/>
      <c r="C327" s="302" t="s">
        <v>2421</v>
      </c>
      <c r="D327" s="302" t="s">
        <v>2422</v>
      </c>
      <c r="E327" s="20" t="s">
        <v>2423</v>
      </c>
      <c r="F327" s="303">
        <v>197.37700000000001</v>
      </c>
      <c r="G327" s="41"/>
      <c r="H327" s="47"/>
    </row>
    <row r="328" s="2" customFormat="1" ht="16.8" customHeight="1">
      <c r="A328" s="41"/>
      <c r="B328" s="47"/>
      <c r="C328" s="302" t="s">
        <v>2451</v>
      </c>
      <c r="D328" s="302" t="s">
        <v>4684</v>
      </c>
      <c r="E328" s="20" t="s">
        <v>2453</v>
      </c>
      <c r="F328" s="303">
        <v>67.305000000000007</v>
      </c>
      <c r="G328" s="41"/>
      <c r="H328" s="47"/>
    </row>
    <row r="329" s="2" customFormat="1">
      <c r="A329" s="41"/>
      <c r="B329" s="47"/>
      <c r="C329" s="302" t="s">
        <v>2476</v>
      </c>
      <c r="D329" s="302" t="s">
        <v>2477</v>
      </c>
      <c r="E329" s="20" t="s">
        <v>572</v>
      </c>
      <c r="F329" s="303">
        <v>547.38499999999999</v>
      </c>
      <c r="G329" s="41"/>
      <c r="H329" s="47"/>
    </row>
    <row r="330" s="2" customFormat="1">
      <c r="A330" s="41"/>
      <c r="B330" s="47"/>
      <c r="C330" s="302" t="s">
        <v>2470</v>
      </c>
      <c r="D330" s="302" t="s">
        <v>2471</v>
      </c>
      <c r="E330" s="20" t="s">
        <v>572</v>
      </c>
      <c r="F330" s="303">
        <v>547.38499999999999</v>
      </c>
      <c r="G330" s="41"/>
      <c r="H330" s="47"/>
    </row>
    <row r="331" s="2" customFormat="1" ht="16.8" customHeight="1">
      <c r="A331" s="41"/>
      <c r="B331" s="47"/>
      <c r="C331" s="298" t="s">
        <v>157</v>
      </c>
      <c r="D331" s="299" t="s">
        <v>157</v>
      </c>
      <c r="E331" s="300" t="s">
        <v>28</v>
      </c>
      <c r="F331" s="301">
        <v>178.98599999999999</v>
      </c>
      <c r="G331" s="41"/>
      <c r="H331" s="47"/>
    </row>
    <row r="332" s="2" customFormat="1" ht="16.8" customHeight="1">
      <c r="A332" s="41"/>
      <c r="B332" s="47"/>
      <c r="C332" s="302" t="s">
        <v>28</v>
      </c>
      <c r="D332" s="302" t="s">
        <v>398</v>
      </c>
      <c r="E332" s="20" t="s">
        <v>28</v>
      </c>
      <c r="F332" s="303">
        <v>0</v>
      </c>
      <c r="G332" s="41"/>
      <c r="H332" s="47"/>
    </row>
    <row r="333" s="2" customFormat="1" ht="16.8" customHeight="1">
      <c r="A333" s="41"/>
      <c r="B333" s="47"/>
      <c r="C333" s="302" t="s">
        <v>28</v>
      </c>
      <c r="D333" s="302" t="s">
        <v>2412</v>
      </c>
      <c r="E333" s="20" t="s">
        <v>28</v>
      </c>
      <c r="F333" s="303">
        <v>20.411999999999999</v>
      </c>
      <c r="G333" s="41"/>
      <c r="H333" s="47"/>
    </row>
    <row r="334" s="2" customFormat="1" ht="16.8" customHeight="1">
      <c r="A334" s="41"/>
      <c r="B334" s="47"/>
      <c r="C334" s="302" t="s">
        <v>28</v>
      </c>
      <c r="D334" s="302" t="s">
        <v>2413</v>
      </c>
      <c r="E334" s="20" t="s">
        <v>28</v>
      </c>
      <c r="F334" s="303">
        <v>15.119999999999999</v>
      </c>
      <c r="G334" s="41"/>
      <c r="H334" s="47"/>
    </row>
    <row r="335" s="2" customFormat="1" ht="16.8" customHeight="1">
      <c r="A335" s="41"/>
      <c r="B335" s="47"/>
      <c r="C335" s="302" t="s">
        <v>28</v>
      </c>
      <c r="D335" s="302" t="s">
        <v>2414</v>
      </c>
      <c r="E335" s="20" t="s">
        <v>28</v>
      </c>
      <c r="F335" s="303">
        <v>17.475000000000001</v>
      </c>
      <c r="G335" s="41"/>
      <c r="H335" s="47"/>
    </row>
    <row r="336" s="2" customFormat="1" ht="16.8" customHeight="1">
      <c r="A336" s="41"/>
      <c r="B336" s="47"/>
      <c r="C336" s="302" t="s">
        <v>28</v>
      </c>
      <c r="D336" s="302" t="s">
        <v>2416</v>
      </c>
      <c r="E336" s="20" t="s">
        <v>28</v>
      </c>
      <c r="F336" s="303">
        <v>28.584</v>
      </c>
      <c r="G336" s="41"/>
      <c r="H336" s="47"/>
    </row>
    <row r="337" s="2" customFormat="1" ht="16.8" customHeight="1">
      <c r="A337" s="41"/>
      <c r="B337" s="47"/>
      <c r="C337" s="302" t="s">
        <v>28</v>
      </c>
      <c r="D337" s="302" t="s">
        <v>2417</v>
      </c>
      <c r="E337" s="20" t="s">
        <v>28</v>
      </c>
      <c r="F337" s="303">
        <v>21.027999999999999</v>
      </c>
      <c r="G337" s="41"/>
      <c r="H337" s="47"/>
    </row>
    <row r="338" s="2" customFormat="1" ht="16.8" customHeight="1">
      <c r="A338" s="41"/>
      <c r="B338" s="47"/>
      <c r="C338" s="302" t="s">
        <v>28</v>
      </c>
      <c r="D338" s="302" t="s">
        <v>2418</v>
      </c>
      <c r="E338" s="20" t="s">
        <v>28</v>
      </c>
      <c r="F338" s="303">
        <v>1.44</v>
      </c>
      <c r="G338" s="41"/>
      <c r="H338" s="47"/>
    </row>
    <row r="339" s="2" customFormat="1" ht="16.8" customHeight="1">
      <c r="A339" s="41"/>
      <c r="B339" s="47"/>
      <c r="C339" s="302" t="s">
        <v>28</v>
      </c>
      <c r="D339" s="302" t="s">
        <v>1736</v>
      </c>
      <c r="E339" s="20" t="s">
        <v>28</v>
      </c>
      <c r="F339" s="303">
        <v>51.076999999999998</v>
      </c>
      <c r="G339" s="41"/>
      <c r="H339" s="47"/>
    </row>
    <row r="340" s="2" customFormat="1" ht="16.8" customHeight="1">
      <c r="A340" s="41"/>
      <c r="B340" s="47"/>
      <c r="C340" s="302" t="s">
        <v>28</v>
      </c>
      <c r="D340" s="302" t="s">
        <v>1737</v>
      </c>
      <c r="E340" s="20" t="s">
        <v>28</v>
      </c>
      <c r="F340" s="303">
        <v>3.6000000000000001</v>
      </c>
      <c r="G340" s="41"/>
      <c r="H340" s="47"/>
    </row>
    <row r="341" s="2" customFormat="1" ht="16.8" customHeight="1">
      <c r="A341" s="41"/>
      <c r="B341" s="47"/>
      <c r="C341" s="302" t="s">
        <v>28</v>
      </c>
      <c r="D341" s="302" t="s">
        <v>2419</v>
      </c>
      <c r="E341" s="20" t="s">
        <v>28</v>
      </c>
      <c r="F341" s="303">
        <v>20.25</v>
      </c>
      <c r="G341" s="41"/>
      <c r="H341" s="47"/>
    </row>
    <row r="342" s="2" customFormat="1" ht="16.8" customHeight="1">
      <c r="A342" s="41"/>
      <c r="B342" s="47"/>
      <c r="C342" s="302" t="s">
        <v>157</v>
      </c>
      <c r="D342" s="302" t="s">
        <v>416</v>
      </c>
      <c r="E342" s="20" t="s">
        <v>28</v>
      </c>
      <c r="F342" s="303">
        <v>178.98599999999999</v>
      </c>
      <c r="G342" s="41"/>
      <c r="H342" s="47"/>
    </row>
    <row r="343" s="2" customFormat="1" ht="16.8" customHeight="1">
      <c r="A343" s="41"/>
      <c r="B343" s="47"/>
      <c r="C343" s="304" t="s">
        <v>4624</v>
      </c>
      <c r="D343" s="41"/>
      <c r="E343" s="41"/>
      <c r="F343" s="41"/>
      <c r="G343" s="41"/>
      <c r="H343" s="47"/>
    </row>
    <row r="344" s="2" customFormat="1" ht="16.8" customHeight="1">
      <c r="A344" s="41"/>
      <c r="B344" s="47"/>
      <c r="C344" s="302" t="s">
        <v>2408</v>
      </c>
      <c r="D344" s="302" t="s">
        <v>4685</v>
      </c>
      <c r="E344" s="20" t="s">
        <v>572</v>
      </c>
      <c r="F344" s="303">
        <v>178.98599999999999</v>
      </c>
      <c r="G344" s="41"/>
      <c r="H344" s="47"/>
    </row>
    <row r="345" s="2" customFormat="1" ht="16.8" customHeight="1">
      <c r="A345" s="41"/>
      <c r="B345" s="47"/>
      <c r="C345" s="302" t="s">
        <v>2446</v>
      </c>
      <c r="D345" s="302" t="s">
        <v>4686</v>
      </c>
      <c r="E345" s="20" t="s">
        <v>572</v>
      </c>
      <c r="F345" s="303">
        <v>178.98599999999999</v>
      </c>
      <c r="G345" s="41"/>
      <c r="H345" s="47"/>
    </row>
    <row r="346" s="2" customFormat="1" ht="16.8" customHeight="1">
      <c r="A346" s="41"/>
      <c r="B346" s="47"/>
      <c r="C346" s="302" t="s">
        <v>2464</v>
      </c>
      <c r="D346" s="302" t="s">
        <v>4687</v>
      </c>
      <c r="E346" s="20" t="s">
        <v>572</v>
      </c>
      <c r="F346" s="303">
        <v>357.97199999999998</v>
      </c>
      <c r="G346" s="41"/>
      <c r="H346" s="47"/>
    </row>
    <row r="347" s="2" customFormat="1" ht="16.8" customHeight="1">
      <c r="A347" s="41"/>
      <c r="B347" s="47"/>
      <c r="C347" s="302" t="s">
        <v>2421</v>
      </c>
      <c r="D347" s="302" t="s">
        <v>2422</v>
      </c>
      <c r="E347" s="20" t="s">
        <v>2423</v>
      </c>
      <c r="F347" s="303">
        <v>197.37700000000001</v>
      </c>
      <c r="G347" s="41"/>
      <c r="H347" s="47"/>
    </row>
    <row r="348" s="2" customFormat="1" ht="16.8" customHeight="1">
      <c r="A348" s="41"/>
      <c r="B348" s="47"/>
      <c r="C348" s="302" t="s">
        <v>2451</v>
      </c>
      <c r="D348" s="302" t="s">
        <v>4684</v>
      </c>
      <c r="E348" s="20" t="s">
        <v>2453</v>
      </c>
      <c r="F348" s="303">
        <v>67.305000000000007</v>
      </c>
      <c r="G348" s="41"/>
      <c r="H348" s="47"/>
    </row>
    <row r="349" s="2" customFormat="1">
      <c r="A349" s="41"/>
      <c r="B349" s="47"/>
      <c r="C349" s="302" t="s">
        <v>2476</v>
      </c>
      <c r="D349" s="302" t="s">
        <v>2477</v>
      </c>
      <c r="E349" s="20" t="s">
        <v>572</v>
      </c>
      <c r="F349" s="303">
        <v>547.38499999999999</v>
      </c>
      <c r="G349" s="41"/>
      <c r="H349" s="47"/>
    </row>
    <row r="350" s="2" customFormat="1">
      <c r="A350" s="41"/>
      <c r="B350" s="47"/>
      <c r="C350" s="302" t="s">
        <v>2470</v>
      </c>
      <c r="D350" s="302" t="s">
        <v>2471</v>
      </c>
      <c r="E350" s="20" t="s">
        <v>572</v>
      </c>
      <c r="F350" s="303">
        <v>547.38499999999999</v>
      </c>
      <c r="G350" s="41"/>
      <c r="H350" s="47"/>
    </row>
    <row r="351" s="2" customFormat="1" ht="16.8" customHeight="1">
      <c r="A351" s="41"/>
      <c r="B351" s="47"/>
      <c r="C351" s="298" t="s">
        <v>2415</v>
      </c>
      <c r="D351" s="299" t="s">
        <v>2415</v>
      </c>
      <c r="E351" s="300" t="s">
        <v>28</v>
      </c>
      <c r="F351" s="301">
        <v>53.006999999999998</v>
      </c>
      <c r="G351" s="41"/>
      <c r="H351" s="47"/>
    </row>
    <row r="352" s="2" customFormat="1" ht="16.8" customHeight="1">
      <c r="A352" s="41"/>
      <c r="B352" s="47"/>
      <c r="C352" s="302" t="s">
        <v>28</v>
      </c>
      <c r="D352" s="302" t="s">
        <v>398</v>
      </c>
      <c r="E352" s="20" t="s">
        <v>28</v>
      </c>
      <c r="F352" s="303">
        <v>0</v>
      </c>
      <c r="G352" s="41"/>
      <c r="H352" s="47"/>
    </row>
    <row r="353" s="2" customFormat="1" ht="16.8" customHeight="1">
      <c r="A353" s="41"/>
      <c r="B353" s="47"/>
      <c r="C353" s="302" t="s">
        <v>28</v>
      </c>
      <c r="D353" s="302" t="s">
        <v>2412</v>
      </c>
      <c r="E353" s="20" t="s">
        <v>28</v>
      </c>
      <c r="F353" s="303">
        <v>20.411999999999999</v>
      </c>
      <c r="G353" s="41"/>
      <c r="H353" s="47"/>
    </row>
    <row r="354" s="2" customFormat="1" ht="16.8" customHeight="1">
      <c r="A354" s="41"/>
      <c r="B354" s="47"/>
      <c r="C354" s="302" t="s">
        <v>28</v>
      </c>
      <c r="D354" s="302" t="s">
        <v>2413</v>
      </c>
      <c r="E354" s="20" t="s">
        <v>28</v>
      </c>
      <c r="F354" s="303">
        <v>15.119999999999999</v>
      </c>
      <c r="G354" s="41"/>
      <c r="H354" s="47"/>
    </row>
    <row r="355" s="2" customFormat="1" ht="16.8" customHeight="1">
      <c r="A355" s="41"/>
      <c r="B355" s="47"/>
      <c r="C355" s="302" t="s">
        <v>28</v>
      </c>
      <c r="D355" s="302" t="s">
        <v>2414</v>
      </c>
      <c r="E355" s="20" t="s">
        <v>28</v>
      </c>
      <c r="F355" s="303">
        <v>17.475000000000001</v>
      </c>
      <c r="G355" s="41"/>
      <c r="H355" s="47"/>
    </row>
    <row r="356" s="2" customFormat="1" ht="16.8" customHeight="1">
      <c r="A356" s="41"/>
      <c r="B356" s="47"/>
      <c r="C356" s="302" t="s">
        <v>2415</v>
      </c>
      <c r="D356" s="302" t="s">
        <v>618</v>
      </c>
      <c r="E356" s="20" t="s">
        <v>28</v>
      </c>
      <c r="F356" s="303">
        <v>53.006999999999998</v>
      </c>
      <c r="G356" s="41"/>
      <c r="H356" s="47"/>
    </row>
    <row r="357" s="2" customFormat="1" ht="16.8" customHeight="1">
      <c r="A357" s="41"/>
      <c r="B357" s="47"/>
      <c r="C357" s="298" t="s">
        <v>159</v>
      </c>
      <c r="D357" s="299" t="s">
        <v>159</v>
      </c>
      <c r="E357" s="300" t="s">
        <v>28</v>
      </c>
      <c r="F357" s="301">
        <v>166.66999999999999</v>
      </c>
      <c r="G357" s="41"/>
      <c r="H357" s="47"/>
    </row>
    <row r="358" s="2" customFormat="1" ht="16.8" customHeight="1">
      <c r="A358" s="41"/>
      <c r="B358" s="47"/>
      <c r="C358" s="302" t="s">
        <v>28</v>
      </c>
      <c r="D358" s="302" t="s">
        <v>139</v>
      </c>
      <c r="E358" s="20" t="s">
        <v>28</v>
      </c>
      <c r="F358" s="303">
        <v>15.300000000000001</v>
      </c>
      <c r="G358" s="41"/>
      <c r="H358" s="47"/>
    </row>
    <row r="359" s="2" customFormat="1" ht="16.8" customHeight="1">
      <c r="A359" s="41"/>
      <c r="B359" s="47"/>
      <c r="C359" s="302" t="s">
        <v>28</v>
      </c>
      <c r="D359" s="302" t="s">
        <v>141</v>
      </c>
      <c r="E359" s="20" t="s">
        <v>28</v>
      </c>
      <c r="F359" s="303">
        <v>93.799999999999997</v>
      </c>
      <c r="G359" s="41"/>
      <c r="H359" s="47"/>
    </row>
    <row r="360" s="2" customFormat="1" ht="16.8" customHeight="1">
      <c r="A360" s="41"/>
      <c r="B360" s="47"/>
      <c r="C360" s="302" t="s">
        <v>28</v>
      </c>
      <c r="D360" s="302" t="s">
        <v>330</v>
      </c>
      <c r="E360" s="20" t="s">
        <v>28</v>
      </c>
      <c r="F360" s="303">
        <v>38.350000000000001</v>
      </c>
      <c r="G360" s="41"/>
      <c r="H360" s="47"/>
    </row>
    <row r="361" s="2" customFormat="1" ht="16.8" customHeight="1">
      <c r="A361" s="41"/>
      <c r="B361" s="47"/>
      <c r="C361" s="302" t="s">
        <v>28</v>
      </c>
      <c r="D361" s="302" t="s">
        <v>334</v>
      </c>
      <c r="E361" s="20" t="s">
        <v>28</v>
      </c>
      <c r="F361" s="303">
        <v>19.219999999999999</v>
      </c>
      <c r="G361" s="41"/>
      <c r="H361" s="47"/>
    </row>
    <row r="362" s="2" customFormat="1" ht="16.8" customHeight="1">
      <c r="A362" s="41"/>
      <c r="B362" s="47"/>
      <c r="C362" s="302" t="s">
        <v>159</v>
      </c>
      <c r="D362" s="302" t="s">
        <v>416</v>
      </c>
      <c r="E362" s="20" t="s">
        <v>28</v>
      </c>
      <c r="F362" s="303">
        <v>166.66999999999999</v>
      </c>
      <c r="G362" s="41"/>
      <c r="H362" s="47"/>
    </row>
    <row r="363" s="2" customFormat="1" ht="16.8" customHeight="1">
      <c r="A363" s="41"/>
      <c r="B363" s="47"/>
      <c r="C363" s="304" t="s">
        <v>4624</v>
      </c>
      <c r="D363" s="41"/>
      <c r="E363" s="41"/>
      <c r="F363" s="41"/>
      <c r="G363" s="41"/>
      <c r="H363" s="47"/>
    </row>
    <row r="364" s="2" customFormat="1" ht="16.8" customHeight="1">
      <c r="A364" s="41"/>
      <c r="B364" s="47"/>
      <c r="C364" s="302" t="s">
        <v>2480</v>
      </c>
      <c r="D364" s="302" t="s">
        <v>4659</v>
      </c>
      <c r="E364" s="20" t="s">
        <v>572</v>
      </c>
      <c r="F364" s="303">
        <v>166.66999999999999</v>
      </c>
      <c r="G364" s="41"/>
      <c r="H364" s="47"/>
    </row>
    <row r="365" s="2" customFormat="1" ht="16.8" customHeight="1">
      <c r="A365" s="41"/>
      <c r="B365" s="47"/>
      <c r="C365" s="302" t="s">
        <v>2485</v>
      </c>
      <c r="D365" s="302" t="s">
        <v>2486</v>
      </c>
      <c r="E365" s="20" t="s">
        <v>572</v>
      </c>
      <c r="F365" s="303">
        <v>200.00399999999999</v>
      </c>
      <c r="G365" s="41"/>
      <c r="H365" s="47"/>
    </row>
    <row r="366" s="2" customFormat="1" ht="16.8" customHeight="1">
      <c r="A366" s="41"/>
      <c r="B366" s="47"/>
      <c r="C366" s="298" t="s">
        <v>161</v>
      </c>
      <c r="D366" s="299" t="s">
        <v>161</v>
      </c>
      <c r="E366" s="300" t="s">
        <v>28</v>
      </c>
      <c r="F366" s="301">
        <v>99.393000000000001</v>
      </c>
      <c r="G366" s="41"/>
      <c r="H366" s="47"/>
    </row>
    <row r="367" s="2" customFormat="1" ht="16.8" customHeight="1">
      <c r="A367" s="41"/>
      <c r="B367" s="47"/>
      <c r="C367" s="302" t="s">
        <v>28</v>
      </c>
      <c r="D367" s="302" t="s">
        <v>398</v>
      </c>
      <c r="E367" s="20" t="s">
        <v>28</v>
      </c>
      <c r="F367" s="303">
        <v>0</v>
      </c>
      <c r="G367" s="41"/>
      <c r="H367" s="47"/>
    </row>
    <row r="368" s="2" customFormat="1" ht="16.8" customHeight="1">
      <c r="A368" s="41"/>
      <c r="B368" s="47"/>
      <c r="C368" s="302" t="s">
        <v>28</v>
      </c>
      <c r="D368" s="302" t="s">
        <v>401</v>
      </c>
      <c r="E368" s="20" t="s">
        <v>28</v>
      </c>
      <c r="F368" s="303">
        <v>54.365000000000002</v>
      </c>
      <c r="G368" s="41"/>
      <c r="H368" s="47"/>
    </row>
    <row r="369" s="2" customFormat="1" ht="16.8" customHeight="1">
      <c r="A369" s="41"/>
      <c r="B369" s="47"/>
      <c r="C369" s="302" t="s">
        <v>28</v>
      </c>
      <c r="D369" s="302" t="s">
        <v>404</v>
      </c>
      <c r="E369" s="20" t="s">
        <v>28</v>
      </c>
      <c r="F369" s="303">
        <v>14.984</v>
      </c>
      <c r="G369" s="41"/>
      <c r="H369" s="47"/>
    </row>
    <row r="370" s="2" customFormat="1" ht="16.8" customHeight="1">
      <c r="A370" s="41"/>
      <c r="B370" s="47"/>
      <c r="C370" s="302" t="s">
        <v>28</v>
      </c>
      <c r="D370" s="302" t="s">
        <v>407</v>
      </c>
      <c r="E370" s="20" t="s">
        <v>28</v>
      </c>
      <c r="F370" s="303">
        <v>0.75600000000000001</v>
      </c>
      <c r="G370" s="41"/>
      <c r="H370" s="47"/>
    </row>
    <row r="371" s="2" customFormat="1" ht="16.8" customHeight="1">
      <c r="A371" s="41"/>
      <c r="B371" s="47"/>
      <c r="C371" s="302" t="s">
        <v>28</v>
      </c>
      <c r="D371" s="302" t="s">
        <v>410</v>
      </c>
      <c r="E371" s="20" t="s">
        <v>28</v>
      </c>
      <c r="F371" s="303">
        <v>0</v>
      </c>
      <c r="G371" s="41"/>
      <c r="H371" s="47"/>
    </row>
    <row r="372" s="2" customFormat="1" ht="16.8" customHeight="1">
      <c r="A372" s="41"/>
      <c r="B372" s="47"/>
      <c r="C372" s="302" t="s">
        <v>28</v>
      </c>
      <c r="D372" s="302" t="s">
        <v>413</v>
      </c>
      <c r="E372" s="20" t="s">
        <v>28</v>
      </c>
      <c r="F372" s="303">
        <v>29.288</v>
      </c>
      <c r="G372" s="41"/>
      <c r="H372" s="47"/>
    </row>
    <row r="373" s="2" customFormat="1" ht="16.8" customHeight="1">
      <c r="A373" s="41"/>
      <c r="B373" s="47"/>
      <c r="C373" s="302" t="s">
        <v>161</v>
      </c>
      <c r="D373" s="302" t="s">
        <v>416</v>
      </c>
      <c r="E373" s="20" t="s">
        <v>28</v>
      </c>
      <c r="F373" s="303">
        <v>99.393000000000001</v>
      </c>
      <c r="G373" s="41"/>
      <c r="H373" s="47"/>
    </row>
    <row r="374" s="2" customFormat="1" ht="16.8" customHeight="1">
      <c r="A374" s="41"/>
      <c r="B374" s="47"/>
      <c r="C374" s="304" t="s">
        <v>4624</v>
      </c>
      <c r="D374" s="41"/>
      <c r="E374" s="41"/>
      <c r="F374" s="41"/>
      <c r="G374" s="41"/>
      <c r="H374" s="47"/>
    </row>
    <row r="375" s="2" customFormat="1">
      <c r="A375" s="41"/>
      <c r="B375" s="47"/>
      <c r="C375" s="302" t="s">
        <v>386</v>
      </c>
      <c r="D375" s="302" t="s">
        <v>4688</v>
      </c>
      <c r="E375" s="20" t="s">
        <v>388</v>
      </c>
      <c r="F375" s="303">
        <v>99.393000000000001</v>
      </c>
      <c r="G375" s="41"/>
      <c r="H375" s="47"/>
    </row>
    <row r="376" s="2" customFormat="1">
      <c r="A376" s="41"/>
      <c r="B376" s="47"/>
      <c r="C376" s="302" t="s">
        <v>419</v>
      </c>
      <c r="D376" s="302" t="s">
        <v>4689</v>
      </c>
      <c r="E376" s="20" t="s">
        <v>388</v>
      </c>
      <c r="F376" s="303">
        <v>149.09</v>
      </c>
      <c r="G376" s="41"/>
      <c r="H376" s="47"/>
    </row>
    <row r="377" s="2" customFormat="1">
      <c r="A377" s="41"/>
      <c r="B377" s="47"/>
      <c r="C377" s="302" t="s">
        <v>621</v>
      </c>
      <c r="D377" s="302" t="s">
        <v>4690</v>
      </c>
      <c r="E377" s="20" t="s">
        <v>388</v>
      </c>
      <c r="F377" s="303">
        <v>161.767</v>
      </c>
      <c r="G377" s="41"/>
      <c r="H377" s="47"/>
    </row>
    <row r="378" s="2" customFormat="1" ht="16.8" customHeight="1">
      <c r="A378" s="41"/>
      <c r="B378" s="47"/>
      <c r="C378" s="298" t="s">
        <v>163</v>
      </c>
      <c r="D378" s="299" t="s">
        <v>163</v>
      </c>
      <c r="E378" s="300" t="s">
        <v>28</v>
      </c>
      <c r="F378" s="301">
        <v>149.09</v>
      </c>
      <c r="G378" s="41"/>
      <c r="H378" s="47"/>
    </row>
    <row r="379" s="2" customFormat="1" ht="16.8" customHeight="1">
      <c r="A379" s="41"/>
      <c r="B379" s="47"/>
      <c r="C379" s="302" t="s">
        <v>28</v>
      </c>
      <c r="D379" s="302" t="s">
        <v>427</v>
      </c>
      <c r="E379" s="20" t="s">
        <v>28</v>
      </c>
      <c r="F379" s="303">
        <v>149.09</v>
      </c>
      <c r="G379" s="41"/>
      <c r="H379" s="47"/>
    </row>
    <row r="380" s="2" customFormat="1" ht="16.8" customHeight="1">
      <c r="A380" s="41"/>
      <c r="B380" s="47"/>
      <c r="C380" s="302" t="s">
        <v>163</v>
      </c>
      <c r="D380" s="302" t="s">
        <v>416</v>
      </c>
      <c r="E380" s="20" t="s">
        <v>28</v>
      </c>
      <c r="F380" s="303">
        <v>149.09</v>
      </c>
      <c r="G380" s="41"/>
      <c r="H380" s="47"/>
    </row>
    <row r="381" s="2" customFormat="1" ht="16.8" customHeight="1">
      <c r="A381" s="41"/>
      <c r="B381" s="47"/>
      <c r="C381" s="304" t="s">
        <v>4624</v>
      </c>
      <c r="D381" s="41"/>
      <c r="E381" s="41"/>
      <c r="F381" s="41"/>
      <c r="G381" s="41"/>
      <c r="H381" s="47"/>
    </row>
    <row r="382" s="2" customFormat="1">
      <c r="A382" s="41"/>
      <c r="B382" s="47"/>
      <c r="C382" s="302" t="s">
        <v>419</v>
      </c>
      <c r="D382" s="302" t="s">
        <v>4689</v>
      </c>
      <c r="E382" s="20" t="s">
        <v>388</v>
      </c>
      <c r="F382" s="303">
        <v>149.09</v>
      </c>
      <c r="G382" s="41"/>
      <c r="H382" s="47"/>
    </row>
    <row r="383" s="2" customFormat="1">
      <c r="A383" s="41"/>
      <c r="B383" s="47"/>
      <c r="C383" s="302" t="s">
        <v>621</v>
      </c>
      <c r="D383" s="302" t="s">
        <v>4690</v>
      </c>
      <c r="E383" s="20" t="s">
        <v>388</v>
      </c>
      <c r="F383" s="303">
        <v>161.767</v>
      </c>
      <c r="G383" s="41"/>
      <c r="H383" s="47"/>
    </row>
    <row r="384" s="2" customFormat="1" ht="16.8" customHeight="1">
      <c r="A384" s="41"/>
      <c r="B384" s="47"/>
      <c r="C384" s="298" t="s">
        <v>165</v>
      </c>
      <c r="D384" s="299" t="s">
        <v>165</v>
      </c>
      <c r="E384" s="300" t="s">
        <v>28</v>
      </c>
      <c r="F384" s="301">
        <v>219.74799999999999</v>
      </c>
      <c r="G384" s="41"/>
      <c r="H384" s="47"/>
    </row>
    <row r="385" s="2" customFormat="1" ht="16.8" customHeight="1">
      <c r="A385" s="41"/>
      <c r="B385" s="47"/>
      <c r="C385" s="302" t="s">
        <v>28</v>
      </c>
      <c r="D385" s="302" t="s">
        <v>1614</v>
      </c>
      <c r="E385" s="20" t="s">
        <v>28</v>
      </c>
      <c r="F385" s="303">
        <v>0</v>
      </c>
      <c r="G385" s="41"/>
      <c r="H385" s="47"/>
    </row>
    <row r="386" s="2" customFormat="1" ht="16.8" customHeight="1">
      <c r="A386" s="41"/>
      <c r="B386" s="47"/>
      <c r="C386" s="302" t="s">
        <v>28</v>
      </c>
      <c r="D386" s="302" t="s">
        <v>1615</v>
      </c>
      <c r="E386" s="20" t="s">
        <v>28</v>
      </c>
      <c r="F386" s="303">
        <v>0</v>
      </c>
      <c r="G386" s="41"/>
      <c r="H386" s="47"/>
    </row>
    <row r="387" s="2" customFormat="1" ht="16.8" customHeight="1">
      <c r="A387" s="41"/>
      <c r="B387" s="47"/>
      <c r="C387" s="302" t="s">
        <v>28</v>
      </c>
      <c r="D387" s="302" t="s">
        <v>533</v>
      </c>
      <c r="E387" s="20" t="s">
        <v>28</v>
      </c>
      <c r="F387" s="303">
        <v>219.74799999999999</v>
      </c>
      <c r="G387" s="41"/>
      <c r="H387" s="47"/>
    </row>
    <row r="388" s="2" customFormat="1" ht="16.8" customHeight="1">
      <c r="A388" s="41"/>
      <c r="B388" s="47"/>
      <c r="C388" s="302" t="s">
        <v>165</v>
      </c>
      <c r="D388" s="302" t="s">
        <v>416</v>
      </c>
      <c r="E388" s="20" t="s">
        <v>28</v>
      </c>
      <c r="F388" s="303">
        <v>219.74799999999999</v>
      </c>
      <c r="G388" s="41"/>
      <c r="H388" s="47"/>
    </row>
    <row r="389" s="2" customFormat="1" ht="16.8" customHeight="1">
      <c r="A389" s="41"/>
      <c r="B389" s="47"/>
      <c r="C389" s="304" t="s">
        <v>4624</v>
      </c>
      <c r="D389" s="41"/>
      <c r="E389" s="41"/>
      <c r="F389" s="41"/>
      <c r="G389" s="41"/>
      <c r="H389" s="47"/>
    </row>
    <row r="390" s="2" customFormat="1">
      <c r="A390" s="41"/>
      <c r="B390" s="47"/>
      <c r="C390" s="302" t="s">
        <v>1610</v>
      </c>
      <c r="D390" s="302" t="s">
        <v>4691</v>
      </c>
      <c r="E390" s="20" t="s">
        <v>572</v>
      </c>
      <c r="F390" s="303">
        <v>219.74799999999999</v>
      </c>
      <c r="G390" s="41"/>
      <c r="H390" s="47"/>
    </row>
    <row r="391" s="2" customFormat="1" ht="16.8" customHeight="1">
      <c r="A391" s="41"/>
      <c r="B391" s="47"/>
      <c r="C391" s="302" t="s">
        <v>1622</v>
      </c>
      <c r="D391" s="302" t="s">
        <v>4649</v>
      </c>
      <c r="E391" s="20" t="s">
        <v>572</v>
      </c>
      <c r="F391" s="303">
        <v>2755.5590000000002</v>
      </c>
      <c r="G391" s="41"/>
      <c r="H391" s="47"/>
    </row>
    <row r="392" s="2" customFormat="1" ht="16.8" customHeight="1">
      <c r="A392" s="41"/>
      <c r="B392" s="47"/>
      <c r="C392" s="302" t="s">
        <v>1635</v>
      </c>
      <c r="D392" s="302" t="s">
        <v>4692</v>
      </c>
      <c r="E392" s="20" t="s">
        <v>572</v>
      </c>
      <c r="F392" s="303">
        <v>963.88300000000004</v>
      </c>
      <c r="G392" s="41"/>
      <c r="H392" s="47"/>
    </row>
    <row r="393" s="2" customFormat="1" ht="16.8" customHeight="1">
      <c r="A393" s="41"/>
      <c r="B393" s="47"/>
      <c r="C393" s="302" t="s">
        <v>1707</v>
      </c>
      <c r="D393" s="302" t="s">
        <v>4693</v>
      </c>
      <c r="E393" s="20" t="s">
        <v>572</v>
      </c>
      <c r="F393" s="303">
        <v>219.74799999999999</v>
      </c>
      <c r="G393" s="41"/>
      <c r="H393" s="47"/>
    </row>
    <row r="394" s="2" customFormat="1" ht="16.8" customHeight="1">
      <c r="A394" s="41"/>
      <c r="B394" s="47"/>
      <c r="C394" s="302" t="s">
        <v>1712</v>
      </c>
      <c r="D394" s="302" t="s">
        <v>4694</v>
      </c>
      <c r="E394" s="20" t="s">
        <v>572</v>
      </c>
      <c r="F394" s="303">
        <v>1014.314</v>
      </c>
      <c r="G394" s="41"/>
      <c r="H394" s="47"/>
    </row>
    <row r="395" s="2" customFormat="1" ht="16.8" customHeight="1">
      <c r="A395" s="41"/>
      <c r="B395" s="47"/>
      <c r="C395" s="302" t="s">
        <v>1617</v>
      </c>
      <c r="D395" s="302" t="s">
        <v>1618</v>
      </c>
      <c r="E395" s="20" t="s">
        <v>572</v>
      </c>
      <c r="F395" s="303">
        <v>230.73500000000001</v>
      </c>
      <c r="G395" s="41"/>
      <c r="H395" s="47"/>
    </row>
    <row r="396" s="2" customFormat="1" ht="16.8" customHeight="1">
      <c r="A396" s="41"/>
      <c r="B396" s="47"/>
      <c r="C396" s="298" t="s">
        <v>167</v>
      </c>
      <c r="D396" s="299" t="s">
        <v>167</v>
      </c>
      <c r="E396" s="300" t="s">
        <v>28</v>
      </c>
      <c r="F396" s="301">
        <v>125.56999999999999</v>
      </c>
      <c r="G396" s="41"/>
      <c r="H396" s="47"/>
    </row>
    <row r="397" s="2" customFormat="1" ht="16.8" customHeight="1">
      <c r="A397" s="41"/>
      <c r="B397" s="47"/>
      <c r="C397" s="302" t="s">
        <v>28</v>
      </c>
      <c r="D397" s="302" t="s">
        <v>1688</v>
      </c>
      <c r="E397" s="20" t="s">
        <v>28</v>
      </c>
      <c r="F397" s="303">
        <v>94.859999999999999</v>
      </c>
      <c r="G397" s="41"/>
      <c r="H397" s="47"/>
    </row>
    <row r="398" s="2" customFormat="1" ht="16.8" customHeight="1">
      <c r="A398" s="41"/>
      <c r="B398" s="47"/>
      <c r="C398" s="302" t="s">
        <v>28</v>
      </c>
      <c r="D398" s="302" t="s">
        <v>1689</v>
      </c>
      <c r="E398" s="20" t="s">
        <v>28</v>
      </c>
      <c r="F398" s="303">
        <v>30.710000000000001</v>
      </c>
      <c r="G398" s="41"/>
      <c r="H398" s="47"/>
    </row>
    <row r="399" s="2" customFormat="1" ht="16.8" customHeight="1">
      <c r="A399" s="41"/>
      <c r="B399" s="47"/>
      <c r="C399" s="302" t="s">
        <v>167</v>
      </c>
      <c r="D399" s="302" t="s">
        <v>416</v>
      </c>
      <c r="E399" s="20" t="s">
        <v>28</v>
      </c>
      <c r="F399" s="303">
        <v>125.56999999999999</v>
      </c>
      <c r="G399" s="41"/>
      <c r="H399" s="47"/>
    </row>
    <row r="400" s="2" customFormat="1" ht="16.8" customHeight="1">
      <c r="A400" s="41"/>
      <c r="B400" s="47"/>
      <c r="C400" s="304" t="s">
        <v>4624</v>
      </c>
      <c r="D400" s="41"/>
      <c r="E400" s="41"/>
      <c r="F400" s="41"/>
      <c r="G400" s="41"/>
      <c r="H400" s="47"/>
    </row>
    <row r="401" s="2" customFormat="1" ht="16.8" customHeight="1">
      <c r="A401" s="41"/>
      <c r="B401" s="47"/>
      <c r="C401" s="302" t="s">
        <v>1684</v>
      </c>
      <c r="D401" s="302" t="s">
        <v>4695</v>
      </c>
      <c r="E401" s="20" t="s">
        <v>972</v>
      </c>
      <c r="F401" s="303">
        <v>125.56999999999999</v>
      </c>
      <c r="G401" s="41"/>
      <c r="H401" s="47"/>
    </row>
    <row r="402" s="2" customFormat="1" ht="16.8" customHeight="1">
      <c r="A402" s="41"/>
      <c r="B402" s="47"/>
      <c r="C402" s="302" t="s">
        <v>1622</v>
      </c>
      <c r="D402" s="302" t="s">
        <v>4649</v>
      </c>
      <c r="E402" s="20" t="s">
        <v>572</v>
      </c>
      <c r="F402" s="303">
        <v>2755.5590000000002</v>
      </c>
      <c r="G402" s="41"/>
      <c r="H402" s="47"/>
    </row>
    <row r="403" s="2" customFormat="1">
      <c r="A403" s="41"/>
      <c r="B403" s="47"/>
      <c r="C403" s="302" t="s">
        <v>1939</v>
      </c>
      <c r="D403" s="302" t="s">
        <v>4696</v>
      </c>
      <c r="E403" s="20" t="s">
        <v>572</v>
      </c>
      <c r="F403" s="303">
        <v>3388.2809999999999</v>
      </c>
      <c r="G403" s="41"/>
      <c r="H403" s="47"/>
    </row>
    <row r="404" s="2" customFormat="1" ht="16.8" customHeight="1">
      <c r="A404" s="41"/>
      <c r="B404" s="47"/>
      <c r="C404" s="302" t="s">
        <v>1691</v>
      </c>
      <c r="D404" s="302" t="s">
        <v>1692</v>
      </c>
      <c r="E404" s="20" t="s">
        <v>972</v>
      </c>
      <c r="F404" s="303">
        <v>131.84899999999999</v>
      </c>
      <c r="G404" s="41"/>
      <c r="H404" s="47"/>
    </row>
    <row r="405" s="2" customFormat="1" ht="16.8" customHeight="1">
      <c r="A405" s="41"/>
      <c r="B405" s="47"/>
      <c r="C405" s="298" t="s">
        <v>169</v>
      </c>
      <c r="D405" s="299" t="s">
        <v>169</v>
      </c>
      <c r="E405" s="300" t="s">
        <v>28</v>
      </c>
      <c r="F405" s="301">
        <v>19.25</v>
      </c>
      <c r="G405" s="41"/>
      <c r="H405" s="47"/>
    </row>
    <row r="406" s="2" customFormat="1" ht="16.8" customHeight="1">
      <c r="A406" s="41"/>
      <c r="B406" s="47"/>
      <c r="C406" s="302" t="s">
        <v>28</v>
      </c>
      <c r="D406" s="302" t="s">
        <v>1614</v>
      </c>
      <c r="E406" s="20" t="s">
        <v>28</v>
      </c>
      <c r="F406" s="303">
        <v>0</v>
      </c>
      <c r="G406" s="41"/>
      <c r="H406" s="47"/>
    </row>
    <row r="407" s="2" customFormat="1" ht="16.8" customHeight="1">
      <c r="A407" s="41"/>
      <c r="B407" s="47"/>
      <c r="C407" s="302" t="s">
        <v>28</v>
      </c>
      <c r="D407" s="302" t="s">
        <v>1615</v>
      </c>
      <c r="E407" s="20" t="s">
        <v>28</v>
      </c>
      <c r="F407" s="303">
        <v>0</v>
      </c>
      <c r="G407" s="41"/>
      <c r="H407" s="47"/>
    </row>
    <row r="408" s="2" customFormat="1" ht="16.8" customHeight="1">
      <c r="A408" s="41"/>
      <c r="B408" s="47"/>
      <c r="C408" s="302" t="s">
        <v>28</v>
      </c>
      <c r="D408" s="302" t="s">
        <v>1700</v>
      </c>
      <c r="E408" s="20" t="s">
        <v>28</v>
      </c>
      <c r="F408" s="303">
        <v>19.25</v>
      </c>
      <c r="G408" s="41"/>
      <c r="H408" s="47"/>
    </row>
    <row r="409" s="2" customFormat="1" ht="16.8" customHeight="1">
      <c r="A409" s="41"/>
      <c r="B409" s="47"/>
      <c r="C409" s="302" t="s">
        <v>169</v>
      </c>
      <c r="D409" s="302" t="s">
        <v>416</v>
      </c>
      <c r="E409" s="20" t="s">
        <v>28</v>
      </c>
      <c r="F409" s="303">
        <v>19.25</v>
      </c>
      <c r="G409" s="41"/>
      <c r="H409" s="47"/>
    </row>
    <row r="410" s="2" customFormat="1" ht="16.8" customHeight="1">
      <c r="A410" s="41"/>
      <c r="B410" s="47"/>
      <c r="C410" s="304" t="s">
        <v>4624</v>
      </c>
      <c r="D410" s="41"/>
      <c r="E410" s="41"/>
      <c r="F410" s="41"/>
      <c r="G410" s="41"/>
      <c r="H410" s="47"/>
    </row>
    <row r="411" s="2" customFormat="1" ht="16.8" customHeight="1">
      <c r="A411" s="41"/>
      <c r="B411" s="47"/>
      <c r="C411" s="302" t="s">
        <v>1696</v>
      </c>
      <c r="D411" s="302" t="s">
        <v>4697</v>
      </c>
      <c r="E411" s="20" t="s">
        <v>972</v>
      </c>
      <c r="F411" s="303">
        <v>19.25</v>
      </c>
      <c r="G411" s="41"/>
      <c r="H411" s="47"/>
    </row>
    <row r="412" s="2" customFormat="1" ht="16.8" customHeight="1">
      <c r="A412" s="41"/>
      <c r="B412" s="47"/>
      <c r="C412" s="302" t="s">
        <v>1702</v>
      </c>
      <c r="D412" s="302" t="s">
        <v>4698</v>
      </c>
      <c r="E412" s="20" t="s">
        <v>972</v>
      </c>
      <c r="F412" s="303">
        <v>20.213000000000001</v>
      </c>
      <c r="G412" s="41"/>
      <c r="H412" s="47"/>
    </row>
    <row r="413" s="2" customFormat="1" ht="16.8" customHeight="1">
      <c r="A413" s="41"/>
      <c r="B413" s="47"/>
      <c r="C413" s="298" t="s">
        <v>171</v>
      </c>
      <c r="D413" s="299" t="s">
        <v>171</v>
      </c>
      <c r="E413" s="300" t="s">
        <v>28</v>
      </c>
      <c r="F413" s="301">
        <v>1101.0650000000001</v>
      </c>
      <c r="G413" s="41"/>
      <c r="H413" s="47"/>
    </row>
    <row r="414" s="2" customFormat="1" ht="16.8" customHeight="1">
      <c r="A414" s="41"/>
      <c r="B414" s="47"/>
      <c r="C414" s="302" t="s">
        <v>28</v>
      </c>
      <c r="D414" s="302" t="s">
        <v>797</v>
      </c>
      <c r="E414" s="20" t="s">
        <v>28</v>
      </c>
      <c r="F414" s="303">
        <v>0</v>
      </c>
      <c r="G414" s="41"/>
      <c r="H414" s="47"/>
    </row>
    <row r="415" s="2" customFormat="1" ht="16.8" customHeight="1">
      <c r="A415" s="41"/>
      <c r="B415" s="47"/>
      <c r="C415" s="302" t="s">
        <v>28</v>
      </c>
      <c r="D415" s="302" t="s">
        <v>1429</v>
      </c>
      <c r="E415" s="20" t="s">
        <v>28</v>
      </c>
      <c r="F415" s="303">
        <v>210.34999999999999</v>
      </c>
      <c r="G415" s="41"/>
      <c r="H415" s="47"/>
    </row>
    <row r="416" s="2" customFormat="1" ht="16.8" customHeight="1">
      <c r="A416" s="41"/>
      <c r="B416" s="47"/>
      <c r="C416" s="302" t="s">
        <v>28</v>
      </c>
      <c r="D416" s="302" t="s">
        <v>1430</v>
      </c>
      <c r="E416" s="20" t="s">
        <v>28</v>
      </c>
      <c r="F416" s="303">
        <v>38.899999999999999</v>
      </c>
      <c r="G416" s="41"/>
      <c r="H416" s="47"/>
    </row>
    <row r="417" s="2" customFormat="1" ht="16.8" customHeight="1">
      <c r="A417" s="41"/>
      <c r="B417" s="47"/>
      <c r="C417" s="302" t="s">
        <v>28</v>
      </c>
      <c r="D417" s="302" t="s">
        <v>804</v>
      </c>
      <c r="E417" s="20" t="s">
        <v>28</v>
      </c>
      <c r="F417" s="303">
        <v>0</v>
      </c>
      <c r="G417" s="41"/>
      <c r="H417" s="47"/>
    </row>
    <row r="418" s="2" customFormat="1" ht="16.8" customHeight="1">
      <c r="A418" s="41"/>
      <c r="B418" s="47"/>
      <c r="C418" s="302" t="s">
        <v>28</v>
      </c>
      <c r="D418" s="302" t="s">
        <v>493</v>
      </c>
      <c r="E418" s="20" t="s">
        <v>28</v>
      </c>
      <c r="F418" s="303">
        <v>435.21499999999998</v>
      </c>
      <c r="G418" s="41"/>
      <c r="H418" s="47"/>
    </row>
    <row r="419" s="2" customFormat="1" ht="16.8" customHeight="1">
      <c r="A419" s="41"/>
      <c r="B419" s="47"/>
      <c r="C419" s="302" t="s">
        <v>28</v>
      </c>
      <c r="D419" s="302" t="s">
        <v>1983</v>
      </c>
      <c r="E419" s="20" t="s">
        <v>28</v>
      </c>
      <c r="F419" s="303">
        <v>-45.149999999999999</v>
      </c>
      <c r="G419" s="41"/>
      <c r="H419" s="47"/>
    </row>
    <row r="420" s="2" customFormat="1" ht="16.8" customHeight="1">
      <c r="A420" s="41"/>
      <c r="B420" s="47"/>
      <c r="C420" s="302" t="s">
        <v>28</v>
      </c>
      <c r="D420" s="302" t="s">
        <v>807</v>
      </c>
      <c r="E420" s="20" t="s">
        <v>28</v>
      </c>
      <c r="F420" s="303">
        <v>0</v>
      </c>
      <c r="G420" s="41"/>
      <c r="H420" s="47"/>
    </row>
    <row r="421" s="2" customFormat="1" ht="16.8" customHeight="1">
      <c r="A421" s="41"/>
      <c r="B421" s="47"/>
      <c r="C421" s="302" t="s">
        <v>28</v>
      </c>
      <c r="D421" s="302" t="s">
        <v>496</v>
      </c>
      <c r="E421" s="20" t="s">
        <v>28</v>
      </c>
      <c r="F421" s="303">
        <v>454.69999999999999</v>
      </c>
      <c r="G421" s="41"/>
      <c r="H421" s="47"/>
    </row>
    <row r="422" s="2" customFormat="1" ht="16.8" customHeight="1">
      <c r="A422" s="41"/>
      <c r="B422" s="47"/>
      <c r="C422" s="302" t="s">
        <v>28</v>
      </c>
      <c r="D422" s="302" t="s">
        <v>1984</v>
      </c>
      <c r="E422" s="20" t="s">
        <v>28</v>
      </c>
      <c r="F422" s="303">
        <v>-28.350000000000001</v>
      </c>
      <c r="G422" s="41"/>
      <c r="H422" s="47"/>
    </row>
    <row r="423" s="2" customFormat="1" ht="16.8" customHeight="1">
      <c r="A423" s="41"/>
      <c r="B423" s="47"/>
      <c r="C423" s="302" t="s">
        <v>28</v>
      </c>
      <c r="D423" s="302" t="s">
        <v>1178</v>
      </c>
      <c r="E423" s="20" t="s">
        <v>28</v>
      </c>
      <c r="F423" s="303">
        <v>0</v>
      </c>
      <c r="G423" s="41"/>
      <c r="H423" s="47"/>
    </row>
    <row r="424" s="2" customFormat="1" ht="16.8" customHeight="1">
      <c r="A424" s="41"/>
      <c r="B424" s="47"/>
      <c r="C424" s="302" t="s">
        <v>28</v>
      </c>
      <c r="D424" s="302" t="s">
        <v>1985</v>
      </c>
      <c r="E424" s="20" t="s">
        <v>28</v>
      </c>
      <c r="F424" s="303">
        <v>35.399999999999999</v>
      </c>
      <c r="G424" s="41"/>
      <c r="H424" s="47"/>
    </row>
    <row r="425" s="2" customFormat="1" ht="16.8" customHeight="1">
      <c r="A425" s="41"/>
      <c r="B425" s="47"/>
      <c r="C425" s="302" t="s">
        <v>171</v>
      </c>
      <c r="D425" s="302" t="s">
        <v>416</v>
      </c>
      <c r="E425" s="20" t="s">
        <v>28</v>
      </c>
      <c r="F425" s="303">
        <v>1101.0650000000001</v>
      </c>
      <c r="G425" s="41"/>
      <c r="H425" s="47"/>
    </row>
    <row r="426" s="2" customFormat="1" ht="16.8" customHeight="1">
      <c r="A426" s="41"/>
      <c r="B426" s="47"/>
      <c r="C426" s="304" t="s">
        <v>4624</v>
      </c>
      <c r="D426" s="41"/>
      <c r="E426" s="41"/>
      <c r="F426" s="41"/>
      <c r="G426" s="41"/>
      <c r="H426" s="47"/>
    </row>
    <row r="427" s="2" customFormat="1">
      <c r="A427" s="41"/>
      <c r="B427" s="47"/>
      <c r="C427" s="302" t="s">
        <v>1979</v>
      </c>
      <c r="D427" s="302" t="s">
        <v>4699</v>
      </c>
      <c r="E427" s="20" t="s">
        <v>572</v>
      </c>
      <c r="F427" s="303">
        <v>1101.0650000000001</v>
      </c>
      <c r="G427" s="41"/>
      <c r="H427" s="47"/>
    </row>
    <row r="428" s="2" customFormat="1" ht="16.8" customHeight="1">
      <c r="A428" s="41"/>
      <c r="B428" s="47"/>
      <c r="C428" s="302" t="s">
        <v>2299</v>
      </c>
      <c r="D428" s="302" t="s">
        <v>4700</v>
      </c>
      <c r="E428" s="20" t="s">
        <v>572</v>
      </c>
      <c r="F428" s="303">
        <v>1277.2729999999999</v>
      </c>
      <c r="G428" s="41"/>
      <c r="H428" s="47"/>
    </row>
    <row r="429" s="2" customFormat="1" ht="16.8" customHeight="1">
      <c r="A429" s="41"/>
      <c r="B429" s="47"/>
      <c r="C429" s="298" t="s">
        <v>173</v>
      </c>
      <c r="D429" s="299" t="s">
        <v>173</v>
      </c>
      <c r="E429" s="300" t="s">
        <v>28</v>
      </c>
      <c r="F429" s="301">
        <v>3388.2809999999999</v>
      </c>
      <c r="G429" s="41"/>
      <c r="H429" s="47"/>
    </row>
    <row r="430" s="2" customFormat="1" ht="16.8" customHeight="1">
      <c r="A430" s="41"/>
      <c r="B430" s="47"/>
      <c r="C430" s="302" t="s">
        <v>28</v>
      </c>
      <c r="D430" s="302" t="s">
        <v>1943</v>
      </c>
      <c r="E430" s="20" t="s">
        <v>28</v>
      </c>
      <c r="F430" s="303">
        <v>2544.0479999999998</v>
      </c>
      <c r="G430" s="41"/>
      <c r="H430" s="47"/>
    </row>
    <row r="431" s="2" customFormat="1" ht="16.8" customHeight="1">
      <c r="A431" s="41"/>
      <c r="B431" s="47"/>
      <c r="C431" s="302" t="s">
        <v>28</v>
      </c>
      <c r="D431" s="302" t="s">
        <v>1944</v>
      </c>
      <c r="E431" s="20" t="s">
        <v>28</v>
      </c>
      <c r="F431" s="303">
        <v>486.24000000000001</v>
      </c>
      <c r="G431" s="41"/>
      <c r="H431" s="47"/>
    </row>
    <row r="432" s="2" customFormat="1" ht="16.8" customHeight="1">
      <c r="A432" s="41"/>
      <c r="B432" s="47"/>
      <c r="C432" s="302" t="s">
        <v>28</v>
      </c>
      <c r="D432" s="302" t="s">
        <v>1945</v>
      </c>
      <c r="E432" s="20" t="s">
        <v>28</v>
      </c>
      <c r="F432" s="303">
        <v>357.993</v>
      </c>
      <c r="G432" s="41"/>
      <c r="H432" s="47"/>
    </row>
    <row r="433" s="2" customFormat="1" ht="16.8" customHeight="1">
      <c r="A433" s="41"/>
      <c r="B433" s="47"/>
      <c r="C433" s="302" t="s">
        <v>173</v>
      </c>
      <c r="D433" s="302" t="s">
        <v>416</v>
      </c>
      <c r="E433" s="20" t="s">
        <v>28</v>
      </c>
      <c r="F433" s="303">
        <v>3388.2809999999999</v>
      </c>
      <c r="G433" s="41"/>
      <c r="H433" s="47"/>
    </row>
    <row r="434" s="2" customFormat="1" ht="16.8" customHeight="1">
      <c r="A434" s="41"/>
      <c r="B434" s="47"/>
      <c r="C434" s="304" t="s">
        <v>4624</v>
      </c>
      <c r="D434" s="41"/>
      <c r="E434" s="41"/>
      <c r="F434" s="41"/>
      <c r="G434" s="41"/>
      <c r="H434" s="47"/>
    </row>
    <row r="435" s="2" customFormat="1">
      <c r="A435" s="41"/>
      <c r="B435" s="47"/>
      <c r="C435" s="302" t="s">
        <v>1939</v>
      </c>
      <c r="D435" s="302" t="s">
        <v>4696</v>
      </c>
      <c r="E435" s="20" t="s">
        <v>572</v>
      </c>
      <c r="F435" s="303">
        <v>3388.2809999999999</v>
      </c>
      <c r="G435" s="41"/>
      <c r="H435" s="47"/>
    </row>
    <row r="436" s="2" customFormat="1">
      <c r="A436" s="41"/>
      <c r="B436" s="47"/>
      <c r="C436" s="302" t="s">
        <v>1947</v>
      </c>
      <c r="D436" s="302" t="s">
        <v>4701</v>
      </c>
      <c r="E436" s="20" t="s">
        <v>572</v>
      </c>
      <c r="F436" s="303">
        <v>304945.28999999998</v>
      </c>
      <c r="G436" s="41"/>
      <c r="H436" s="47"/>
    </row>
    <row r="437" s="2" customFormat="1">
      <c r="A437" s="41"/>
      <c r="B437" s="47"/>
      <c r="C437" s="302" t="s">
        <v>1953</v>
      </c>
      <c r="D437" s="302" t="s">
        <v>4702</v>
      </c>
      <c r="E437" s="20" t="s">
        <v>572</v>
      </c>
      <c r="F437" s="303">
        <v>3388.2809999999999</v>
      </c>
      <c r="G437" s="41"/>
      <c r="H437" s="47"/>
    </row>
    <row r="438" s="2" customFormat="1" ht="16.8" customHeight="1">
      <c r="A438" s="41"/>
      <c r="B438" s="47"/>
      <c r="C438" s="302" t="s">
        <v>1964</v>
      </c>
      <c r="D438" s="302" t="s">
        <v>4703</v>
      </c>
      <c r="E438" s="20" t="s">
        <v>572</v>
      </c>
      <c r="F438" s="303">
        <v>3388.2809999999999</v>
      </c>
      <c r="G438" s="41"/>
      <c r="H438" s="47"/>
    </row>
    <row r="439" s="2" customFormat="1" ht="16.8" customHeight="1">
      <c r="A439" s="41"/>
      <c r="B439" s="47"/>
      <c r="C439" s="302" t="s">
        <v>1969</v>
      </c>
      <c r="D439" s="302" t="s">
        <v>4704</v>
      </c>
      <c r="E439" s="20" t="s">
        <v>572</v>
      </c>
      <c r="F439" s="303">
        <v>304945.28999999998</v>
      </c>
      <c r="G439" s="41"/>
      <c r="H439" s="47"/>
    </row>
    <row r="440" s="2" customFormat="1" ht="16.8" customHeight="1">
      <c r="A440" s="41"/>
      <c r="B440" s="47"/>
      <c r="C440" s="302" t="s">
        <v>1974</v>
      </c>
      <c r="D440" s="302" t="s">
        <v>4705</v>
      </c>
      <c r="E440" s="20" t="s">
        <v>572</v>
      </c>
      <c r="F440" s="303">
        <v>3388.2809999999999</v>
      </c>
      <c r="G440" s="41"/>
      <c r="H440" s="47"/>
    </row>
    <row r="441" s="2" customFormat="1" ht="16.8" customHeight="1">
      <c r="A441" s="41"/>
      <c r="B441" s="47"/>
      <c r="C441" s="298" t="s">
        <v>175</v>
      </c>
      <c r="D441" s="299" t="s">
        <v>175</v>
      </c>
      <c r="E441" s="300" t="s">
        <v>28</v>
      </c>
      <c r="F441" s="301">
        <v>176.208</v>
      </c>
      <c r="G441" s="41"/>
      <c r="H441" s="47"/>
    </row>
    <row r="442" s="2" customFormat="1" ht="16.8" customHeight="1">
      <c r="A442" s="41"/>
      <c r="B442" s="47"/>
      <c r="C442" s="302" t="s">
        <v>28</v>
      </c>
      <c r="D442" s="302" t="s">
        <v>797</v>
      </c>
      <c r="E442" s="20" t="s">
        <v>28</v>
      </c>
      <c r="F442" s="303">
        <v>0</v>
      </c>
      <c r="G442" s="41"/>
      <c r="H442" s="47"/>
    </row>
    <row r="443" s="2" customFormat="1" ht="16.8" customHeight="1">
      <c r="A443" s="41"/>
      <c r="B443" s="47"/>
      <c r="C443" s="302" t="s">
        <v>28</v>
      </c>
      <c r="D443" s="302" t="s">
        <v>1991</v>
      </c>
      <c r="E443" s="20" t="s">
        <v>28</v>
      </c>
      <c r="F443" s="303">
        <v>22.984999999999999</v>
      </c>
      <c r="G443" s="41"/>
      <c r="H443" s="47"/>
    </row>
    <row r="444" s="2" customFormat="1" ht="16.8" customHeight="1">
      <c r="A444" s="41"/>
      <c r="B444" s="47"/>
      <c r="C444" s="302" t="s">
        <v>28</v>
      </c>
      <c r="D444" s="302" t="s">
        <v>800</v>
      </c>
      <c r="E444" s="20" t="s">
        <v>28</v>
      </c>
      <c r="F444" s="303">
        <v>0</v>
      </c>
      <c r="G444" s="41"/>
      <c r="H444" s="47"/>
    </row>
    <row r="445" s="2" customFormat="1" ht="16.8" customHeight="1">
      <c r="A445" s="41"/>
      <c r="B445" s="47"/>
      <c r="C445" s="302" t="s">
        <v>28</v>
      </c>
      <c r="D445" s="302" t="s">
        <v>1992</v>
      </c>
      <c r="E445" s="20" t="s">
        <v>28</v>
      </c>
      <c r="F445" s="303">
        <v>29.100000000000001</v>
      </c>
      <c r="G445" s="41"/>
      <c r="H445" s="47"/>
    </row>
    <row r="446" s="2" customFormat="1" ht="16.8" customHeight="1">
      <c r="A446" s="41"/>
      <c r="B446" s="47"/>
      <c r="C446" s="302" t="s">
        <v>28</v>
      </c>
      <c r="D446" s="302" t="s">
        <v>802</v>
      </c>
      <c r="E446" s="20" t="s">
        <v>28</v>
      </c>
      <c r="F446" s="303">
        <v>0</v>
      </c>
      <c r="G446" s="41"/>
      <c r="H446" s="47"/>
    </row>
    <row r="447" s="2" customFormat="1" ht="16.8" customHeight="1">
      <c r="A447" s="41"/>
      <c r="B447" s="47"/>
      <c r="C447" s="302" t="s">
        <v>28</v>
      </c>
      <c r="D447" s="302" t="s">
        <v>1993</v>
      </c>
      <c r="E447" s="20" t="s">
        <v>28</v>
      </c>
      <c r="F447" s="303">
        <v>50.399999999999999</v>
      </c>
      <c r="G447" s="41"/>
      <c r="H447" s="47"/>
    </row>
    <row r="448" s="2" customFormat="1" ht="16.8" customHeight="1">
      <c r="A448" s="41"/>
      <c r="B448" s="47"/>
      <c r="C448" s="302" t="s">
        <v>28</v>
      </c>
      <c r="D448" s="302" t="s">
        <v>804</v>
      </c>
      <c r="E448" s="20" t="s">
        <v>28</v>
      </c>
      <c r="F448" s="303">
        <v>0</v>
      </c>
      <c r="G448" s="41"/>
      <c r="H448" s="47"/>
    </row>
    <row r="449" s="2" customFormat="1" ht="16.8" customHeight="1">
      <c r="A449" s="41"/>
      <c r="B449" s="47"/>
      <c r="C449" s="302" t="s">
        <v>28</v>
      </c>
      <c r="D449" s="302" t="s">
        <v>1994</v>
      </c>
      <c r="E449" s="20" t="s">
        <v>28</v>
      </c>
      <c r="F449" s="303">
        <v>45.149999999999999</v>
      </c>
      <c r="G449" s="41"/>
      <c r="H449" s="47"/>
    </row>
    <row r="450" s="2" customFormat="1" ht="16.8" customHeight="1">
      <c r="A450" s="41"/>
      <c r="B450" s="47"/>
      <c r="C450" s="302" t="s">
        <v>28</v>
      </c>
      <c r="D450" s="302" t="s">
        <v>807</v>
      </c>
      <c r="E450" s="20" t="s">
        <v>28</v>
      </c>
      <c r="F450" s="303">
        <v>0</v>
      </c>
      <c r="G450" s="41"/>
      <c r="H450" s="47"/>
    </row>
    <row r="451" s="2" customFormat="1" ht="16.8" customHeight="1">
      <c r="A451" s="41"/>
      <c r="B451" s="47"/>
      <c r="C451" s="302" t="s">
        <v>28</v>
      </c>
      <c r="D451" s="302" t="s">
        <v>1995</v>
      </c>
      <c r="E451" s="20" t="s">
        <v>28</v>
      </c>
      <c r="F451" s="303">
        <v>28.573</v>
      </c>
      <c r="G451" s="41"/>
      <c r="H451" s="47"/>
    </row>
    <row r="452" s="2" customFormat="1" ht="16.8" customHeight="1">
      <c r="A452" s="41"/>
      <c r="B452" s="47"/>
      <c r="C452" s="302" t="s">
        <v>175</v>
      </c>
      <c r="D452" s="302" t="s">
        <v>416</v>
      </c>
      <c r="E452" s="20" t="s">
        <v>28</v>
      </c>
      <c r="F452" s="303">
        <v>176.208</v>
      </c>
      <c r="G452" s="41"/>
      <c r="H452" s="47"/>
    </row>
    <row r="453" s="2" customFormat="1" ht="16.8" customHeight="1">
      <c r="A453" s="41"/>
      <c r="B453" s="47"/>
      <c r="C453" s="304" t="s">
        <v>4624</v>
      </c>
      <c r="D453" s="41"/>
      <c r="E453" s="41"/>
      <c r="F453" s="41"/>
      <c r="G453" s="41"/>
      <c r="H453" s="47"/>
    </row>
    <row r="454" s="2" customFormat="1">
      <c r="A454" s="41"/>
      <c r="B454" s="47"/>
      <c r="C454" s="302" t="s">
        <v>1987</v>
      </c>
      <c r="D454" s="302" t="s">
        <v>4706</v>
      </c>
      <c r="E454" s="20" t="s">
        <v>572</v>
      </c>
      <c r="F454" s="303">
        <v>176.208</v>
      </c>
      <c r="G454" s="41"/>
      <c r="H454" s="47"/>
    </row>
    <row r="455" s="2" customFormat="1" ht="16.8" customHeight="1">
      <c r="A455" s="41"/>
      <c r="B455" s="47"/>
      <c r="C455" s="302" t="s">
        <v>2299</v>
      </c>
      <c r="D455" s="302" t="s">
        <v>4700</v>
      </c>
      <c r="E455" s="20" t="s">
        <v>572</v>
      </c>
      <c r="F455" s="303">
        <v>1277.2729999999999</v>
      </c>
      <c r="G455" s="41"/>
      <c r="H455" s="47"/>
    </row>
    <row r="456" s="2" customFormat="1" ht="16.8" customHeight="1">
      <c r="A456" s="41"/>
      <c r="B456" s="47"/>
      <c r="C456" s="298" t="s">
        <v>177</v>
      </c>
      <c r="D456" s="299" t="s">
        <v>177</v>
      </c>
      <c r="E456" s="300" t="s">
        <v>28</v>
      </c>
      <c r="F456" s="301">
        <v>19.795000000000002</v>
      </c>
      <c r="G456" s="41"/>
      <c r="H456" s="47"/>
    </row>
    <row r="457" s="2" customFormat="1" ht="16.8" customHeight="1">
      <c r="A457" s="41"/>
      <c r="B457" s="47"/>
      <c r="C457" s="302" t="s">
        <v>28</v>
      </c>
      <c r="D457" s="302" t="s">
        <v>2001</v>
      </c>
      <c r="E457" s="20" t="s">
        <v>28</v>
      </c>
      <c r="F457" s="303">
        <v>0</v>
      </c>
      <c r="G457" s="41"/>
      <c r="H457" s="47"/>
    </row>
    <row r="458" s="2" customFormat="1" ht="16.8" customHeight="1">
      <c r="A458" s="41"/>
      <c r="B458" s="47"/>
      <c r="C458" s="302" t="s">
        <v>28</v>
      </c>
      <c r="D458" s="302" t="s">
        <v>2019</v>
      </c>
      <c r="E458" s="20" t="s">
        <v>28</v>
      </c>
      <c r="F458" s="303">
        <v>19.795000000000002</v>
      </c>
      <c r="G458" s="41"/>
      <c r="H458" s="47"/>
    </row>
    <row r="459" s="2" customFormat="1" ht="16.8" customHeight="1">
      <c r="A459" s="41"/>
      <c r="B459" s="47"/>
      <c r="C459" s="302" t="s">
        <v>177</v>
      </c>
      <c r="D459" s="302" t="s">
        <v>416</v>
      </c>
      <c r="E459" s="20" t="s">
        <v>28</v>
      </c>
      <c r="F459" s="303">
        <v>19.795000000000002</v>
      </c>
      <c r="G459" s="41"/>
      <c r="H459" s="47"/>
    </row>
    <row r="460" s="2" customFormat="1" ht="16.8" customHeight="1">
      <c r="A460" s="41"/>
      <c r="B460" s="47"/>
      <c r="C460" s="304" t="s">
        <v>4624</v>
      </c>
      <c r="D460" s="41"/>
      <c r="E460" s="41"/>
      <c r="F460" s="41"/>
      <c r="G460" s="41"/>
      <c r="H460" s="47"/>
    </row>
    <row r="461" s="2" customFormat="1" ht="16.8" customHeight="1">
      <c r="A461" s="41"/>
      <c r="B461" s="47"/>
      <c r="C461" s="302" t="s">
        <v>2015</v>
      </c>
      <c r="D461" s="302" t="s">
        <v>4707</v>
      </c>
      <c r="E461" s="20" t="s">
        <v>972</v>
      </c>
      <c r="F461" s="303">
        <v>19.795000000000002</v>
      </c>
      <c r="G461" s="41"/>
      <c r="H461" s="47"/>
    </row>
    <row r="462" s="2" customFormat="1" ht="16.8" customHeight="1">
      <c r="A462" s="41"/>
      <c r="B462" s="47"/>
      <c r="C462" s="302" t="s">
        <v>2021</v>
      </c>
      <c r="D462" s="302" t="s">
        <v>4708</v>
      </c>
      <c r="E462" s="20" t="s">
        <v>972</v>
      </c>
      <c r="F462" s="303">
        <v>1187.7000000000001</v>
      </c>
      <c r="G462" s="41"/>
      <c r="H462" s="47"/>
    </row>
    <row r="463" s="2" customFormat="1" ht="16.8" customHeight="1">
      <c r="A463" s="41"/>
      <c r="B463" s="47"/>
      <c r="C463" s="302" t="s">
        <v>2027</v>
      </c>
      <c r="D463" s="302" t="s">
        <v>4709</v>
      </c>
      <c r="E463" s="20" t="s">
        <v>972</v>
      </c>
      <c r="F463" s="303">
        <v>19.795000000000002</v>
      </c>
      <c r="G463" s="41"/>
      <c r="H463" s="47"/>
    </row>
    <row r="464" s="2" customFormat="1" ht="16.8" customHeight="1">
      <c r="A464" s="41"/>
      <c r="B464" s="47"/>
      <c r="C464" s="298" t="s">
        <v>179</v>
      </c>
      <c r="D464" s="299" t="s">
        <v>179</v>
      </c>
      <c r="E464" s="300" t="s">
        <v>28</v>
      </c>
      <c r="F464" s="301">
        <v>52.649999999999999</v>
      </c>
      <c r="G464" s="41"/>
      <c r="H464" s="47"/>
    </row>
    <row r="465" s="2" customFormat="1" ht="16.8" customHeight="1">
      <c r="A465" s="41"/>
      <c r="B465" s="47"/>
      <c r="C465" s="302" t="s">
        <v>28</v>
      </c>
      <c r="D465" s="302" t="s">
        <v>2001</v>
      </c>
      <c r="E465" s="20" t="s">
        <v>28</v>
      </c>
      <c r="F465" s="303">
        <v>0</v>
      </c>
      <c r="G465" s="41"/>
      <c r="H465" s="47"/>
    </row>
    <row r="466" s="2" customFormat="1" ht="16.8" customHeight="1">
      <c r="A466" s="41"/>
      <c r="B466" s="47"/>
      <c r="C466" s="302" t="s">
        <v>28</v>
      </c>
      <c r="D466" s="302" t="s">
        <v>2002</v>
      </c>
      <c r="E466" s="20" t="s">
        <v>28</v>
      </c>
      <c r="F466" s="303">
        <v>52.649999999999999</v>
      </c>
      <c r="G466" s="41"/>
      <c r="H466" s="47"/>
    </row>
    <row r="467" s="2" customFormat="1" ht="16.8" customHeight="1">
      <c r="A467" s="41"/>
      <c r="B467" s="47"/>
      <c r="C467" s="302" t="s">
        <v>179</v>
      </c>
      <c r="D467" s="302" t="s">
        <v>416</v>
      </c>
      <c r="E467" s="20" t="s">
        <v>28</v>
      </c>
      <c r="F467" s="303">
        <v>52.649999999999999</v>
      </c>
      <c r="G467" s="41"/>
      <c r="H467" s="47"/>
    </row>
    <row r="468" s="2" customFormat="1" ht="16.8" customHeight="1">
      <c r="A468" s="41"/>
      <c r="B468" s="47"/>
      <c r="C468" s="304" t="s">
        <v>4624</v>
      </c>
      <c r="D468" s="41"/>
      <c r="E468" s="41"/>
      <c r="F468" s="41"/>
      <c r="G468" s="41"/>
      <c r="H468" s="47"/>
    </row>
    <row r="469" s="2" customFormat="1">
      <c r="A469" s="41"/>
      <c r="B469" s="47"/>
      <c r="C469" s="302" t="s">
        <v>1997</v>
      </c>
      <c r="D469" s="302" t="s">
        <v>4710</v>
      </c>
      <c r="E469" s="20" t="s">
        <v>572</v>
      </c>
      <c r="F469" s="303">
        <v>52.649999999999999</v>
      </c>
      <c r="G469" s="41"/>
      <c r="H469" s="47"/>
    </row>
    <row r="470" s="2" customFormat="1">
      <c r="A470" s="41"/>
      <c r="B470" s="47"/>
      <c r="C470" s="302" t="s">
        <v>2004</v>
      </c>
      <c r="D470" s="302" t="s">
        <v>4711</v>
      </c>
      <c r="E470" s="20" t="s">
        <v>572</v>
      </c>
      <c r="F470" s="303">
        <v>3159</v>
      </c>
      <c r="G470" s="41"/>
      <c r="H470" s="47"/>
    </row>
    <row r="471" s="2" customFormat="1">
      <c r="A471" s="41"/>
      <c r="B471" s="47"/>
      <c r="C471" s="302" t="s">
        <v>2010</v>
      </c>
      <c r="D471" s="302" t="s">
        <v>4712</v>
      </c>
      <c r="E471" s="20" t="s">
        <v>572</v>
      </c>
      <c r="F471" s="303">
        <v>52.649999999999999</v>
      </c>
      <c r="G471" s="41"/>
      <c r="H471" s="47"/>
    </row>
    <row r="472" s="2" customFormat="1" ht="16.8" customHeight="1">
      <c r="A472" s="41"/>
      <c r="B472" s="47"/>
      <c r="C472" s="298" t="s">
        <v>181</v>
      </c>
      <c r="D472" s="299" t="s">
        <v>181</v>
      </c>
      <c r="E472" s="300" t="s">
        <v>28</v>
      </c>
      <c r="F472" s="301">
        <v>143.78700000000001</v>
      </c>
      <c r="G472" s="41"/>
      <c r="H472" s="47"/>
    </row>
    <row r="473" s="2" customFormat="1" ht="16.8" customHeight="1">
      <c r="A473" s="41"/>
      <c r="B473" s="47"/>
      <c r="C473" s="302" t="s">
        <v>28</v>
      </c>
      <c r="D473" s="302" t="s">
        <v>4139</v>
      </c>
      <c r="E473" s="20" t="s">
        <v>28</v>
      </c>
      <c r="F473" s="303">
        <v>62.134999999999998</v>
      </c>
      <c r="G473" s="41"/>
      <c r="H473" s="47"/>
    </row>
    <row r="474" s="2" customFormat="1" ht="16.8" customHeight="1">
      <c r="A474" s="41"/>
      <c r="B474" s="47"/>
      <c r="C474" s="302" t="s">
        <v>28</v>
      </c>
      <c r="D474" s="302" t="s">
        <v>4140</v>
      </c>
      <c r="E474" s="20" t="s">
        <v>28</v>
      </c>
      <c r="F474" s="303">
        <v>81.652000000000001</v>
      </c>
      <c r="G474" s="41"/>
      <c r="H474" s="47"/>
    </row>
    <row r="475" s="2" customFormat="1" ht="16.8" customHeight="1">
      <c r="A475" s="41"/>
      <c r="B475" s="47"/>
      <c r="C475" s="302" t="s">
        <v>181</v>
      </c>
      <c r="D475" s="302" t="s">
        <v>416</v>
      </c>
      <c r="E475" s="20" t="s">
        <v>28</v>
      </c>
      <c r="F475" s="303">
        <v>143.78700000000001</v>
      </c>
      <c r="G475" s="41"/>
      <c r="H475" s="47"/>
    </row>
    <row r="476" s="2" customFormat="1" ht="16.8" customHeight="1">
      <c r="A476" s="41"/>
      <c r="B476" s="47"/>
      <c r="C476" s="304" t="s">
        <v>4624</v>
      </c>
      <c r="D476" s="41"/>
      <c r="E476" s="41"/>
      <c r="F476" s="41"/>
      <c r="G476" s="41"/>
      <c r="H476" s="47"/>
    </row>
    <row r="477" s="2" customFormat="1" ht="16.8" customHeight="1">
      <c r="A477" s="41"/>
      <c r="B477" s="47"/>
      <c r="C477" s="302" t="s">
        <v>4135</v>
      </c>
      <c r="D477" s="302" t="s">
        <v>4644</v>
      </c>
      <c r="E477" s="20" t="s">
        <v>572</v>
      </c>
      <c r="F477" s="303">
        <v>143.78700000000001</v>
      </c>
      <c r="G477" s="41"/>
      <c r="H477" s="47"/>
    </row>
    <row r="478" s="2" customFormat="1" ht="16.8" customHeight="1">
      <c r="A478" s="41"/>
      <c r="B478" s="47"/>
      <c r="C478" s="302" t="s">
        <v>4158</v>
      </c>
      <c r="D478" s="302" t="s">
        <v>4713</v>
      </c>
      <c r="E478" s="20" t="s">
        <v>572</v>
      </c>
      <c r="F478" s="303">
        <v>143.78700000000001</v>
      </c>
      <c r="G478" s="41"/>
      <c r="H478" s="47"/>
    </row>
    <row r="479" s="2" customFormat="1" ht="16.8" customHeight="1">
      <c r="A479" s="41"/>
      <c r="B479" s="47"/>
      <c r="C479" s="298" t="s">
        <v>183</v>
      </c>
      <c r="D479" s="299" t="s">
        <v>183</v>
      </c>
      <c r="E479" s="300" t="s">
        <v>28</v>
      </c>
      <c r="F479" s="301">
        <v>1639.962</v>
      </c>
      <c r="G479" s="41"/>
      <c r="H479" s="47"/>
    </row>
    <row r="480" s="2" customFormat="1" ht="16.8" customHeight="1">
      <c r="A480" s="41"/>
      <c r="B480" s="47"/>
      <c r="C480" s="302" t="s">
        <v>28</v>
      </c>
      <c r="D480" s="302" t="s">
        <v>800</v>
      </c>
      <c r="E480" s="20" t="s">
        <v>28</v>
      </c>
      <c r="F480" s="303">
        <v>0</v>
      </c>
      <c r="G480" s="41"/>
      <c r="H480" s="47"/>
    </row>
    <row r="481" s="2" customFormat="1" ht="16.8" customHeight="1">
      <c r="A481" s="41"/>
      <c r="B481" s="47"/>
      <c r="C481" s="302" t="s">
        <v>28</v>
      </c>
      <c r="D481" s="302" t="s">
        <v>4146</v>
      </c>
      <c r="E481" s="20" t="s">
        <v>28</v>
      </c>
      <c r="F481" s="303">
        <v>598.82899999999995</v>
      </c>
      <c r="G481" s="41"/>
      <c r="H481" s="47"/>
    </row>
    <row r="482" s="2" customFormat="1" ht="16.8" customHeight="1">
      <c r="A482" s="41"/>
      <c r="B482" s="47"/>
      <c r="C482" s="302" t="s">
        <v>28</v>
      </c>
      <c r="D482" s="302" t="s">
        <v>4147</v>
      </c>
      <c r="E482" s="20" t="s">
        <v>28</v>
      </c>
      <c r="F482" s="303">
        <v>109.687</v>
      </c>
      <c r="G482" s="41"/>
      <c r="H482" s="47"/>
    </row>
    <row r="483" s="2" customFormat="1" ht="16.8" customHeight="1">
      <c r="A483" s="41"/>
      <c r="B483" s="47"/>
      <c r="C483" s="302" t="s">
        <v>28</v>
      </c>
      <c r="D483" s="302" t="s">
        <v>4149</v>
      </c>
      <c r="E483" s="20" t="s">
        <v>28</v>
      </c>
      <c r="F483" s="303">
        <v>222.93000000000001</v>
      </c>
      <c r="G483" s="41"/>
      <c r="H483" s="47"/>
    </row>
    <row r="484" s="2" customFormat="1" ht="16.8" customHeight="1">
      <c r="A484" s="41"/>
      <c r="B484" s="47"/>
      <c r="C484" s="302" t="s">
        <v>28</v>
      </c>
      <c r="D484" s="302" t="s">
        <v>802</v>
      </c>
      <c r="E484" s="20" t="s">
        <v>28</v>
      </c>
      <c r="F484" s="303">
        <v>0</v>
      </c>
      <c r="G484" s="41"/>
      <c r="H484" s="47"/>
    </row>
    <row r="485" s="2" customFormat="1" ht="16.8" customHeight="1">
      <c r="A485" s="41"/>
      <c r="B485" s="47"/>
      <c r="C485" s="302" t="s">
        <v>28</v>
      </c>
      <c r="D485" s="302" t="s">
        <v>4146</v>
      </c>
      <c r="E485" s="20" t="s">
        <v>28</v>
      </c>
      <c r="F485" s="303">
        <v>598.82899999999995</v>
      </c>
      <c r="G485" s="41"/>
      <c r="H485" s="47"/>
    </row>
    <row r="486" s="2" customFormat="1" ht="16.8" customHeight="1">
      <c r="A486" s="41"/>
      <c r="B486" s="47"/>
      <c r="C486" s="302" t="s">
        <v>28</v>
      </c>
      <c r="D486" s="302" t="s">
        <v>4147</v>
      </c>
      <c r="E486" s="20" t="s">
        <v>28</v>
      </c>
      <c r="F486" s="303">
        <v>109.687</v>
      </c>
      <c r="G486" s="41"/>
      <c r="H486" s="47"/>
    </row>
    <row r="487" s="2" customFormat="1" ht="16.8" customHeight="1">
      <c r="A487" s="41"/>
      <c r="B487" s="47"/>
      <c r="C487" s="302" t="s">
        <v>183</v>
      </c>
      <c r="D487" s="302" t="s">
        <v>416</v>
      </c>
      <c r="E487" s="20" t="s">
        <v>28</v>
      </c>
      <c r="F487" s="303">
        <v>1639.962</v>
      </c>
      <c r="G487" s="41"/>
      <c r="H487" s="47"/>
    </row>
    <row r="488" s="2" customFormat="1" ht="16.8" customHeight="1">
      <c r="A488" s="41"/>
      <c r="B488" s="47"/>
      <c r="C488" s="304" t="s">
        <v>4624</v>
      </c>
      <c r="D488" s="41"/>
      <c r="E488" s="41"/>
      <c r="F488" s="41"/>
      <c r="G488" s="41"/>
      <c r="H488" s="47"/>
    </row>
    <row r="489" s="2" customFormat="1" ht="16.8" customHeight="1">
      <c r="A489" s="41"/>
      <c r="B489" s="47"/>
      <c r="C489" s="302" t="s">
        <v>4142</v>
      </c>
      <c r="D489" s="302" t="s">
        <v>4714</v>
      </c>
      <c r="E489" s="20" t="s">
        <v>572</v>
      </c>
      <c r="F489" s="303">
        <v>1639.962</v>
      </c>
      <c r="G489" s="41"/>
      <c r="H489" s="47"/>
    </row>
    <row r="490" s="2" customFormat="1" ht="16.8" customHeight="1">
      <c r="A490" s="41"/>
      <c r="B490" s="47"/>
      <c r="C490" s="302" t="s">
        <v>4163</v>
      </c>
      <c r="D490" s="302" t="s">
        <v>4715</v>
      </c>
      <c r="E490" s="20" t="s">
        <v>572</v>
      </c>
      <c r="F490" s="303">
        <v>1639.962</v>
      </c>
      <c r="G490" s="41"/>
      <c r="H490" s="47"/>
    </row>
    <row r="491" s="2" customFormat="1" ht="16.8" customHeight="1">
      <c r="A491" s="41"/>
      <c r="B491" s="47"/>
      <c r="C491" s="302" t="s">
        <v>4182</v>
      </c>
      <c r="D491" s="302" t="s">
        <v>4716</v>
      </c>
      <c r="E491" s="20" t="s">
        <v>572</v>
      </c>
      <c r="F491" s="303">
        <v>3474.7530000000002</v>
      </c>
      <c r="G491" s="41"/>
      <c r="H491" s="47"/>
    </row>
    <row r="492" s="2" customFormat="1" ht="16.8" customHeight="1">
      <c r="A492" s="41"/>
      <c r="B492" s="47"/>
      <c r="C492" s="298" t="s">
        <v>4148</v>
      </c>
      <c r="D492" s="299" t="s">
        <v>4148</v>
      </c>
      <c r="E492" s="300" t="s">
        <v>28</v>
      </c>
      <c r="F492" s="301">
        <v>708.51599999999996</v>
      </c>
      <c r="G492" s="41"/>
      <c r="H492" s="47"/>
    </row>
    <row r="493" s="2" customFormat="1" ht="16.8" customHeight="1">
      <c r="A493" s="41"/>
      <c r="B493" s="47"/>
      <c r="C493" s="302" t="s">
        <v>28</v>
      </c>
      <c r="D493" s="302" t="s">
        <v>800</v>
      </c>
      <c r="E493" s="20" t="s">
        <v>28</v>
      </c>
      <c r="F493" s="303">
        <v>0</v>
      </c>
      <c r="G493" s="41"/>
      <c r="H493" s="47"/>
    </row>
    <row r="494" s="2" customFormat="1" ht="16.8" customHeight="1">
      <c r="A494" s="41"/>
      <c r="B494" s="47"/>
      <c r="C494" s="302" t="s">
        <v>28</v>
      </c>
      <c r="D494" s="302" t="s">
        <v>4146</v>
      </c>
      <c r="E494" s="20" t="s">
        <v>28</v>
      </c>
      <c r="F494" s="303">
        <v>598.82899999999995</v>
      </c>
      <c r="G494" s="41"/>
      <c r="H494" s="47"/>
    </row>
    <row r="495" s="2" customFormat="1" ht="16.8" customHeight="1">
      <c r="A495" s="41"/>
      <c r="B495" s="47"/>
      <c r="C495" s="302" t="s">
        <v>28</v>
      </c>
      <c r="D495" s="302" t="s">
        <v>4147</v>
      </c>
      <c r="E495" s="20" t="s">
        <v>28</v>
      </c>
      <c r="F495" s="303">
        <v>109.687</v>
      </c>
      <c r="G495" s="41"/>
      <c r="H495" s="47"/>
    </row>
    <row r="496" s="2" customFormat="1" ht="16.8" customHeight="1">
      <c r="A496" s="41"/>
      <c r="B496" s="47"/>
      <c r="C496" s="302" t="s">
        <v>4148</v>
      </c>
      <c r="D496" s="302" t="s">
        <v>618</v>
      </c>
      <c r="E496" s="20" t="s">
        <v>28</v>
      </c>
      <c r="F496" s="303">
        <v>708.51599999999996</v>
      </c>
      <c r="G496" s="41"/>
      <c r="H496" s="47"/>
    </row>
    <row r="497" s="2" customFormat="1" ht="16.8" customHeight="1">
      <c r="A497" s="41"/>
      <c r="B497" s="47"/>
      <c r="C497" s="298" t="s">
        <v>4150</v>
      </c>
      <c r="D497" s="299" t="s">
        <v>4150</v>
      </c>
      <c r="E497" s="300" t="s">
        <v>28</v>
      </c>
      <c r="F497" s="301">
        <v>222.93000000000001</v>
      </c>
      <c r="G497" s="41"/>
      <c r="H497" s="47"/>
    </row>
    <row r="498" s="2" customFormat="1" ht="16.8" customHeight="1">
      <c r="A498" s="41"/>
      <c r="B498" s="47"/>
      <c r="C498" s="302" t="s">
        <v>28</v>
      </c>
      <c r="D498" s="302" t="s">
        <v>4149</v>
      </c>
      <c r="E498" s="20" t="s">
        <v>28</v>
      </c>
      <c r="F498" s="303">
        <v>222.93000000000001</v>
      </c>
      <c r="G498" s="41"/>
      <c r="H498" s="47"/>
    </row>
    <row r="499" s="2" customFormat="1" ht="16.8" customHeight="1">
      <c r="A499" s="41"/>
      <c r="B499" s="47"/>
      <c r="C499" s="302" t="s">
        <v>4150</v>
      </c>
      <c r="D499" s="302" t="s">
        <v>618</v>
      </c>
      <c r="E499" s="20" t="s">
        <v>28</v>
      </c>
      <c r="F499" s="303">
        <v>222.93000000000001</v>
      </c>
      <c r="G499" s="41"/>
      <c r="H499" s="47"/>
    </row>
    <row r="500" s="2" customFormat="1" ht="16.8" customHeight="1">
      <c r="A500" s="41"/>
      <c r="B500" s="47"/>
      <c r="C500" s="298" t="s">
        <v>185</v>
      </c>
      <c r="D500" s="299" t="s">
        <v>185</v>
      </c>
      <c r="E500" s="300" t="s">
        <v>28</v>
      </c>
      <c r="F500" s="301">
        <v>160.93000000000001</v>
      </c>
      <c r="G500" s="41"/>
      <c r="H500" s="47"/>
    </row>
    <row r="501" s="2" customFormat="1" ht="16.8" customHeight="1">
      <c r="A501" s="41"/>
      <c r="B501" s="47"/>
      <c r="C501" s="302" t="s">
        <v>28</v>
      </c>
      <c r="D501" s="302" t="s">
        <v>800</v>
      </c>
      <c r="E501" s="20" t="s">
        <v>28</v>
      </c>
      <c r="F501" s="303">
        <v>0</v>
      </c>
      <c r="G501" s="41"/>
      <c r="H501" s="47"/>
    </row>
    <row r="502" s="2" customFormat="1" ht="16.8" customHeight="1">
      <c r="A502" s="41"/>
      <c r="B502" s="47"/>
      <c r="C502" s="302" t="s">
        <v>28</v>
      </c>
      <c r="D502" s="302" t="s">
        <v>4156</v>
      </c>
      <c r="E502" s="20" t="s">
        <v>28</v>
      </c>
      <c r="F502" s="303">
        <v>80.465000000000003</v>
      </c>
      <c r="G502" s="41"/>
      <c r="H502" s="47"/>
    </row>
    <row r="503" s="2" customFormat="1" ht="16.8" customHeight="1">
      <c r="A503" s="41"/>
      <c r="B503" s="47"/>
      <c r="C503" s="302" t="s">
        <v>28</v>
      </c>
      <c r="D503" s="302" t="s">
        <v>802</v>
      </c>
      <c r="E503" s="20" t="s">
        <v>28</v>
      </c>
      <c r="F503" s="303">
        <v>0</v>
      </c>
      <c r="G503" s="41"/>
      <c r="H503" s="47"/>
    </row>
    <row r="504" s="2" customFormat="1" ht="16.8" customHeight="1">
      <c r="A504" s="41"/>
      <c r="B504" s="47"/>
      <c r="C504" s="302" t="s">
        <v>28</v>
      </c>
      <c r="D504" s="302" t="s">
        <v>4156</v>
      </c>
      <c r="E504" s="20" t="s">
        <v>28</v>
      </c>
      <c r="F504" s="303">
        <v>80.465000000000003</v>
      </c>
      <c r="G504" s="41"/>
      <c r="H504" s="47"/>
    </row>
    <row r="505" s="2" customFormat="1" ht="16.8" customHeight="1">
      <c r="A505" s="41"/>
      <c r="B505" s="47"/>
      <c r="C505" s="302" t="s">
        <v>185</v>
      </c>
      <c r="D505" s="302" t="s">
        <v>416</v>
      </c>
      <c r="E505" s="20" t="s">
        <v>28</v>
      </c>
      <c r="F505" s="303">
        <v>160.93000000000001</v>
      </c>
      <c r="G505" s="41"/>
      <c r="H505" s="47"/>
    </row>
    <row r="506" s="2" customFormat="1" ht="16.8" customHeight="1">
      <c r="A506" s="41"/>
      <c r="B506" s="47"/>
      <c r="C506" s="304" t="s">
        <v>4624</v>
      </c>
      <c r="D506" s="41"/>
      <c r="E506" s="41"/>
      <c r="F506" s="41"/>
      <c r="G506" s="41"/>
      <c r="H506" s="47"/>
    </row>
    <row r="507" s="2" customFormat="1" ht="16.8" customHeight="1">
      <c r="A507" s="41"/>
      <c r="B507" s="47"/>
      <c r="C507" s="302" t="s">
        <v>4152</v>
      </c>
      <c r="D507" s="302" t="s">
        <v>4717</v>
      </c>
      <c r="E507" s="20" t="s">
        <v>572</v>
      </c>
      <c r="F507" s="303">
        <v>160.93000000000001</v>
      </c>
      <c r="G507" s="41"/>
      <c r="H507" s="47"/>
    </row>
    <row r="508" s="2" customFormat="1" ht="16.8" customHeight="1">
      <c r="A508" s="41"/>
      <c r="B508" s="47"/>
      <c r="C508" s="302" t="s">
        <v>4168</v>
      </c>
      <c r="D508" s="302" t="s">
        <v>4718</v>
      </c>
      <c r="E508" s="20" t="s">
        <v>572</v>
      </c>
      <c r="F508" s="303">
        <v>160.93000000000001</v>
      </c>
      <c r="G508" s="41"/>
      <c r="H508" s="47"/>
    </row>
    <row r="509" s="2" customFormat="1">
      <c r="A509" s="41"/>
      <c r="B509" s="47"/>
      <c r="C509" s="302" t="s">
        <v>4198</v>
      </c>
      <c r="D509" s="302" t="s">
        <v>4719</v>
      </c>
      <c r="E509" s="20" t="s">
        <v>572</v>
      </c>
      <c r="F509" s="303">
        <v>295.83100000000002</v>
      </c>
      <c r="G509" s="41"/>
      <c r="H509" s="47"/>
    </row>
    <row r="510" s="2" customFormat="1" ht="16.8" customHeight="1">
      <c r="A510" s="41"/>
      <c r="B510" s="47"/>
      <c r="C510" s="298" t="s">
        <v>187</v>
      </c>
      <c r="D510" s="299" t="s">
        <v>187</v>
      </c>
      <c r="E510" s="300" t="s">
        <v>28</v>
      </c>
      <c r="F510" s="301">
        <v>235.68799999999999</v>
      </c>
      <c r="G510" s="41"/>
      <c r="H510" s="47"/>
    </row>
    <row r="511" s="2" customFormat="1" ht="16.8" customHeight="1">
      <c r="A511" s="41"/>
      <c r="B511" s="47"/>
      <c r="C511" s="304" t="s">
        <v>4624</v>
      </c>
      <c r="D511" s="41"/>
      <c r="E511" s="41"/>
      <c r="F511" s="41"/>
      <c r="G511" s="41"/>
      <c r="H511" s="47"/>
    </row>
    <row r="512" s="2" customFormat="1" ht="16.8" customHeight="1">
      <c r="A512" s="41"/>
      <c r="B512" s="47"/>
      <c r="C512" s="302" t="s">
        <v>4173</v>
      </c>
      <c r="D512" s="302" t="s">
        <v>4645</v>
      </c>
      <c r="E512" s="20" t="s">
        <v>572</v>
      </c>
      <c r="F512" s="303">
        <v>3776.6669999999999</v>
      </c>
      <c r="G512" s="41"/>
      <c r="H512" s="47"/>
    </row>
    <row r="513" s="2" customFormat="1" ht="16.8" customHeight="1">
      <c r="A513" s="41"/>
      <c r="B513" s="47"/>
      <c r="C513" s="298" t="s">
        <v>4720</v>
      </c>
      <c r="D513" s="299" t="s">
        <v>4720</v>
      </c>
      <c r="E513" s="300" t="s">
        <v>28</v>
      </c>
      <c r="F513" s="301">
        <v>295.83100000000002</v>
      </c>
      <c r="G513" s="41"/>
      <c r="H513" s="47"/>
    </row>
    <row r="514" s="2" customFormat="1" ht="16.8" customHeight="1">
      <c r="A514" s="41"/>
      <c r="B514" s="47"/>
      <c r="C514" s="298" t="s">
        <v>189</v>
      </c>
      <c r="D514" s="299" t="s">
        <v>189</v>
      </c>
      <c r="E514" s="300" t="s">
        <v>28</v>
      </c>
      <c r="F514" s="301">
        <v>295.83100000000002</v>
      </c>
      <c r="G514" s="41"/>
      <c r="H514" s="47"/>
    </row>
    <row r="515" s="2" customFormat="1" ht="16.8" customHeight="1">
      <c r="A515" s="41"/>
      <c r="B515" s="47"/>
      <c r="C515" s="302" t="s">
        <v>28</v>
      </c>
      <c r="D515" s="302" t="s">
        <v>224</v>
      </c>
      <c r="E515" s="20" t="s">
        <v>28</v>
      </c>
      <c r="F515" s="303">
        <v>20.84</v>
      </c>
      <c r="G515" s="41"/>
      <c r="H515" s="47"/>
    </row>
    <row r="516" s="2" customFormat="1" ht="16.8" customHeight="1">
      <c r="A516" s="41"/>
      <c r="B516" s="47"/>
      <c r="C516" s="302" t="s">
        <v>28</v>
      </c>
      <c r="D516" s="302" t="s">
        <v>227</v>
      </c>
      <c r="E516" s="20" t="s">
        <v>28</v>
      </c>
      <c r="F516" s="303">
        <v>50.240000000000002</v>
      </c>
      <c r="G516" s="41"/>
      <c r="H516" s="47"/>
    </row>
    <row r="517" s="2" customFormat="1" ht="16.8" customHeight="1">
      <c r="A517" s="41"/>
      <c r="B517" s="47"/>
      <c r="C517" s="302" t="s">
        <v>28</v>
      </c>
      <c r="D517" s="302" t="s">
        <v>185</v>
      </c>
      <c r="E517" s="20" t="s">
        <v>28</v>
      </c>
      <c r="F517" s="303">
        <v>160.93000000000001</v>
      </c>
      <c r="G517" s="41"/>
      <c r="H517" s="47"/>
    </row>
    <row r="518" s="2" customFormat="1" ht="16.8" customHeight="1">
      <c r="A518" s="41"/>
      <c r="B518" s="47"/>
      <c r="C518" s="302" t="s">
        <v>28</v>
      </c>
      <c r="D518" s="302" t="s">
        <v>800</v>
      </c>
      <c r="E518" s="20" t="s">
        <v>28</v>
      </c>
      <c r="F518" s="303">
        <v>0</v>
      </c>
      <c r="G518" s="41"/>
      <c r="H518" s="47"/>
    </row>
    <row r="519" s="2" customFormat="1" ht="16.8" customHeight="1">
      <c r="A519" s="41"/>
      <c r="B519" s="47"/>
      <c r="C519" s="302" t="s">
        <v>28</v>
      </c>
      <c r="D519" s="302" t="s">
        <v>4202</v>
      </c>
      <c r="E519" s="20" t="s">
        <v>28</v>
      </c>
      <c r="F519" s="303">
        <v>26.553000000000001</v>
      </c>
      <c r="G519" s="41"/>
      <c r="H519" s="47"/>
    </row>
    <row r="520" s="2" customFormat="1" ht="16.8" customHeight="1">
      <c r="A520" s="41"/>
      <c r="B520" s="47"/>
      <c r="C520" s="302" t="s">
        <v>28</v>
      </c>
      <c r="D520" s="302" t="s">
        <v>802</v>
      </c>
      <c r="E520" s="20" t="s">
        <v>28</v>
      </c>
      <c r="F520" s="303">
        <v>0</v>
      </c>
      <c r="G520" s="41"/>
      <c r="H520" s="47"/>
    </row>
    <row r="521" s="2" customFormat="1" ht="16.8" customHeight="1">
      <c r="A521" s="41"/>
      <c r="B521" s="47"/>
      <c r="C521" s="302" t="s">
        <v>28</v>
      </c>
      <c r="D521" s="302" t="s">
        <v>4203</v>
      </c>
      <c r="E521" s="20" t="s">
        <v>28</v>
      </c>
      <c r="F521" s="303">
        <v>37.268000000000001</v>
      </c>
      <c r="G521" s="41"/>
      <c r="H521" s="47"/>
    </row>
    <row r="522" s="2" customFormat="1" ht="16.8" customHeight="1">
      <c r="A522" s="41"/>
      <c r="B522" s="47"/>
      <c r="C522" s="302" t="s">
        <v>189</v>
      </c>
      <c r="D522" s="302" t="s">
        <v>416</v>
      </c>
      <c r="E522" s="20" t="s">
        <v>28</v>
      </c>
      <c r="F522" s="303">
        <v>295.83100000000002</v>
      </c>
      <c r="G522" s="41"/>
      <c r="H522" s="47"/>
    </row>
    <row r="523" s="2" customFormat="1" ht="16.8" customHeight="1">
      <c r="A523" s="41"/>
      <c r="B523" s="47"/>
      <c r="C523" s="304" t="s">
        <v>4624</v>
      </c>
      <c r="D523" s="41"/>
      <c r="E523" s="41"/>
      <c r="F523" s="41"/>
      <c r="G523" s="41"/>
      <c r="H523" s="47"/>
    </row>
    <row r="524" s="2" customFormat="1">
      <c r="A524" s="41"/>
      <c r="B524" s="47"/>
      <c r="C524" s="302" t="s">
        <v>4198</v>
      </c>
      <c r="D524" s="302" t="s">
        <v>4719</v>
      </c>
      <c r="E524" s="20" t="s">
        <v>572</v>
      </c>
      <c r="F524" s="303">
        <v>295.83100000000002</v>
      </c>
      <c r="G524" s="41"/>
      <c r="H524" s="47"/>
    </row>
    <row r="525" s="2" customFormat="1" ht="16.8" customHeight="1">
      <c r="A525" s="41"/>
      <c r="B525" s="47"/>
      <c r="C525" s="302" t="s">
        <v>4182</v>
      </c>
      <c r="D525" s="302" t="s">
        <v>4716</v>
      </c>
      <c r="E525" s="20" t="s">
        <v>572</v>
      </c>
      <c r="F525" s="303">
        <v>3474.7530000000002</v>
      </c>
      <c r="G525" s="41"/>
      <c r="H525" s="47"/>
    </row>
    <row r="526" s="2" customFormat="1">
      <c r="A526" s="41"/>
      <c r="B526" s="47"/>
      <c r="C526" s="302" t="s">
        <v>4220</v>
      </c>
      <c r="D526" s="302" t="s">
        <v>4721</v>
      </c>
      <c r="E526" s="20" t="s">
        <v>572</v>
      </c>
      <c r="F526" s="303">
        <v>295.83100000000002</v>
      </c>
      <c r="G526" s="41"/>
      <c r="H526" s="47"/>
    </row>
    <row r="527" s="2" customFormat="1" ht="16.8" customHeight="1">
      <c r="A527" s="41"/>
      <c r="B527" s="47"/>
      <c r="C527" s="298" t="s">
        <v>191</v>
      </c>
      <c r="D527" s="299" t="s">
        <v>191</v>
      </c>
      <c r="E527" s="300" t="s">
        <v>28</v>
      </c>
      <c r="F527" s="301">
        <v>3776.6669999999999</v>
      </c>
      <c r="G527" s="41"/>
      <c r="H527" s="47"/>
    </row>
    <row r="528" s="2" customFormat="1" ht="16.8" customHeight="1">
      <c r="A528" s="41"/>
      <c r="B528" s="47"/>
      <c r="C528" s="302" t="s">
        <v>28</v>
      </c>
      <c r="D528" s="302" t="s">
        <v>797</v>
      </c>
      <c r="E528" s="20" t="s">
        <v>28</v>
      </c>
      <c r="F528" s="303">
        <v>0</v>
      </c>
      <c r="G528" s="41"/>
      <c r="H528" s="47"/>
    </row>
    <row r="529" s="2" customFormat="1" ht="16.8" customHeight="1">
      <c r="A529" s="41"/>
      <c r="B529" s="47"/>
      <c r="C529" s="302" t="s">
        <v>28</v>
      </c>
      <c r="D529" s="302" t="s">
        <v>127</v>
      </c>
      <c r="E529" s="20" t="s">
        <v>28</v>
      </c>
      <c r="F529" s="303">
        <v>124.27</v>
      </c>
      <c r="G529" s="41"/>
      <c r="H529" s="47"/>
    </row>
    <row r="530" s="2" customFormat="1" ht="16.8" customHeight="1">
      <c r="A530" s="41"/>
      <c r="B530" s="47"/>
      <c r="C530" s="302" t="s">
        <v>28</v>
      </c>
      <c r="D530" s="302" t="s">
        <v>239</v>
      </c>
      <c r="E530" s="20" t="s">
        <v>28</v>
      </c>
      <c r="F530" s="303">
        <v>562.84400000000005</v>
      </c>
      <c r="G530" s="41"/>
      <c r="H530" s="47"/>
    </row>
    <row r="531" s="2" customFormat="1" ht="16.8" customHeight="1">
      <c r="A531" s="41"/>
      <c r="B531" s="47"/>
      <c r="C531" s="302" t="s">
        <v>28</v>
      </c>
      <c r="D531" s="302" t="s">
        <v>4177</v>
      </c>
      <c r="E531" s="20" t="s">
        <v>28</v>
      </c>
      <c r="F531" s="303">
        <v>-46.805</v>
      </c>
      <c r="G531" s="41"/>
      <c r="H531" s="47"/>
    </row>
    <row r="532" s="2" customFormat="1" ht="16.8" customHeight="1">
      <c r="A532" s="41"/>
      <c r="B532" s="47"/>
      <c r="C532" s="302" t="s">
        <v>28</v>
      </c>
      <c r="D532" s="302" t="s">
        <v>289</v>
      </c>
      <c r="E532" s="20" t="s">
        <v>28</v>
      </c>
      <c r="F532" s="303">
        <v>249.25</v>
      </c>
      <c r="G532" s="41"/>
      <c r="H532" s="47"/>
    </row>
    <row r="533" s="2" customFormat="1" ht="16.8" customHeight="1">
      <c r="A533" s="41"/>
      <c r="B533" s="47"/>
      <c r="C533" s="302" t="s">
        <v>28</v>
      </c>
      <c r="D533" s="302" t="s">
        <v>4178</v>
      </c>
      <c r="E533" s="20" t="s">
        <v>28</v>
      </c>
      <c r="F533" s="303">
        <v>-235.68799999999999</v>
      </c>
      <c r="G533" s="41"/>
      <c r="H533" s="47"/>
    </row>
    <row r="534" s="2" customFormat="1" ht="16.8" customHeight="1">
      <c r="A534" s="41"/>
      <c r="B534" s="47"/>
      <c r="C534" s="302" t="s">
        <v>28</v>
      </c>
      <c r="D534" s="302" t="s">
        <v>221</v>
      </c>
      <c r="E534" s="20" t="s">
        <v>28</v>
      </c>
      <c r="F534" s="303">
        <v>18.649999999999999</v>
      </c>
      <c r="G534" s="41"/>
      <c r="H534" s="47"/>
    </row>
    <row r="535" s="2" customFormat="1" ht="16.8" customHeight="1">
      <c r="A535" s="41"/>
      <c r="B535" s="47"/>
      <c r="C535" s="302" t="s">
        <v>28</v>
      </c>
      <c r="D535" s="302" t="s">
        <v>804</v>
      </c>
      <c r="E535" s="20" t="s">
        <v>28</v>
      </c>
      <c r="F535" s="303">
        <v>0</v>
      </c>
      <c r="G535" s="41"/>
      <c r="H535" s="47"/>
    </row>
    <row r="536" s="2" customFormat="1" ht="16.8" customHeight="1">
      <c r="A536" s="41"/>
      <c r="B536" s="47"/>
      <c r="C536" s="302" t="s">
        <v>28</v>
      </c>
      <c r="D536" s="302" t="s">
        <v>298</v>
      </c>
      <c r="E536" s="20" t="s">
        <v>28</v>
      </c>
      <c r="F536" s="303">
        <v>452.60000000000002</v>
      </c>
      <c r="G536" s="41"/>
      <c r="H536" s="47"/>
    </row>
    <row r="537" s="2" customFormat="1" ht="16.8" customHeight="1">
      <c r="A537" s="41"/>
      <c r="B537" s="47"/>
      <c r="C537" s="302" t="s">
        <v>28</v>
      </c>
      <c r="D537" s="302" t="s">
        <v>248</v>
      </c>
      <c r="E537" s="20" t="s">
        <v>28</v>
      </c>
      <c r="F537" s="303">
        <v>1364.6890000000001</v>
      </c>
      <c r="G537" s="41"/>
      <c r="H537" s="47"/>
    </row>
    <row r="538" s="2" customFormat="1" ht="16.8" customHeight="1">
      <c r="A538" s="41"/>
      <c r="B538" s="47"/>
      <c r="C538" s="302" t="s">
        <v>28</v>
      </c>
      <c r="D538" s="302" t="s">
        <v>4179</v>
      </c>
      <c r="E538" s="20" t="s">
        <v>28</v>
      </c>
      <c r="F538" s="303">
        <v>-136.26300000000001</v>
      </c>
      <c r="G538" s="41"/>
      <c r="H538" s="47"/>
    </row>
    <row r="539" s="2" customFormat="1" ht="16.8" customHeight="1">
      <c r="A539" s="41"/>
      <c r="B539" s="47"/>
      <c r="C539" s="302" t="s">
        <v>28</v>
      </c>
      <c r="D539" s="302" t="s">
        <v>230</v>
      </c>
      <c r="E539" s="20" t="s">
        <v>28</v>
      </c>
      <c r="F539" s="303">
        <v>42.439999999999998</v>
      </c>
      <c r="G539" s="41"/>
      <c r="H539" s="47"/>
    </row>
    <row r="540" s="2" customFormat="1" ht="16.8" customHeight="1">
      <c r="A540" s="41"/>
      <c r="B540" s="47"/>
      <c r="C540" s="302" t="s">
        <v>28</v>
      </c>
      <c r="D540" s="302" t="s">
        <v>807</v>
      </c>
      <c r="E540" s="20" t="s">
        <v>28</v>
      </c>
      <c r="F540" s="303">
        <v>0</v>
      </c>
      <c r="G540" s="41"/>
      <c r="H540" s="47"/>
    </row>
    <row r="541" s="2" customFormat="1" ht="16.8" customHeight="1">
      <c r="A541" s="41"/>
      <c r="B541" s="47"/>
      <c r="C541" s="302" t="s">
        <v>28</v>
      </c>
      <c r="D541" s="302" t="s">
        <v>301</v>
      </c>
      <c r="E541" s="20" t="s">
        <v>28</v>
      </c>
      <c r="F541" s="303">
        <v>454.69999999999999</v>
      </c>
      <c r="G541" s="41"/>
      <c r="H541" s="47"/>
    </row>
    <row r="542" s="2" customFormat="1" ht="16.8" customHeight="1">
      <c r="A542" s="41"/>
      <c r="B542" s="47"/>
      <c r="C542" s="302" t="s">
        <v>28</v>
      </c>
      <c r="D542" s="302" t="s">
        <v>251</v>
      </c>
      <c r="E542" s="20" t="s">
        <v>28</v>
      </c>
      <c r="F542" s="303">
        <v>1014.505</v>
      </c>
      <c r="G542" s="41"/>
      <c r="H542" s="47"/>
    </row>
    <row r="543" s="2" customFormat="1" ht="16.8" customHeight="1">
      <c r="A543" s="41"/>
      <c r="B543" s="47"/>
      <c r="C543" s="302" t="s">
        <v>28</v>
      </c>
      <c r="D543" s="302" t="s">
        <v>4180</v>
      </c>
      <c r="E543" s="20" t="s">
        <v>28</v>
      </c>
      <c r="F543" s="303">
        <v>-88.525000000000006</v>
      </c>
      <c r="G543" s="41"/>
      <c r="H543" s="47"/>
    </row>
    <row r="544" s="2" customFormat="1" ht="16.8" customHeight="1">
      <c r="A544" s="41"/>
      <c r="B544" s="47"/>
      <c r="C544" s="302" t="s">
        <v>191</v>
      </c>
      <c r="D544" s="302" t="s">
        <v>416</v>
      </c>
      <c r="E544" s="20" t="s">
        <v>28</v>
      </c>
      <c r="F544" s="303">
        <v>3776.6669999999999</v>
      </c>
      <c r="G544" s="41"/>
      <c r="H544" s="47"/>
    </row>
    <row r="545" s="2" customFormat="1" ht="16.8" customHeight="1">
      <c r="A545" s="41"/>
      <c r="B545" s="47"/>
      <c r="C545" s="304" t="s">
        <v>4624</v>
      </c>
      <c r="D545" s="41"/>
      <c r="E545" s="41"/>
      <c r="F545" s="41"/>
      <c r="G545" s="41"/>
      <c r="H545" s="47"/>
    </row>
    <row r="546" s="2" customFormat="1" ht="16.8" customHeight="1">
      <c r="A546" s="41"/>
      <c r="B546" s="47"/>
      <c r="C546" s="302" t="s">
        <v>4173</v>
      </c>
      <c r="D546" s="302" t="s">
        <v>4645</v>
      </c>
      <c r="E546" s="20" t="s">
        <v>572</v>
      </c>
      <c r="F546" s="303">
        <v>3776.6669999999999</v>
      </c>
      <c r="G546" s="41"/>
      <c r="H546" s="47"/>
    </row>
    <row r="547" s="2" customFormat="1">
      <c r="A547" s="41"/>
      <c r="B547" s="47"/>
      <c r="C547" s="302" t="s">
        <v>4205</v>
      </c>
      <c r="D547" s="302" t="s">
        <v>4722</v>
      </c>
      <c r="E547" s="20" t="s">
        <v>572</v>
      </c>
      <c r="F547" s="303">
        <v>3776.6669999999999</v>
      </c>
      <c r="G547" s="41"/>
      <c r="H547" s="47"/>
    </row>
    <row r="548" s="2" customFormat="1" ht="16.8" customHeight="1">
      <c r="A548" s="41"/>
      <c r="B548" s="47"/>
      <c r="C548" s="298" t="s">
        <v>194</v>
      </c>
      <c r="D548" s="299" t="s">
        <v>194</v>
      </c>
      <c r="E548" s="300" t="s">
        <v>28</v>
      </c>
      <c r="F548" s="301">
        <v>3474.7530000000002</v>
      </c>
      <c r="G548" s="41"/>
      <c r="H548" s="47"/>
    </row>
    <row r="549" s="2" customFormat="1" ht="16.8" customHeight="1">
      <c r="A549" s="41"/>
      <c r="B549" s="47"/>
      <c r="C549" s="302" t="s">
        <v>28</v>
      </c>
      <c r="D549" s="302" t="s">
        <v>28</v>
      </c>
      <c r="E549" s="20" t="s">
        <v>28</v>
      </c>
      <c r="F549" s="303">
        <v>0</v>
      </c>
      <c r="G549" s="41"/>
      <c r="H549" s="47"/>
    </row>
    <row r="550" s="2" customFormat="1" ht="16.8" customHeight="1">
      <c r="A550" s="41"/>
      <c r="B550" s="47"/>
      <c r="C550" s="302" t="s">
        <v>28</v>
      </c>
      <c r="D550" s="302" t="s">
        <v>800</v>
      </c>
      <c r="E550" s="20" t="s">
        <v>28</v>
      </c>
      <c r="F550" s="303">
        <v>0</v>
      </c>
      <c r="G550" s="41"/>
      <c r="H550" s="47"/>
    </row>
    <row r="551" s="2" customFormat="1" ht="16.8" customHeight="1">
      <c r="A551" s="41"/>
      <c r="B551" s="47"/>
      <c r="C551" s="302" t="s">
        <v>28</v>
      </c>
      <c r="D551" s="302" t="s">
        <v>183</v>
      </c>
      <c r="E551" s="20" t="s">
        <v>28</v>
      </c>
      <c r="F551" s="303">
        <v>1639.962</v>
      </c>
      <c r="G551" s="41"/>
      <c r="H551" s="47"/>
    </row>
    <row r="552" s="2" customFormat="1" ht="16.8" customHeight="1">
      <c r="A552" s="41"/>
      <c r="B552" s="47"/>
      <c r="C552" s="302" t="s">
        <v>28</v>
      </c>
      <c r="D552" s="302" t="s">
        <v>242</v>
      </c>
      <c r="E552" s="20" t="s">
        <v>28</v>
      </c>
      <c r="F552" s="303">
        <v>145.78</v>
      </c>
      <c r="G552" s="41"/>
      <c r="H552" s="47"/>
    </row>
    <row r="553" s="2" customFormat="1" ht="16.8" customHeight="1">
      <c r="A553" s="41"/>
      <c r="B553" s="47"/>
      <c r="C553" s="302" t="s">
        <v>28</v>
      </c>
      <c r="D553" s="302" t="s">
        <v>4186</v>
      </c>
      <c r="E553" s="20" t="s">
        <v>28</v>
      </c>
      <c r="F553" s="303">
        <v>-13.18</v>
      </c>
      <c r="G553" s="41"/>
      <c r="H553" s="47"/>
    </row>
    <row r="554" s="2" customFormat="1" ht="16.8" customHeight="1">
      <c r="A554" s="41"/>
      <c r="B554" s="47"/>
      <c r="C554" s="302" t="s">
        <v>28</v>
      </c>
      <c r="D554" s="302" t="s">
        <v>292</v>
      </c>
      <c r="E554" s="20" t="s">
        <v>28</v>
      </c>
      <c r="F554" s="303">
        <v>34.5</v>
      </c>
      <c r="G554" s="41"/>
      <c r="H554" s="47"/>
    </row>
    <row r="555" s="2" customFormat="1" ht="16.8" customHeight="1">
      <c r="A555" s="41"/>
      <c r="B555" s="47"/>
      <c r="C555" s="302" t="s">
        <v>28</v>
      </c>
      <c r="D555" s="302" t="s">
        <v>4187</v>
      </c>
      <c r="E555" s="20" t="s">
        <v>28</v>
      </c>
      <c r="F555" s="303">
        <v>-295.83100000000002</v>
      </c>
      <c r="G555" s="41"/>
      <c r="H555" s="47"/>
    </row>
    <row r="556" s="2" customFormat="1" ht="16.8" customHeight="1">
      <c r="A556" s="41"/>
      <c r="B556" s="47"/>
      <c r="C556" s="302" t="s">
        <v>28</v>
      </c>
      <c r="D556" s="302" t="s">
        <v>224</v>
      </c>
      <c r="E556" s="20" t="s">
        <v>28</v>
      </c>
      <c r="F556" s="303">
        <v>20.84</v>
      </c>
      <c r="G556" s="41"/>
      <c r="H556" s="47"/>
    </row>
    <row r="557" s="2" customFormat="1" ht="16.8" customHeight="1">
      <c r="A557" s="41"/>
      <c r="B557" s="47"/>
      <c r="C557" s="302" t="s">
        <v>28</v>
      </c>
      <c r="D557" s="302" t="s">
        <v>183</v>
      </c>
      <c r="E557" s="20" t="s">
        <v>28</v>
      </c>
      <c r="F557" s="303">
        <v>1639.962</v>
      </c>
      <c r="G557" s="41"/>
      <c r="H557" s="47"/>
    </row>
    <row r="558" s="2" customFormat="1" ht="16.8" customHeight="1">
      <c r="A558" s="41"/>
      <c r="B558" s="47"/>
      <c r="C558" s="302" t="s">
        <v>28</v>
      </c>
      <c r="D558" s="302" t="s">
        <v>802</v>
      </c>
      <c r="E558" s="20" t="s">
        <v>28</v>
      </c>
      <c r="F558" s="303">
        <v>0</v>
      </c>
      <c r="G558" s="41"/>
      <c r="H558" s="47"/>
    </row>
    <row r="559" s="2" customFormat="1" ht="16.8" customHeight="1">
      <c r="A559" s="41"/>
      <c r="B559" s="47"/>
      <c r="C559" s="302" t="s">
        <v>28</v>
      </c>
      <c r="D559" s="302" t="s">
        <v>245</v>
      </c>
      <c r="E559" s="20" t="s">
        <v>28</v>
      </c>
      <c r="F559" s="303">
        <v>215.25999999999999</v>
      </c>
      <c r="G559" s="41"/>
      <c r="H559" s="47"/>
    </row>
    <row r="560" s="2" customFormat="1" ht="16.8" customHeight="1">
      <c r="A560" s="41"/>
      <c r="B560" s="47"/>
      <c r="C560" s="302" t="s">
        <v>28</v>
      </c>
      <c r="D560" s="302" t="s">
        <v>4188</v>
      </c>
      <c r="E560" s="20" t="s">
        <v>28</v>
      </c>
      <c r="F560" s="303">
        <v>-13.18</v>
      </c>
      <c r="G560" s="41"/>
      <c r="H560" s="47"/>
    </row>
    <row r="561" s="2" customFormat="1" ht="16.8" customHeight="1">
      <c r="A561" s="41"/>
      <c r="B561" s="47"/>
      <c r="C561" s="302" t="s">
        <v>28</v>
      </c>
      <c r="D561" s="302" t="s">
        <v>295</v>
      </c>
      <c r="E561" s="20" t="s">
        <v>28</v>
      </c>
      <c r="F561" s="303">
        <v>50.399999999999999</v>
      </c>
      <c r="G561" s="41"/>
      <c r="H561" s="47"/>
    </row>
    <row r="562" s="2" customFormat="1" ht="16.8" customHeight="1">
      <c r="A562" s="41"/>
      <c r="B562" s="47"/>
      <c r="C562" s="302" t="s">
        <v>28</v>
      </c>
      <c r="D562" s="302" t="s">
        <v>227</v>
      </c>
      <c r="E562" s="20" t="s">
        <v>28</v>
      </c>
      <c r="F562" s="303">
        <v>50.240000000000002</v>
      </c>
      <c r="G562" s="41"/>
      <c r="H562" s="47"/>
    </row>
    <row r="563" s="2" customFormat="1" ht="16.8" customHeight="1">
      <c r="A563" s="41"/>
      <c r="B563" s="47"/>
      <c r="C563" s="302" t="s">
        <v>194</v>
      </c>
      <c r="D563" s="302" t="s">
        <v>416</v>
      </c>
      <c r="E563" s="20" t="s">
        <v>28</v>
      </c>
      <c r="F563" s="303">
        <v>3474.7530000000002</v>
      </c>
      <c r="G563" s="41"/>
      <c r="H563" s="47"/>
    </row>
    <row r="564" s="2" customFormat="1" ht="16.8" customHeight="1">
      <c r="A564" s="41"/>
      <c r="B564" s="47"/>
      <c r="C564" s="304" t="s">
        <v>4624</v>
      </c>
      <c r="D564" s="41"/>
      <c r="E564" s="41"/>
      <c r="F564" s="41"/>
      <c r="G564" s="41"/>
      <c r="H564" s="47"/>
    </row>
    <row r="565" s="2" customFormat="1" ht="16.8" customHeight="1">
      <c r="A565" s="41"/>
      <c r="B565" s="47"/>
      <c r="C565" s="302" t="s">
        <v>4182</v>
      </c>
      <c r="D565" s="302" t="s">
        <v>4716</v>
      </c>
      <c r="E565" s="20" t="s">
        <v>572</v>
      </c>
      <c r="F565" s="303">
        <v>3474.7530000000002</v>
      </c>
      <c r="G565" s="41"/>
      <c r="H565" s="47"/>
    </row>
    <row r="566" s="2" customFormat="1">
      <c r="A566" s="41"/>
      <c r="B566" s="47"/>
      <c r="C566" s="302" t="s">
        <v>4210</v>
      </c>
      <c r="D566" s="302" t="s">
        <v>4723</v>
      </c>
      <c r="E566" s="20" t="s">
        <v>572</v>
      </c>
      <c r="F566" s="303">
        <v>3474.7530000000002</v>
      </c>
      <c r="G566" s="41"/>
      <c r="H566" s="47"/>
    </row>
    <row r="567" s="2" customFormat="1" ht="16.8" customHeight="1">
      <c r="A567" s="41"/>
      <c r="B567" s="47"/>
      <c r="C567" s="298" t="s">
        <v>196</v>
      </c>
      <c r="D567" s="299" t="s">
        <v>196</v>
      </c>
      <c r="E567" s="300" t="s">
        <v>28</v>
      </c>
      <c r="F567" s="301">
        <v>235.68799999999999</v>
      </c>
      <c r="G567" s="41"/>
      <c r="H567" s="47"/>
    </row>
    <row r="568" s="2" customFormat="1" ht="16.8" customHeight="1">
      <c r="A568" s="41"/>
      <c r="B568" s="47"/>
      <c r="C568" s="302" t="s">
        <v>28</v>
      </c>
      <c r="D568" s="302" t="s">
        <v>221</v>
      </c>
      <c r="E568" s="20" t="s">
        <v>28</v>
      </c>
      <c r="F568" s="303">
        <v>18.649999999999999</v>
      </c>
      <c r="G568" s="41"/>
      <c r="H568" s="47"/>
    </row>
    <row r="569" s="2" customFormat="1" ht="16.8" customHeight="1">
      <c r="A569" s="41"/>
      <c r="B569" s="47"/>
      <c r="C569" s="302" t="s">
        <v>28</v>
      </c>
      <c r="D569" s="302" t="s">
        <v>797</v>
      </c>
      <c r="E569" s="20" t="s">
        <v>28</v>
      </c>
      <c r="F569" s="303">
        <v>0</v>
      </c>
      <c r="G569" s="41"/>
      <c r="H569" s="47"/>
    </row>
    <row r="570" s="2" customFormat="1" ht="16.8" customHeight="1">
      <c r="A570" s="41"/>
      <c r="B570" s="47"/>
      <c r="C570" s="302" t="s">
        <v>28</v>
      </c>
      <c r="D570" s="302" t="s">
        <v>4194</v>
      </c>
      <c r="E570" s="20" t="s">
        <v>28</v>
      </c>
      <c r="F570" s="303">
        <v>52.037999999999997</v>
      </c>
      <c r="G570" s="41"/>
      <c r="H570" s="47"/>
    </row>
    <row r="571" s="2" customFormat="1" ht="16.8" customHeight="1">
      <c r="A571" s="41"/>
      <c r="B571" s="47"/>
      <c r="C571" s="302" t="s">
        <v>28</v>
      </c>
      <c r="D571" s="302" t="s">
        <v>804</v>
      </c>
      <c r="E571" s="20" t="s">
        <v>28</v>
      </c>
      <c r="F571" s="303">
        <v>0</v>
      </c>
      <c r="G571" s="41"/>
      <c r="H571" s="47"/>
    </row>
    <row r="572" s="2" customFormat="1" ht="16.8" customHeight="1">
      <c r="A572" s="41"/>
      <c r="B572" s="47"/>
      <c r="C572" s="302" t="s">
        <v>28</v>
      </c>
      <c r="D572" s="302" t="s">
        <v>4195</v>
      </c>
      <c r="E572" s="20" t="s">
        <v>28</v>
      </c>
      <c r="F572" s="303">
        <v>64.5</v>
      </c>
      <c r="G572" s="41"/>
      <c r="H572" s="47"/>
    </row>
    <row r="573" s="2" customFormat="1" ht="16.8" customHeight="1">
      <c r="A573" s="41"/>
      <c r="B573" s="47"/>
      <c r="C573" s="302" t="s">
        <v>28</v>
      </c>
      <c r="D573" s="302" t="s">
        <v>807</v>
      </c>
      <c r="E573" s="20" t="s">
        <v>28</v>
      </c>
      <c r="F573" s="303">
        <v>0</v>
      </c>
      <c r="G573" s="41"/>
      <c r="H573" s="47"/>
    </row>
    <row r="574" s="2" customFormat="1" ht="16.8" customHeight="1">
      <c r="A574" s="41"/>
      <c r="B574" s="47"/>
      <c r="C574" s="302" t="s">
        <v>28</v>
      </c>
      <c r="D574" s="302" t="s">
        <v>4196</v>
      </c>
      <c r="E574" s="20" t="s">
        <v>28</v>
      </c>
      <c r="F574" s="303">
        <v>100.5</v>
      </c>
      <c r="G574" s="41"/>
      <c r="H574" s="47"/>
    </row>
    <row r="575" s="2" customFormat="1" ht="16.8" customHeight="1">
      <c r="A575" s="41"/>
      <c r="B575" s="47"/>
      <c r="C575" s="302" t="s">
        <v>196</v>
      </c>
      <c r="D575" s="302" t="s">
        <v>416</v>
      </c>
      <c r="E575" s="20" t="s">
        <v>28</v>
      </c>
      <c r="F575" s="303">
        <v>235.68799999999999</v>
      </c>
      <c r="G575" s="41"/>
      <c r="H575" s="47"/>
    </row>
    <row r="576" s="2" customFormat="1" ht="16.8" customHeight="1">
      <c r="A576" s="41"/>
      <c r="B576" s="47"/>
      <c r="C576" s="304" t="s">
        <v>4624</v>
      </c>
      <c r="D576" s="41"/>
      <c r="E576" s="41"/>
      <c r="F576" s="41"/>
      <c r="G576" s="41"/>
      <c r="H576" s="47"/>
    </row>
    <row r="577" s="2" customFormat="1" ht="16.8" customHeight="1">
      <c r="A577" s="41"/>
      <c r="B577" s="47"/>
      <c r="C577" s="302" t="s">
        <v>4190</v>
      </c>
      <c r="D577" s="302" t="s">
        <v>4724</v>
      </c>
      <c r="E577" s="20" t="s">
        <v>572</v>
      </c>
      <c r="F577" s="303">
        <v>235.68799999999999</v>
      </c>
      <c r="G577" s="41"/>
      <c r="H577" s="47"/>
    </row>
    <row r="578" s="2" customFormat="1">
      <c r="A578" s="41"/>
      <c r="B578" s="47"/>
      <c r="C578" s="302" t="s">
        <v>4215</v>
      </c>
      <c r="D578" s="302" t="s">
        <v>4725</v>
      </c>
      <c r="E578" s="20" t="s">
        <v>572</v>
      </c>
      <c r="F578" s="303">
        <v>235.68799999999999</v>
      </c>
      <c r="G578" s="41"/>
      <c r="H578" s="47"/>
    </row>
    <row r="579" s="2" customFormat="1" ht="16.8" customHeight="1">
      <c r="A579" s="41"/>
      <c r="B579" s="47"/>
      <c r="C579" s="298" t="s">
        <v>197</v>
      </c>
      <c r="D579" s="299" t="s">
        <v>197</v>
      </c>
      <c r="E579" s="300" t="s">
        <v>28</v>
      </c>
      <c r="F579" s="301">
        <v>33.537999999999997</v>
      </c>
      <c r="G579" s="41"/>
      <c r="H579" s="47"/>
    </row>
    <row r="580" s="2" customFormat="1" ht="16.8" customHeight="1">
      <c r="A580" s="41"/>
      <c r="B580" s="47"/>
      <c r="C580" s="302" t="s">
        <v>28</v>
      </c>
      <c r="D580" s="302" t="s">
        <v>398</v>
      </c>
      <c r="E580" s="20" t="s">
        <v>28</v>
      </c>
      <c r="F580" s="303">
        <v>0</v>
      </c>
      <c r="G580" s="41"/>
      <c r="H580" s="47"/>
    </row>
    <row r="581" s="2" customFormat="1" ht="16.8" customHeight="1">
      <c r="A581" s="41"/>
      <c r="B581" s="47"/>
      <c r="C581" s="302" t="s">
        <v>28</v>
      </c>
      <c r="D581" s="302" t="s">
        <v>1799</v>
      </c>
      <c r="E581" s="20" t="s">
        <v>28</v>
      </c>
      <c r="F581" s="303">
        <v>22.190999999999999</v>
      </c>
      <c r="G581" s="41"/>
      <c r="H581" s="47"/>
    </row>
    <row r="582" s="2" customFormat="1" ht="16.8" customHeight="1">
      <c r="A582" s="41"/>
      <c r="B582" s="47"/>
      <c r="C582" s="302" t="s">
        <v>28</v>
      </c>
      <c r="D582" s="302" t="s">
        <v>1800</v>
      </c>
      <c r="E582" s="20" t="s">
        <v>28</v>
      </c>
      <c r="F582" s="303">
        <v>6.9770000000000003</v>
      </c>
      <c r="G582" s="41"/>
      <c r="H582" s="47"/>
    </row>
    <row r="583" s="2" customFormat="1" ht="16.8" customHeight="1">
      <c r="A583" s="41"/>
      <c r="B583" s="47"/>
      <c r="C583" s="302" t="s">
        <v>28</v>
      </c>
      <c r="D583" s="302" t="s">
        <v>1801</v>
      </c>
      <c r="E583" s="20" t="s">
        <v>28</v>
      </c>
      <c r="F583" s="303">
        <v>0.64800000000000002</v>
      </c>
      <c r="G583" s="41"/>
      <c r="H583" s="47"/>
    </row>
    <row r="584" s="2" customFormat="1" ht="16.8" customHeight="1">
      <c r="A584" s="41"/>
      <c r="B584" s="47"/>
      <c r="C584" s="302" t="s">
        <v>28</v>
      </c>
      <c r="D584" s="302" t="s">
        <v>1802</v>
      </c>
      <c r="E584" s="20" t="s">
        <v>28</v>
      </c>
      <c r="F584" s="303">
        <v>2.1920000000000002</v>
      </c>
      <c r="G584" s="41"/>
      <c r="H584" s="47"/>
    </row>
    <row r="585" s="2" customFormat="1" ht="16.8" customHeight="1">
      <c r="A585" s="41"/>
      <c r="B585" s="47"/>
      <c r="C585" s="302" t="s">
        <v>28</v>
      </c>
      <c r="D585" s="302" t="s">
        <v>1803</v>
      </c>
      <c r="E585" s="20" t="s">
        <v>28</v>
      </c>
      <c r="F585" s="303">
        <v>1.53</v>
      </c>
      <c r="G585" s="41"/>
      <c r="H585" s="47"/>
    </row>
    <row r="586" s="2" customFormat="1" ht="16.8" customHeight="1">
      <c r="A586" s="41"/>
      <c r="B586" s="47"/>
      <c r="C586" s="302" t="s">
        <v>197</v>
      </c>
      <c r="D586" s="302" t="s">
        <v>618</v>
      </c>
      <c r="E586" s="20" t="s">
        <v>28</v>
      </c>
      <c r="F586" s="303">
        <v>33.537999999999997</v>
      </c>
      <c r="G586" s="41"/>
      <c r="H586" s="47"/>
    </row>
    <row r="587" s="2" customFormat="1" ht="16.8" customHeight="1">
      <c r="A587" s="41"/>
      <c r="B587" s="47"/>
      <c r="C587" s="304" t="s">
        <v>4624</v>
      </c>
      <c r="D587" s="41"/>
      <c r="E587" s="41"/>
      <c r="F587" s="41"/>
      <c r="G587" s="41"/>
      <c r="H587" s="47"/>
    </row>
    <row r="588" s="2" customFormat="1">
      <c r="A588" s="41"/>
      <c r="B588" s="47"/>
      <c r="C588" s="302" t="s">
        <v>1795</v>
      </c>
      <c r="D588" s="302" t="s">
        <v>4726</v>
      </c>
      <c r="E588" s="20" t="s">
        <v>388</v>
      </c>
      <c r="F588" s="303">
        <v>37.857999999999997</v>
      </c>
      <c r="G588" s="41"/>
      <c r="H588" s="47"/>
    </row>
    <row r="589" s="2" customFormat="1" ht="16.8" customHeight="1">
      <c r="A589" s="41"/>
      <c r="B589" s="47"/>
      <c r="C589" s="302" t="s">
        <v>1826</v>
      </c>
      <c r="D589" s="302" t="s">
        <v>4727</v>
      </c>
      <c r="E589" s="20" t="s">
        <v>388</v>
      </c>
      <c r="F589" s="303">
        <v>37.857999999999997</v>
      </c>
      <c r="G589" s="41"/>
      <c r="H589" s="47"/>
    </row>
    <row r="590" s="2" customFormat="1">
      <c r="A590" s="41"/>
      <c r="B590" s="47"/>
      <c r="C590" s="302" t="s">
        <v>1836</v>
      </c>
      <c r="D590" s="302" t="s">
        <v>4728</v>
      </c>
      <c r="E590" s="20" t="s">
        <v>388</v>
      </c>
      <c r="F590" s="303">
        <v>33.537999999999997</v>
      </c>
      <c r="G590" s="41"/>
      <c r="H590" s="47"/>
    </row>
    <row r="591" s="2" customFormat="1" ht="16.8" customHeight="1">
      <c r="A591" s="41"/>
      <c r="B591" s="47"/>
      <c r="C591" s="298" t="s">
        <v>199</v>
      </c>
      <c r="D591" s="299" t="s">
        <v>199</v>
      </c>
      <c r="E591" s="300" t="s">
        <v>28</v>
      </c>
      <c r="F591" s="301">
        <v>4.3200000000000003</v>
      </c>
      <c r="G591" s="41"/>
      <c r="H591" s="47"/>
    </row>
    <row r="592" s="2" customFormat="1" ht="16.8" customHeight="1">
      <c r="A592" s="41"/>
      <c r="B592" s="47"/>
      <c r="C592" s="302" t="s">
        <v>28</v>
      </c>
      <c r="D592" s="302" t="s">
        <v>797</v>
      </c>
      <c r="E592" s="20" t="s">
        <v>28</v>
      </c>
      <c r="F592" s="303">
        <v>0</v>
      </c>
      <c r="G592" s="41"/>
      <c r="H592" s="47"/>
    </row>
    <row r="593" s="2" customFormat="1" ht="16.8" customHeight="1">
      <c r="A593" s="41"/>
      <c r="B593" s="47"/>
      <c r="C593" s="302" t="s">
        <v>28</v>
      </c>
      <c r="D593" s="302" t="s">
        <v>1804</v>
      </c>
      <c r="E593" s="20" t="s">
        <v>28</v>
      </c>
      <c r="F593" s="303">
        <v>0.71999999999999997</v>
      </c>
      <c r="G593" s="41"/>
      <c r="H593" s="47"/>
    </row>
    <row r="594" s="2" customFormat="1" ht="16.8" customHeight="1">
      <c r="A594" s="41"/>
      <c r="B594" s="47"/>
      <c r="C594" s="302" t="s">
        <v>28</v>
      </c>
      <c r="D594" s="302" t="s">
        <v>800</v>
      </c>
      <c r="E594" s="20" t="s">
        <v>28</v>
      </c>
      <c r="F594" s="303">
        <v>0</v>
      </c>
      <c r="G594" s="41"/>
      <c r="H594" s="47"/>
    </row>
    <row r="595" s="2" customFormat="1" ht="16.8" customHeight="1">
      <c r="A595" s="41"/>
      <c r="B595" s="47"/>
      <c r="C595" s="302" t="s">
        <v>28</v>
      </c>
      <c r="D595" s="302" t="s">
        <v>1804</v>
      </c>
      <c r="E595" s="20" t="s">
        <v>28</v>
      </c>
      <c r="F595" s="303">
        <v>0.71999999999999997</v>
      </c>
      <c r="G595" s="41"/>
      <c r="H595" s="47"/>
    </row>
    <row r="596" s="2" customFormat="1" ht="16.8" customHeight="1">
      <c r="A596" s="41"/>
      <c r="B596" s="47"/>
      <c r="C596" s="302" t="s">
        <v>28</v>
      </c>
      <c r="D596" s="302" t="s">
        <v>802</v>
      </c>
      <c r="E596" s="20" t="s">
        <v>28</v>
      </c>
      <c r="F596" s="303">
        <v>0</v>
      </c>
      <c r="G596" s="41"/>
      <c r="H596" s="47"/>
    </row>
    <row r="597" s="2" customFormat="1" ht="16.8" customHeight="1">
      <c r="A597" s="41"/>
      <c r="B597" s="47"/>
      <c r="C597" s="302" t="s">
        <v>28</v>
      </c>
      <c r="D597" s="302" t="s">
        <v>1805</v>
      </c>
      <c r="E597" s="20" t="s">
        <v>28</v>
      </c>
      <c r="F597" s="303">
        <v>1.44</v>
      </c>
      <c r="G597" s="41"/>
      <c r="H597" s="47"/>
    </row>
    <row r="598" s="2" customFormat="1" ht="16.8" customHeight="1">
      <c r="A598" s="41"/>
      <c r="B598" s="47"/>
      <c r="C598" s="302" t="s">
        <v>28</v>
      </c>
      <c r="D598" s="302" t="s">
        <v>804</v>
      </c>
      <c r="E598" s="20" t="s">
        <v>28</v>
      </c>
      <c r="F598" s="303">
        <v>0</v>
      </c>
      <c r="G598" s="41"/>
      <c r="H598" s="47"/>
    </row>
    <row r="599" s="2" customFormat="1" ht="16.8" customHeight="1">
      <c r="A599" s="41"/>
      <c r="B599" s="47"/>
      <c r="C599" s="302" t="s">
        <v>28</v>
      </c>
      <c r="D599" s="302" t="s">
        <v>1805</v>
      </c>
      <c r="E599" s="20" t="s">
        <v>28</v>
      </c>
      <c r="F599" s="303">
        <v>1.44</v>
      </c>
      <c r="G599" s="41"/>
      <c r="H599" s="47"/>
    </row>
    <row r="600" s="2" customFormat="1" ht="16.8" customHeight="1">
      <c r="A600" s="41"/>
      <c r="B600" s="47"/>
      <c r="C600" s="302" t="s">
        <v>199</v>
      </c>
      <c r="D600" s="302" t="s">
        <v>618</v>
      </c>
      <c r="E600" s="20" t="s">
        <v>28</v>
      </c>
      <c r="F600" s="303">
        <v>4.3200000000000003</v>
      </c>
      <c r="G600" s="41"/>
      <c r="H600" s="47"/>
    </row>
    <row r="601" s="2" customFormat="1" ht="16.8" customHeight="1">
      <c r="A601" s="41"/>
      <c r="B601" s="47"/>
      <c r="C601" s="304" t="s">
        <v>4624</v>
      </c>
      <c r="D601" s="41"/>
      <c r="E601" s="41"/>
      <c r="F601" s="41"/>
      <c r="G601" s="41"/>
      <c r="H601" s="47"/>
    </row>
    <row r="602" s="2" customFormat="1">
      <c r="A602" s="41"/>
      <c r="B602" s="47"/>
      <c r="C602" s="302" t="s">
        <v>1795</v>
      </c>
      <c r="D602" s="302" t="s">
        <v>4726</v>
      </c>
      <c r="E602" s="20" t="s">
        <v>388</v>
      </c>
      <c r="F602" s="303">
        <v>37.857999999999997</v>
      </c>
      <c r="G602" s="41"/>
      <c r="H602" s="47"/>
    </row>
    <row r="603" s="2" customFormat="1" ht="16.8" customHeight="1">
      <c r="A603" s="41"/>
      <c r="B603" s="47"/>
      <c r="C603" s="302" t="s">
        <v>1826</v>
      </c>
      <c r="D603" s="302" t="s">
        <v>4727</v>
      </c>
      <c r="E603" s="20" t="s">
        <v>388</v>
      </c>
      <c r="F603" s="303">
        <v>37.857999999999997</v>
      </c>
      <c r="G603" s="41"/>
      <c r="H603" s="47"/>
    </row>
    <row r="604" s="2" customFormat="1" ht="16.8" customHeight="1">
      <c r="A604" s="41"/>
      <c r="B604" s="47"/>
      <c r="C604" s="298" t="s">
        <v>201</v>
      </c>
      <c r="D604" s="299" t="s">
        <v>201</v>
      </c>
      <c r="E604" s="300" t="s">
        <v>28</v>
      </c>
      <c r="F604" s="301">
        <v>10.577999999999999</v>
      </c>
      <c r="G604" s="41"/>
      <c r="H604" s="47"/>
    </row>
    <row r="605" s="2" customFormat="1" ht="16.8" customHeight="1">
      <c r="A605" s="41"/>
      <c r="B605" s="47"/>
      <c r="C605" s="302" t="s">
        <v>28</v>
      </c>
      <c r="D605" s="302" t="s">
        <v>797</v>
      </c>
      <c r="E605" s="20" t="s">
        <v>28</v>
      </c>
      <c r="F605" s="303">
        <v>0</v>
      </c>
      <c r="G605" s="41"/>
      <c r="H605" s="47"/>
    </row>
    <row r="606" s="2" customFormat="1" ht="16.8" customHeight="1">
      <c r="A606" s="41"/>
      <c r="B606" s="47"/>
      <c r="C606" s="302" t="s">
        <v>28</v>
      </c>
      <c r="D606" s="302" t="s">
        <v>1778</v>
      </c>
      <c r="E606" s="20" t="s">
        <v>28</v>
      </c>
      <c r="F606" s="303">
        <v>8.9399999999999995</v>
      </c>
      <c r="G606" s="41"/>
      <c r="H606" s="47"/>
    </row>
    <row r="607" s="2" customFormat="1" ht="16.8" customHeight="1">
      <c r="A607" s="41"/>
      <c r="B607" s="47"/>
      <c r="C607" s="302" t="s">
        <v>28</v>
      </c>
      <c r="D607" s="302" t="s">
        <v>1779</v>
      </c>
      <c r="E607" s="20" t="s">
        <v>28</v>
      </c>
      <c r="F607" s="303">
        <v>0.29299999999999998</v>
      </c>
      <c r="G607" s="41"/>
      <c r="H607" s="47"/>
    </row>
    <row r="608" s="2" customFormat="1" ht="16.8" customHeight="1">
      <c r="A608" s="41"/>
      <c r="B608" s="47"/>
      <c r="C608" s="302" t="s">
        <v>28</v>
      </c>
      <c r="D608" s="302" t="s">
        <v>800</v>
      </c>
      <c r="E608" s="20" t="s">
        <v>28</v>
      </c>
      <c r="F608" s="303">
        <v>0</v>
      </c>
      <c r="G608" s="41"/>
      <c r="H608" s="47"/>
    </row>
    <row r="609" s="2" customFormat="1" ht="16.8" customHeight="1">
      <c r="A609" s="41"/>
      <c r="B609" s="47"/>
      <c r="C609" s="302" t="s">
        <v>28</v>
      </c>
      <c r="D609" s="302" t="s">
        <v>1780</v>
      </c>
      <c r="E609" s="20" t="s">
        <v>28</v>
      </c>
      <c r="F609" s="303">
        <v>0.44800000000000001</v>
      </c>
      <c r="G609" s="41"/>
      <c r="H609" s="47"/>
    </row>
    <row r="610" s="2" customFormat="1" ht="16.8" customHeight="1">
      <c r="A610" s="41"/>
      <c r="B610" s="47"/>
      <c r="C610" s="302" t="s">
        <v>28</v>
      </c>
      <c r="D610" s="302" t="s">
        <v>802</v>
      </c>
      <c r="E610" s="20" t="s">
        <v>28</v>
      </c>
      <c r="F610" s="303">
        <v>0</v>
      </c>
      <c r="G610" s="41"/>
      <c r="H610" s="47"/>
    </row>
    <row r="611" s="2" customFormat="1" ht="16.8" customHeight="1">
      <c r="A611" s="41"/>
      <c r="B611" s="47"/>
      <c r="C611" s="302" t="s">
        <v>28</v>
      </c>
      <c r="D611" s="302" t="s">
        <v>1781</v>
      </c>
      <c r="E611" s="20" t="s">
        <v>28</v>
      </c>
      <c r="F611" s="303">
        <v>0.89700000000000002</v>
      </c>
      <c r="G611" s="41"/>
      <c r="H611" s="47"/>
    </row>
    <row r="612" s="2" customFormat="1" ht="16.8" customHeight="1">
      <c r="A612" s="41"/>
      <c r="B612" s="47"/>
      <c r="C612" s="302" t="s">
        <v>201</v>
      </c>
      <c r="D612" s="302" t="s">
        <v>416</v>
      </c>
      <c r="E612" s="20" t="s">
        <v>28</v>
      </c>
      <c r="F612" s="303">
        <v>10.577999999999999</v>
      </c>
      <c r="G612" s="41"/>
      <c r="H612" s="47"/>
    </row>
    <row r="613" s="2" customFormat="1" ht="16.8" customHeight="1">
      <c r="A613" s="41"/>
      <c r="B613" s="47"/>
      <c r="C613" s="304" t="s">
        <v>4624</v>
      </c>
      <c r="D613" s="41"/>
      <c r="E613" s="41"/>
      <c r="F613" s="41"/>
      <c r="G613" s="41"/>
      <c r="H613" s="47"/>
    </row>
    <row r="614" s="2" customFormat="1">
      <c r="A614" s="41"/>
      <c r="B614" s="47"/>
      <c r="C614" s="302" t="s">
        <v>1774</v>
      </c>
      <c r="D614" s="302" t="s">
        <v>4729</v>
      </c>
      <c r="E614" s="20" t="s">
        <v>388</v>
      </c>
      <c r="F614" s="303">
        <v>10.577999999999999</v>
      </c>
      <c r="G614" s="41"/>
      <c r="H614" s="47"/>
    </row>
    <row r="615" s="2" customFormat="1" ht="16.8" customHeight="1">
      <c r="A615" s="41"/>
      <c r="B615" s="47"/>
      <c r="C615" s="302" t="s">
        <v>1816</v>
      </c>
      <c r="D615" s="302" t="s">
        <v>4730</v>
      </c>
      <c r="E615" s="20" t="s">
        <v>388</v>
      </c>
      <c r="F615" s="303">
        <v>10.577999999999999</v>
      </c>
      <c r="G615" s="41"/>
      <c r="H615" s="47"/>
    </row>
    <row r="616" s="2" customFormat="1" ht="16.8" customHeight="1">
      <c r="A616" s="41"/>
      <c r="B616" s="47"/>
      <c r="C616" s="298" t="s">
        <v>203</v>
      </c>
      <c r="D616" s="299" t="s">
        <v>203</v>
      </c>
      <c r="E616" s="300" t="s">
        <v>28</v>
      </c>
      <c r="F616" s="301">
        <v>0.20000000000000001</v>
      </c>
      <c r="G616" s="41"/>
      <c r="H616" s="47"/>
    </row>
    <row r="617" s="2" customFormat="1" ht="16.8" customHeight="1">
      <c r="A617" s="41"/>
      <c r="B617" s="47"/>
      <c r="C617" s="302" t="s">
        <v>28</v>
      </c>
      <c r="D617" s="302" t="s">
        <v>410</v>
      </c>
      <c r="E617" s="20" t="s">
        <v>28</v>
      </c>
      <c r="F617" s="303">
        <v>0</v>
      </c>
      <c r="G617" s="41"/>
      <c r="H617" s="47"/>
    </row>
    <row r="618" s="2" customFormat="1" ht="16.8" customHeight="1">
      <c r="A618" s="41"/>
      <c r="B618" s="47"/>
      <c r="C618" s="302" t="s">
        <v>28</v>
      </c>
      <c r="D618" s="302" t="s">
        <v>1787</v>
      </c>
      <c r="E618" s="20" t="s">
        <v>28</v>
      </c>
      <c r="F618" s="303">
        <v>0.20000000000000001</v>
      </c>
      <c r="G618" s="41"/>
      <c r="H618" s="47"/>
    </row>
    <row r="619" s="2" customFormat="1" ht="16.8" customHeight="1">
      <c r="A619" s="41"/>
      <c r="B619" s="47"/>
      <c r="C619" s="302" t="s">
        <v>203</v>
      </c>
      <c r="D619" s="302" t="s">
        <v>618</v>
      </c>
      <c r="E619" s="20" t="s">
        <v>28</v>
      </c>
      <c r="F619" s="303">
        <v>0.20000000000000001</v>
      </c>
      <c r="G619" s="41"/>
      <c r="H619" s="47"/>
    </row>
    <row r="620" s="2" customFormat="1" ht="16.8" customHeight="1">
      <c r="A620" s="41"/>
      <c r="B620" s="47"/>
      <c r="C620" s="304" t="s">
        <v>4624</v>
      </c>
      <c r="D620" s="41"/>
      <c r="E620" s="41"/>
      <c r="F620" s="41"/>
      <c r="G620" s="41"/>
      <c r="H620" s="47"/>
    </row>
    <row r="621" s="2" customFormat="1">
      <c r="A621" s="41"/>
      <c r="B621" s="47"/>
      <c r="C621" s="302" t="s">
        <v>1783</v>
      </c>
      <c r="D621" s="302" t="s">
        <v>4731</v>
      </c>
      <c r="E621" s="20" t="s">
        <v>388</v>
      </c>
      <c r="F621" s="303">
        <v>0.20000000000000001</v>
      </c>
      <c r="G621" s="41"/>
      <c r="H621" s="47"/>
    </row>
    <row r="622" s="2" customFormat="1" ht="16.8" customHeight="1">
      <c r="A622" s="41"/>
      <c r="B622" s="47"/>
      <c r="C622" s="302" t="s">
        <v>1821</v>
      </c>
      <c r="D622" s="302" t="s">
        <v>4732</v>
      </c>
      <c r="E622" s="20" t="s">
        <v>388</v>
      </c>
      <c r="F622" s="303">
        <v>0.68600000000000005</v>
      </c>
      <c r="G622" s="41"/>
      <c r="H622" s="47"/>
    </row>
    <row r="623" s="2" customFormat="1" ht="16.8" customHeight="1">
      <c r="A623" s="41"/>
      <c r="B623" s="47"/>
      <c r="C623" s="302" t="s">
        <v>1841</v>
      </c>
      <c r="D623" s="302" t="s">
        <v>4733</v>
      </c>
      <c r="E623" s="20" t="s">
        <v>388</v>
      </c>
      <c r="F623" s="303">
        <v>0.20000000000000001</v>
      </c>
      <c r="G623" s="41"/>
      <c r="H623" s="47"/>
    </row>
    <row r="624" s="2" customFormat="1" ht="16.8" customHeight="1">
      <c r="A624" s="41"/>
      <c r="B624" s="47"/>
      <c r="C624" s="298" t="s">
        <v>205</v>
      </c>
      <c r="D624" s="299" t="s">
        <v>205</v>
      </c>
      <c r="E624" s="300" t="s">
        <v>28</v>
      </c>
      <c r="F624" s="301">
        <v>0.48599999999999999</v>
      </c>
      <c r="G624" s="41"/>
      <c r="H624" s="47"/>
    </row>
    <row r="625" s="2" customFormat="1" ht="16.8" customHeight="1">
      <c r="A625" s="41"/>
      <c r="B625" s="47"/>
      <c r="C625" s="302" t="s">
        <v>28</v>
      </c>
      <c r="D625" s="302" t="s">
        <v>797</v>
      </c>
      <c r="E625" s="20" t="s">
        <v>28</v>
      </c>
      <c r="F625" s="303">
        <v>0</v>
      </c>
      <c r="G625" s="41"/>
      <c r="H625" s="47"/>
    </row>
    <row r="626" s="2" customFormat="1" ht="16.8" customHeight="1">
      <c r="A626" s="41"/>
      <c r="B626" s="47"/>
      <c r="C626" s="302" t="s">
        <v>28</v>
      </c>
      <c r="D626" s="302" t="s">
        <v>1793</v>
      </c>
      <c r="E626" s="20" t="s">
        <v>28</v>
      </c>
      <c r="F626" s="303">
        <v>0.48599999999999999</v>
      </c>
      <c r="G626" s="41"/>
      <c r="H626" s="47"/>
    </row>
    <row r="627" s="2" customFormat="1" ht="16.8" customHeight="1">
      <c r="A627" s="41"/>
      <c r="B627" s="47"/>
      <c r="C627" s="302" t="s">
        <v>205</v>
      </c>
      <c r="D627" s="302" t="s">
        <v>416</v>
      </c>
      <c r="E627" s="20" t="s">
        <v>28</v>
      </c>
      <c r="F627" s="303">
        <v>0.48599999999999999</v>
      </c>
      <c r="G627" s="41"/>
      <c r="H627" s="47"/>
    </row>
    <row r="628" s="2" customFormat="1" ht="16.8" customHeight="1">
      <c r="A628" s="41"/>
      <c r="B628" s="47"/>
      <c r="C628" s="304" t="s">
        <v>4624</v>
      </c>
      <c r="D628" s="41"/>
      <c r="E628" s="41"/>
      <c r="F628" s="41"/>
      <c r="G628" s="41"/>
      <c r="H628" s="47"/>
    </row>
    <row r="629" s="2" customFormat="1">
      <c r="A629" s="41"/>
      <c r="B629" s="47"/>
      <c r="C629" s="302" t="s">
        <v>1789</v>
      </c>
      <c r="D629" s="302" t="s">
        <v>4734</v>
      </c>
      <c r="E629" s="20" t="s">
        <v>388</v>
      </c>
      <c r="F629" s="303">
        <v>0.48599999999999999</v>
      </c>
      <c r="G629" s="41"/>
      <c r="H629" s="47"/>
    </row>
    <row r="630" s="2" customFormat="1" ht="16.8" customHeight="1">
      <c r="A630" s="41"/>
      <c r="B630" s="47"/>
      <c r="C630" s="302" t="s">
        <v>1821</v>
      </c>
      <c r="D630" s="302" t="s">
        <v>4732</v>
      </c>
      <c r="E630" s="20" t="s">
        <v>388</v>
      </c>
      <c r="F630" s="303">
        <v>0.68600000000000005</v>
      </c>
      <c r="G630" s="41"/>
      <c r="H630" s="47"/>
    </row>
    <row r="631" s="2" customFormat="1">
      <c r="A631" s="41"/>
      <c r="B631" s="47"/>
      <c r="C631" s="302" t="s">
        <v>1831</v>
      </c>
      <c r="D631" s="302" t="s">
        <v>4735</v>
      </c>
      <c r="E631" s="20" t="s">
        <v>388</v>
      </c>
      <c r="F631" s="303">
        <v>0.48599999999999999</v>
      </c>
      <c r="G631" s="41"/>
      <c r="H631" s="47"/>
    </row>
    <row r="632" s="2" customFormat="1" ht="16.8" customHeight="1">
      <c r="A632" s="41"/>
      <c r="B632" s="47"/>
      <c r="C632" s="298" t="s">
        <v>207</v>
      </c>
      <c r="D632" s="299" t="s">
        <v>207</v>
      </c>
      <c r="E632" s="300" t="s">
        <v>28</v>
      </c>
      <c r="F632" s="301">
        <v>126.742</v>
      </c>
      <c r="G632" s="41"/>
      <c r="H632" s="47"/>
    </row>
    <row r="633" s="2" customFormat="1" ht="16.8" customHeight="1">
      <c r="A633" s="41"/>
      <c r="B633" s="47"/>
      <c r="C633" s="302" t="s">
        <v>28</v>
      </c>
      <c r="D633" s="302" t="s">
        <v>1329</v>
      </c>
      <c r="E633" s="20" t="s">
        <v>28</v>
      </c>
      <c r="F633" s="303">
        <v>0</v>
      </c>
      <c r="G633" s="41"/>
      <c r="H633" s="47"/>
    </row>
    <row r="634" s="2" customFormat="1" ht="16.8" customHeight="1">
      <c r="A634" s="41"/>
      <c r="B634" s="47"/>
      <c r="C634" s="302" t="s">
        <v>28</v>
      </c>
      <c r="D634" s="302" t="s">
        <v>4089</v>
      </c>
      <c r="E634" s="20" t="s">
        <v>28</v>
      </c>
      <c r="F634" s="303">
        <v>46.512</v>
      </c>
      <c r="G634" s="41"/>
      <c r="H634" s="47"/>
    </row>
    <row r="635" s="2" customFormat="1" ht="16.8" customHeight="1">
      <c r="A635" s="41"/>
      <c r="B635" s="47"/>
      <c r="C635" s="302" t="s">
        <v>28</v>
      </c>
      <c r="D635" s="302" t="s">
        <v>4090</v>
      </c>
      <c r="E635" s="20" t="s">
        <v>28</v>
      </c>
      <c r="F635" s="303">
        <v>35.82</v>
      </c>
      <c r="G635" s="41"/>
      <c r="H635" s="47"/>
    </row>
    <row r="636" s="2" customFormat="1" ht="16.8" customHeight="1">
      <c r="A636" s="41"/>
      <c r="B636" s="47"/>
      <c r="C636" s="302" t="s">
        <v>28</v>
      </c>
      <c r="D636" s="302" t="s">
        <v>4091</v>
      </c>
      <c r="E636" s="20" t="s">
        <v>28</v>
      </c>
      <c r="F636" s="303">
        <v>39.966999999999999</v>
      </c>
      <c r="G636" s="41"/>
      <c r="H636" s="47"/>
    </row>
    <row r="637" s="2" customFormat="1" ht="16.8" customHeight="1">
      <c r="A637" s="41"/>
      <c r="B637" s="47"/>
      <c r="C637" s="302" t="s">
        <v>28</v>
      </c>
      <c r="D637" s="302" t="s">
        <v>4092</v>
      </c>
      <c r="E637" s="20" t="s">
        <v>28</v>
      </c>
      <c r="F637" s="303">
        <v>4.4429999999999996</v>
      </c>
      <c r="G637" s="41"/>
      <c r="H637" s="47"/>
    </row>
    <row r="638" s="2" customFormat="1" ht="16.8" customHeight="1">
      <c r="A638" s="41"/>
      <c r="B638" s="47"/>
      <c r="C638" s="302" t="s">
        <v>207</v>
      </c>
      <c r="D638" s="302" t="s">
        <v>618</v>
      </c>
      <c r="E638" s="20" t="s">
        <v>28</v>
      </c>
      <c r="F638" s="303">
        <v>126.742</v>
      </c>
      <c r="G638" s="41"/>
      <c r="H638" s="47"/>
    </row>
    <row r="639" s="2" customFormat="1" ht="16.8" customHeight="1">
      <c r="A639" s="41"/>
      <c r="B639" s="47"/>
      <c r="C639" s="304" t="s">
        <v>4624</v>
      </c>
      <c r="D639" s="41"/>
      <c r="E639" s="41"/>
      <c r="F639" s="41"/>
      <c r="G639" s="41"/>
      <c r="H639" s="47"/>
    </row>
    <row r="640" s="2" customFormat="1" ht="16.8" customHeight="1">
      <c r="A640" s="41"/>
      <c r="B640" s="47"/>
      <c r="C640" s="302" t="s">
        <v>4066</v>
      </c>
      <c r="D640" s="302" t="s">
        <v>4736</v>
      </c>
      <c r="E640" s="20" t="s">
        <v>572</v>
      </c>
      <c r="F640" s="303">
        <v>327.61000000000001</v>
      </c>
      <c r="G640" s="41"/>
      <c r="H640" s="47"/>
    </row>
    <row r="641" s="2" customFormat="1" ht="16.8" customHeight="1">
      <c r="A641" s="41"/>
      <c r="B641" s="47"/>
      <c r="C641" s="302" t="s">
        <v>4094</v>
      </c>
      <c r="D641" s="302" t="s">
        <v>4737</v>
      </c>
      <c r="E641" s="20" t="s">
        <v>572</v>
      </c>
      <c r="F641" s="303">
        <v>126.742</v>
      </c>
      <c r="G641" s="41"/>
      <c r="H641" s="47"/>
    </row>
    <row r="642" s="2" customFormat="1" ht="16.8" customHeight="1">
      <c r="A642" s="41"/>
      <c r="B642" s="47"/>
      <c r="C642" s="302" t="s">
        <v>4099</v>
      </c>
      <c r="D642" s="302" t="s">
        <v>4738</v>
      </c>
      <c r="E642" s="20" t="s">
        <v>572</v>
      </c>
      <c r="F642" s="303">
        <v>126.742</v>
      </c>
      <c r="G642" s="41"/>
      <c r="H642" s="47"/>
    </row>
    <row r="643" s="2" customFormat="1" ht="16.8" customHeight="1">
      <c r="A643" s="41"/>
      <c r="B643" s="47"/>
      <c r="C643" s="302" t="s">
        <v>4104</v>
      </c>
      <c r="D643" s="302" t="s">
        <v>4739</v>
      </c>
      <c r="E643" s="20" t="s">
        <v>572</v>
      </c>
      <c r="F643" s="303">
        <v>126.742</v>
      </c>
      <c r="G643" s="41"/>
      <c r="H643" s="47"/>
    </row>
    <row r="644" s="2" customFormat="1" ht="16.8" customHeight="1">
      <c r="A644" s="41"/>
      <c r="B644" s="47"/>
      <c r="C644" s="298" t="s">
        <v>209</v>
      </c>
      <c r="D644" s="299" t="s">
        <v>209</v>
      </c>
      <c r="E644" s="300" t="s">
        <v>28</v>
      </c>
      <c r="F644" s="301">
        <v>53.136000000000003</v>
      </c>
      <c r="G644" s="41"/>
      <c r="H644" s="47"/>
    </row>
    <row r="645" s="2" customFormat="1" ht="16.8" customHeight="1">
      <c r="A645" s="41"/>
      <c r="B645" s="47"/>
      <c r="C645" s="302" t="s">
        <v>28</v>
      </c>
      <c r="D645" s="302" t="s">
        <v>797</v>
      </c>
      <c r="E645" s="20" t="s">
        <v>28</v>
      </c>
      <c r="F645" s="303">
        <v>0</v>
      </c>
      <c r="G645" s="41"/>
      <c r="H645" s="47"/>
    </row>
    <row r="646" s="2" customFormat="1" ht="16.8" customHeight="1">
      <c r="A646" s="41"/>
      <c r="B646" s="47"/>
      <c r="C646" s="302" t="s">
        <v>28</v>
      </c>
      <c r="D646" s="302" t="s">
        <v>4123</v>
      </c>
      <c r="E646" s="20" t="s">
        <v>28</v>
      </c>
      <c r="F646" s="303">
        <v>53.136000000000003</v>
      </c>
      <c r="G646" s="41"/>
      <c r="H646" s="47"/>
    </row>
    <row r="647" s="2" customFormat="1" ht="16.8" customHeight="1">
      <c r="A647" s="41"/>
      <c r="B647" s="47"/>
      <c r="C647" s="302" t="s">
        <v>209</v>
      </c>
      <c r="D647" s="302" t="s">
        <v>416</v>
      </c>
      <c r="E647" s="20" t="s">
        <v>28</v>
      </c>
      <c r="F647" s="303">
        <v>53.136000000000003</v>
      </c>
      <c r="G647" s="41"/>
      <c r="H647" s="47"/>
    </row>
    <row r="648" s="2" customFormat="1" ht="16.8" customHeight="1">
      <c r="A648" s="41"/>
      <c r="B648" s="47"/>
      <c r="C648" s="304" t="s">
        <v>4624</v>
      </c>
      <c r="D648" s="41"/>
      <c r="E648" s="41"/>
      <c r="F648" s="41"/>
      <c r="G648" s="41"/>
      <c r="H648" s="47"/>
    </row>
    <row r="649" s="2" customFormat="1" ht="16.8" customHeight="1">
      <c r="A649" s="41"/>
      <c r="B649" s="47"/>
      <c r="C649" s="302" t="s">
        <v>4118</v>
      </c>
      <c r="D649" s="302" t="s">
        <v>4740</v>
      </c>
      <c r="E649" s="20" t="s">
        <v>572</v>
      </c>
      <c r="F649" s="303">
        <v>53.136000000000003</v>
      </c>
      <c r="G649" s="41"/>
      <c r="H649" s="47"/>
    </row>
    <row r="650" s="2" customFormat="1" ht="16.8" customHeight="1">
      <c r="A650" s="41"/>
      <c r="B650" s="47"/>
      <c r="C650" s="302" t="s">
        <v>4125</v>
      </c>
      <c r="D650" s="302" t="s">
        <v>4741</v>
      </c>
      <c r="E650" s="20" t="s">
        <v>572</v>
      </c>
      <c r="F650" s="303">
        <v>53.136000000000003</v>
      </c>
      <c r="G650" s="41"/>
      <c r="H650" s="47"/>
    </row>
    <row r="651" s="2" customFormat="1" ht="16.8" customHeight="1">
      <c r="A651" s="41"/>
      <c r="B651" s="47"/>
      <c r="C651" s="302" t="s">
        <v>4129</v>
      </c>
      <c r="D651" s="302" t="s">
        <v>4742</v>
      </c>
      <c r="E651" s="20" t="s">
        <v>572</v>
      </c>
      <c r="F651" s="303">
        <v>53.136000000000003</v>
      </c>
      <c r="G651" s="41"/>
      <c r="H651" s="47"/>
    </row>
    <row r="652" s="2" customFormat="1" ht="16.8" customHeight="1">
      <c r="A652" s="41"/>
      <c r="B652" s="47"/>
      <c r="C652" s="298" t="s">
        <v>211</v>
      </c>
      <c r="D652" s="299" t="s">
        <v>211</v>
      </c>
      <c r="E652" s="300" t="s">
        <v>28</v>
      </c>
      <c r="F652" s="301">
        <v>218.11000000000001</v>
      </c>
      <c r="G652" s="41"/>
      <c r="H652" s="47"/>
    </row>
    <row r="653" s="2" customFormat="1" ht="16.8" customHeight="1">
      <c r="A653" s="41"/>
      <c r="B653" s="47"/>
      <c r="C653" s="302" t="s">
        <v>28</v>
      </c>
      <c r="D653" s="302" t="s">
        <v>797</v>
      </c>
      <c r="E653" s="20" t="s">
        <v>28</v>
      </c>
      <c r="F653" s="303">
        <v>0</v>
      </c>
      <c r="G653" s="41"/>
      <c r="H653" s="47"/>
    </row>
    <row r="654" s="2" customFormat="1" ht="16.8" customHeight="1">
      <c r="A654" s="41"/>
      <c r="B654" s="47"/>
      <c r="C654" s="302" t="s">
        <v>28</v>
      </c>
      <c r="D654" s="302" t="s">
        <v>4027</v>
      </c>
      <c r="E654" s="20" t="s">
        <v>28</v>
      </c>
      <c r="F654" s="303">
        <v>5.2999999999999998</v>
      </c>
      <c r="G654" s="41"/>
      <c r="H654" s="47"/>
    </row>
    <row r="655" s="2" customFormat="1" ht="16.8" customHeight="1">
      <c r="A655" s="41"/>
      <c r="B655" s="47"/>
      <c r="C655" s="302" t="s">
        <v>28</v>
      </c>
      <c r="D655" s="302" t="s">
        <v>4028</v>
      </c>
      <c r="E655" s="20" t="s">
        <v>28</v>
      </c>
      <c r="F655" s="303">
        <v>18.719999999999999</v>
      </c>
      <c r="G655" s="41"/>
      <c r="H655" s="47"/>
    </row>
    <row r="656" s="2" customFormat="1" ht="16.8" customHeight="1">
      <c r="A656" s="41"/>
      <c r="B656" s="47"/>
      <c r="C656" s="302" t="s">
        <v>28</v>
      </c>
      <c r="D656" s="302" t="s">
        <v>800</v>
      </c>
      <c r="E656" s="20" t="s">
        <v>28</v>
      </c>
      <c r="F656" s="303">
        <v>0</v>
      </c>
      <c r="G656" s="41"/>
      <c r="H656" s="47"/>
    </row>
    <row r="657" s="2" customFormat="1" ht="16.8" customHeight="1">
      <c r="A657" s="41"/>
      <c r="B657" s="47"/>
      <c r="C657" s="302" t="s">
        <v>28</v>
      </c>
      <c r="D657" s="302" t="s">
        <v>4029</v>
      </c>
      <c r="E657" s="20" t="s">
        <v>28</v>
      </c>
      <c r="F657" s="303">
        <v>7.2999999999999998</v>
      </c>
      <c r="G657" s="41"/>
      <c r="H657" s="47"/>
    </row>
    <row r="658" s="2" customFormat="1" ht="16.8" customHeight="1">
      <c r="A658" s="41"/>
      <c r="B658" s="47"/>
      <c r="C658" s="302" t="s">
        <v>28</v>
      </c>
      <c r="D658" s="302" t="s">
        <v>802</v>
      </c>
      <c r="E658" s="20" t="s">
        <v>28</v>
      </c>
      <c r="F658" s="303">
        <v>0</v>
      </c>
      <c r="G658" s="41"/>
      <c r="H658" s="47"/>
    </row>
    <row r="659" s="2" customFormat="1" ht="16.8" customHeight="1">
      <c r="A659" s="41"/>
      <c r="B659" s="47"/>
      <c r="C659" s="302" t="s">
        <v>28</v>
      </c>
      <c r="D659" s="302" t="s">
        <v>4029</v>
      </c>
      <c r="E659" s="20" t="s">
        <v>28</v>
      </c>
      <c r="F659" s="303">
        <v>7.2999999999999998</v>
      </c>
      <c r="G659" s="41"/>
      <c r="H659" s="47"/>
    </row>
    <row r="660" s="2" customFormat="1" ht="16.8" customHeight="1">
      <c r="A660" s="41"/>
      <c r="B660" s="47"/>
      <c r="C660" s="302" t="s">
        <v>28</v>
      </c>
      <c r="D660" s="302" t="s">
        <v>804</v>
      </c>
      <c r="E660" s="20" t="s">
        <v>28</v>
      </c>
      <c r="F660" s="303">
        <v>0</v>
      </c>
      <c r="G660" s="41"/>
      <c r="H660" s="47"/>
    </row>
    <row r="661" s="2" customFormat="1" ht="16.8" customHeight="1">
      <c r="A661" s="41"/>
      <c r="B661" s="47"/>
      <c r="C661" s="302" t="s">
        <v>28</v>
      </c>
      <c r="D661" s="302" t="s">
        <v>4030</v>
      </c>
      <c r="E661" s="20" t="s">
        <v>28</v>
      </c>
      <c r="F661" s="303">
        <v>50.560000000000002</v>
      </c>
      <c r="G661" s="41"/>
      <c r="H661" s="47"/>
    </row>
    <row r="662" s="2" customFormat="1" ht="16.8" customHeight="1">
      <c r="A662" s="41"/>
      <c r="B662" s="47"/>
      <c r="C662" s="302" t="s">
        <v>28</v>
      </c>
      <c r="D662" s="302" t="s">
        <v>4031</v>
      </c>
      <c r="E662" s="20" t="s">
        <v>28</v>
      </c>
      <c r="F662" s="303">
        <v>23.25</v>
      </c>
      <c r="G662" s="41"/>
      <c r="H662" s="47"/>
    </row>
    <row r="663" s="2" customFormat="1" ht="16.8" customHeight="1">
      <c r="A663" s="41"/>
      <c r="B663" s="47"/>
      <c r="C663" s="302" t="s">
        <v>28</v>
      </c>
      <c r="D663" s="302" t="s">
        <v>4032</v>
      </c>
      <c r="E663" s="20" t="s">
        <v>28</v>
      </c>
      <c r="F663" s="303">
        <v>13.800000000000001</v>
      </c>
      <c r="G663" s="41"/>
      <c r="H663" s="47"/>
    </row>
    <row r="664" s="2" customFormat="1" ht="16.8" customHeight="1">
      <c r="A664" s="41"/>
      <c r="B664" s="47"/>
      <c r="C664" s="302" t="s">
        <v>28</v>
      </c>
      <c r="D664" s="302" t="s">
        <v>807</v>
      </c>
      <c r="E664" s="20" t="s">
        <v>28</v>
      </c>
      <c r="F664" s="303">
        <v>0</v>
      </c>
      <c r="G664" s="41"/>
      <c r="H664" s="47"/>
    </row>
    <row r="665" s="2" customFormat="1" ht="16.8" customHeight="1">
      <c r="A665" s="41"/>
      <c r="B665" s="47"/>
      <c r="C665" s="302" t="s">
        <v>28</v>
      </c>
      <c r="D665" s="302" t="s">
        <v>1546</v>
      </c>
      <c r="E665" s="20" t="s">
        <v>28</v>
      </c>
      <c r="F665" s="303">
        <v>83.280000000000001</v>
      </c>
      <c r="G665" s="41"/>
      <c r="H665" s="47"/>
    </row>
    <row r="666" s="2" customFormat="1" ht="16.8" customHeight="1">
      <c r="A666" s="41"/>
      <c r="B666" s="47"/>
      <c r="C666" s="302" t="s">
        <v>28</v>
      </c>
      <c r="D666" s="302" t="s">
        <v>4033</v>
      </c>
      <c r="E666" s="20" t="s">
        <v>28</v>
      </c>
      <c r="F666" s="303">
        <v>8.5999999999999996</v>
      </c>
      <c r="G666" s="41"/>
      <c r="H666" s="47"/>
    </row>
    <row r="667" s="2" customFormat="1" ht="16.8" customHeight="1">
      <c r="A667" s="41"/>
      <c r="B667" s="47"/>
      <c r="C667" s="302" t="s">
        <v>211</v>
      </c>
      <c r="D667" s="302" t="s">
        <v>416</v>
      </c>
      <c r="E667" s="20" t="s">
        <v>28</v>
      </c>
      <c r="F667" s="303">
        <v>218.11000000000001</v>
      </c>
      <c r="G667" s="41"/>
      <c r="H667" s="47"/>
    </row>
    <row r="668" s="2" customFormat="1" ht="16.8" customHeight="1">
      <c r="A668" s="41"/>
      <c r="B668" s="47"/>
      <c r="C668" s="304" t="s">
        <v>4624</v>
      </c>
      <c r="D668" s="41"/>
      <c r="E668" s="41"/>
      <c r="F668" s="41"/>
      <c r="G668" s="41"/>
      <c r="H668" s="47"/>
    </row>
    <row r="669" s="2" customFormat="1" ht="16.8" customHeight="1">
      <c r="A669" s="41"/>
      <c r="B669" s="47"/>
      <c r="C669" s="302" t="s">
        <v>4023</v>
      </c>
      <c r="D669" s="302" t="s">
        <v>4743</v>
      </c>
      <c r="E669" s="20" t="s">
        <v>972</v>
      </c>
      <c r="F669" s="303">
        <v>218.11000000000001</v>
      </c>
      <c r="G669" s="41"/>
      <c r="H669" s="47"/>
    </row>
    <row r="670" s="2" customFormat="1" ht="16.8" customHeight="1">
      <c r="A670" s="41"/>
      <c r="B670" s="47"/>
      <c r="C670" s="302" t="s">
        <v>2706</v>
      </c>
      <c r="D670" s="302" t="s">
        <v>4744</v>
      </c>
      <c r="E670" s="20" t="s">
        <v>972</v>
      </c>
      <c r="F670" s="303">
        <v>1004.055</v>
      </c>
      <c r="G670" s="41"/>
      <c r="H670" s="47"/>
    </row>
    <row r="671" s="2" customFormat="1" ht="16.8" customHeight="1">
      <c r="A671" s="41"/>
      <c r="B671" s="47"/>
      <c r="C671" s="302" t="s">
        <v>3957</v>
      </c>
      <c r="D671" s="302" t="s">
        <v>4745</v>
      </c>
      <c r="E671" s="20" t="s">
        <v>572</v>
      </c>
      <c r="F671" s="303">
        <v>55.546999999999997</v>
      </c>
      <c r="G671" s="41"/>
      <c r="H671" s="47"/>
    </row>
    <row r="672" s="2" customFormat="1" ht="16.8" customHeight="1">
      <c r="A672" s="41"/>
      <c r="B672" s="47"/>
      <c r="C672" s="302" t="s">
        <v>3978</v>
      </c>
      <c r="D672" s="302" t="s">
        <v>4746</v>
      </c>
      <c r="E672" s="20" t="s">
        <v>972</v>
      </c>
      <c r="F672" s="303">
        <v>218.11000000000001</v>
      </c>
      <c r="G672" s="41"/>
      <c r="H672" s="47"/>
    </row>
    <row r="673" s="2" customFormat="1" ht="16.8" customHeight="1">
      <c r="A673" s="41"/>
      <c r="B673" s="47"/>
      <c r="C673" s="302" t="s">
        <v>4009</v>
      </c>
      <c r="D673" s="302" t="s">
        <v>4010</v>
      </c>
      <c r="E673" s="20" t="s">
        <v>972</v>
      </c>
      <c r="F673" s="303">
        <v>229.01599999999999</v>
      </c>
      <c r="G673" s="41"/>
      <c r="H673" s="47"/>
    </row>
    <row r="674" s="2" customFormat="1" ht="16.8" customHeight="1">
      <c r="A674" s="41"/>
      <c r="B674" s="47"/>
      <c r="C674" s="298" t="s">
        <v>213</v>
      </c>
      <c r="D674" s="299" t="s">
        <v>213</v>
      </c>
      <c r="E674" s="300" t="s">
        <v>28</v>
      </c>
      <c r="F674" s="301">
        <v>274.85000000000002</v>
      </c>
      <c r="G674" s="41"/>
      <c r="H674" s="47"/>
    </row>
    <row r="675" s="2" customFormat="1" ht="16.8" customHeight="1">
      <c r="A675" s="41"/>
      <c r="B675" s="47"/>
      <c r="C675" s="302" t="s">
        <v>28</v>
      </c>
      <c r="D675" s="302" t="s">
        <v>797</v>
      </c>
      <c r="E675" s="20" t="s">
        <v>28</v>
      </c>
      <c r="F675" s="303">
        <v>0</v>
      </c>
      <c r="G675" s="41"/>
      <c r="H675" s="47"/>
    </row>
    <row r="676" s="2" customFormat="1" ht="16.8" customHeight="1">
      <c r="A676" s="41"/>
      <c r="B676" s="47"/>
      <c r="C676" s="302" t="s">
        <v>28</v>
      </c>
      <c r="D676" s="302" t="s">
        <v>4002</v>
      </c>
      <c r="E676" s="20" t="s">
        <v>28</v>
      </c>
      <c r="F676" s="303">
        <v>55.200000000000003</v>
      </c>
      <c r="G676" s="41"/>
      <c r="H676" s="47"/>
    </row>
    <row r="677" s="2" customFormat="1" ht="16.8" customHeight="1">
      <c r="A677" s="41"/>
      <c r="B677" s="47"/>
      <c r="C677" s="302" t="s">
        <v>28</v>
      </c>
      <c r="D677" s="302" t="s">
        <v>800</v>
      </c>
      <c r="E677" s="20" t="s">
        <v>28</v>
      </c>
      <c r="F677" s="303">
        <v>0</v>
      </c>
      <c r="G677" s="41"/>
      <c r="H677" s="47"/>
    </row>
    <row r="678" s="2" customFormat="1" ht="16.8" customHeight="1">
      <c r="A678" s="41"/>
      <c r="B678" s="47"/>
      <c r="C678" s="302" t="s">
        <v>28</v>
      </c>
      <c r="D678" s="302" t="s">
        <v>4003</v>
      </c>
      <c r="E678" s="20" t="s">
        <v>28</v>
      </c>
      <c r="F678" s="303">
        <v>13.199999999999999</v>
      </c>
      <c r="G678" s="41"/>
      <c r="H678" s="47"/>
    </row>
    <row r="679" s="2" customFormat="1" ht="16.8" customHeight="1">
      <c r="A679" s="41"/>
      <c r="B679" s="47"/>
      <c r="C679" s="302" t="s">
        <v>28</v>
      </c>
      <c r="D679" s="302" t="s">
        <v>802</v>
      </c>
      <c r="E679" s="20" t="s">
        <v>28</v>
      </c>
      <c r="F679" s="303">
        <v>0</v>
      </c>
      <c r="G679" s="41"/>
      <c r="H679" s="47"/>
    </row>
    <row r="680" s="2" customFormat="1" ht="16.8" customHeight="1">
      <c r="A680" s="41"/>
      <c r="B680" s="47"/>
      <c r="C680" s="302" t="s">
        <v>28</v>
      </c>
      <c r="D680" s="302" t="s">
        <v>4003</v>
      </c>
      <c r="E680" s="20" t="s">
        <v>28</v>
      </c>
      <c r="F680" s="303">
        <v>13.199999999999999</v>
      </c>
      <c r="G680" s="41"/>
      <c r="H680" s="47"/>
    </row>
    <row r="681" s="2" customFormat="1" ht="16.8" customHeight="1">
      <c r="A681" s="41"/>
      <c r="B681" s="47"/>
      <c r="C681" s="302" t="s">
        <v>28</v>
      </c>
      <c r="D681" s="302" t="s">
        <v>804</v>
      </c>
      <c r="E681" s="20" t="s">
        <v>28</v>
      </c>
      <c r="F681" s="303">
        <v>0</v>
      </c>
      <c r="G681" s="41"/>
      <c r="H681" s="47"/>
    </row>
    <row r="682" s="2" customFormat="1" ht="16.8" customHeight="1">
      <c r="A682" s="41"/>
      <c r="B682" s="47"/>
      <c r="C682" s="302" t="s">
        <v>28</v>
      </c>
      <c r="D682" s="302" t="s">
        <v>4004</v>
      </c>
      <c r="E682" s="20" t="s">
        <v>28</v>
      </c>
      <c r="F682" s="303">
        <v>120</v>
      </c>
      <c r="G682" s="41"/>
      <c r="H682" s="47"/>
    </row>
    <row r="683" s="2" customFormat="1" ht="16.8" customHeight="1">
      <c r="A683" s="41"/>
      <c r="B683" s="47"/>
      <c r="C683" s="302" t="s">
        <v>28</v>
      </c>
      <c r="D683" s="302" t="s">
        <v>4005</v>
      </c>
      <c r="E683" s="20" t="s">
        <v>28</v>
      </c>
      <c r="F683" s="303">
        <v>12.949999999999999</v>
      </c>
      <c r="G683" s="41"/>
      <c r="H683" s="47"/>
    </row>
    <row r="684" s="2" customFormat="1" ht="16.8" customHeight="1">
      <c r="A684" s="41"/>
      <c r="B684" s="47"/>
      <c r="C684" s="302" t="s">
        <v>28</v>
      </c>
      <c r="D684" s="302" t="s">
        <v>807</v>
      </c>
      <c r="E684" s="20" t="s">
        <v>28</v>
      </c>
      <c r="F684" s="303">
        <v>0</v>
      </c>
      <c r="G684" s="41"/>
      <c r="H684" s="47"/>
    </row>
    <row r="685" s="2" customFormat="1" ht="16.8" customHeight="1">
      <c r="A685" s="41"/>
      <c r="B685" s="47"/>
      <c r="C685" s="302" t="s">
        <v>28</v>
      </c>
      <c r="D685" s="302" t="s">
        <v>4006</v>
      </c>
      <c r="E685" s="20" t="s">
        <v>28</v>
      </c>
      <c r="F685" s="303">
        <v>44</v>
      </c>
      <c r="G685" s="41"/>
      <c r="H685" s="47"/>
    </row>
    <row r="686" s="2" customFormat="1" ht="16.8" customHeight="1">
      <c r="A686" s="41"/>
      <c r="B686" s="47"/>
      <c r="C686" s="302" t="s">
        <v>28</v>
      </c>
      <c r="D686" s="302" t="s">
        <v>4007</v>
      </c>
      <c r="E686" s="20" t="s">
        <v>28</v>
      </c>
      <c r="F686" s="303">
        <v>16.300000000000001</v>
      </c>
      <c r="G686" s="41"/>
      <c r="H686" s="47"/>
    </row>
    <row r="687" s="2" customFormat="1" ht="16.8" customHeight="1">
      <c r="A687" s="41"/>
      <c r="B687" s="47"/>
      <c r="C687" s="302" t="s">
        <v>213</v>
      </c>
      <c r="D687" s="302" t="s">
        <v>416</v>
      </c>
      <c r="E687" s="20" t="s">
        <v>28</v>
      </c>
      <c r="F687" s="303">
        <v>274.85000000000002</v>
      </c>
      <c r="G687" s="41"/>
      <c r="H687" s="47"/>
    </row>
    <row r="688" s="2" customFormat="1" ht="16.8" customHeight="1">
      <c r="A688" s="41"/>
      <c r="B688" s="47"/>
      <c r="C688" s="304" t="s">
        <v>4624</v>
      </c>
      <c r="D688" s="41"/>
      <c r="E688" s="41"/>
      <c r="F688" s="41"/>
      <c r="G688" s="41"/>
      <c r="H688" s="47"/>
    </row>
    <row r="689" s="2" customFormat="1" ht="16.8" customHeight="1">
      <c r="A689" s="41"/>
      <c r="B689" s="47"/>
      <c r="C689" s="302" t="s">
        <v>3998</v>
      </c>
      <c r="D689" s="302" t="s">
        <v>4747</v>
      </c>
      <c r="E689" s="20" t="s">
        <v>972</v>
      </c>
      <c r="F689" s="303">
        <v>274.85000000000002</v>
      </c>
      <c r="G689" s="41"/>
      <c r="H689" s="47"/>
    </row>
    <row r="690" s="2" customFormat="1" ht="16.8" customHeight="1">
      <c r="A690" s="41"/>
      <c r="B690" s="47"/>
      <c r="C690" s="302" t="s">
        <v>4009</v>
      </c>
      <c r="D690" s="302" t="s">
        <v>4010</v>
      </c>
      <c r="E690" s="20" t="s">
        <v>972</v>
      </c>
      <c r="F690" s="303">
        <v>288.59300000000002</v>
      </c>
      <c r="G690" s="41"/>
      <c r="H690" s="47"/>
    </row>
    <row r="691" s="2" customFormat="1" ht="16.8" customHeight="1">
      <c r="A691" s="41"/>
      <c r="B691" s="47"/>
      <c r="C691" s="298" t="s">
        <v>1738</v>
      </c>
      <c r="D691" s="299" t="s">
        <v>1738</v>
      </c>
      <c r="E691" s="300" t="s">
        <v>28</v>
      </c>
      <c r="F691" s="301">
        <v>125.71899999999999</v>
      </c>
      <c r="G691" s="41"/>
      <c r="H691" s="47"/>
    </row>
    <row r="692" s="2" customFormat="1" ht="16.8" customHeight="1">
      <c r="A692" s="41"/>
      <c r="B692" s="47"/>
      <c r="C692" s="302" t="s">
        <v>28</v>
      </c>
      <c r="D692" s="302" t="s">
        <v>797</v>
      </c>
      <c r="E692" s="20" t="s">
        <v>28</v>
      </c>
      <c r="F692" s="303">
        <v>0</v>
      </c>
      <c r="G692" s="41"/>
      <c r="H692" s="47"/>
    </row>
    <row r="693" s="2" customFormat="1" ht="16.8" customHeight="1">
      <c r="A693" s="41"/>
      <c r="B693" s="47"/>
      <c r="C693" s="302" t="s">
        <v>28</v>
      </c>
      <c r="D693" s="302" t="s">
        <v>1732</v>
      </c>
      <c r="E693" s="20" t="s">
        <v>28</v>
      </c>
      <c r="F693" s="303">
        <v>10.66</v>
      </c>
      <c r="G693" s="41"/>
      <c r="H693" s="47"/>
    </row>
    <row r="694" s="2" customFormat="1" ht="16.8" customHeight="1">
      <c r="A694" s="41"/>
      <c r="B694" s="47"/>
      <c r="C694" s="302" t="s">
        <v>28</v>
      </c>
      <c r="D694" s="302" t="s">
        <v>1734</v>
      </c>
      <c r="E694" s="20" t="s">
        <v>28</v>
      </c>
      <c r="F694" s="303">
        <v>44.338999999999999</v>
      </c>
      <c r="G694" s="41"/>
      <c r="H694" s="47"/>
    </row>
    <row r="695" s="2" customFormat="1" ht="16.8" customHeight="1">
      <c r="A695" s="41"/>
      <c r="B695" s="47"/>
      <c r="C695" s="302" t="s">
        <v>28</v>
      </c>
      <c r="D695" s="302" t="s">
        <v>1735</v>
      </c>
      <c r="E695" s="20" t="s">
        <v>28</v>
      </c>
      <c r="F695" s="303">
        <v>16.042999999999999</v>
      </c>
      <c r="G695" s="41"/>
      <c r="H695" s="47"/>
    </row>
    <row r="696" s="2" customFormat="1" ht="16.8" customHeight="1">
      <c r="A696" s="41"/>
      <c r="B696" s="47"/>
      <c r="C696" s="302" t="s">
        <v>28</v>
      </c>
      <c r="D696" s="302" t="s">
        <v>1736</v>
      </c>
      <c r="E696" s="20" t="s">
        <v>28</v>
      </c>
      <c r="F696" s="303">
        <v>51.076999999999998</v>
      </c>
      <c r="G696" s="41"/>
      <c r="H696" s="47"/>
    </row>
    <row r="697" s="2" customFormat="1" ht="16.8" customHeight="1">
      <c r="A697" s="41"/>
      <c r="B697" s="47"/>
      <c r="C697" s="302" t="s">
        <v>28</v>
      </c>
      <c r="D697" s="302" t="s">
        <v>1737</v>
      </c>
      <c r="E697" s="20" t="s">
        <v>28</v>
      </c>
      <c r="F697" s="303">
        <v>3.6000000000000001</v>
      </c>
      <c r="G697" s="41"/>
      <c r="H697" s="47"/>
    </row>
    <row r="698" s="2" customFormat="1" ht="16.8" customHeight="1">
      <c r="A698" s="41"/>
      <c r="B698" s="47"/>
      <c r="C698" s="302" t="s">
        <v>1738</v>
      </c>
      <c r="D698" s="302" t="s">
        <v>416</v>
      </c>
      <c r="E698" s="20" t="s">
        <v>28</v>
      </c>
      <c r="F698" s="303">
        <v>125.71899999999999</v>
      </c>
      <c r="G698" s="41"/>
      <c r="H698" s="47"/>
    </row>
    <row r="699" s="2" customFormat="1" ht="16.8" customHeight="1">
      <c r="A699" s="41"/>
      <c r="B699" s="47"/>
      <c r="C699" s="298" t="s">
        <v>1733</v>
      </c>
      <c r="D699" s="299" t="s">
        <v>1733</v>
      </c>
      <c r="E699" s="300" t="s">
        <v>28</v>
      </c>
      <c r="F699" s="301">
        <v>10.66</v>
      </c>
      <c r="G699" s="41"/>
      <c r="H699" s="47"/>
    </row>
    <row r="700" s="2" customFormat="1" ht="16.8" customHeight="1">
      <c r="A700" s="41"/>
      <c r="B700" s="47"/>
      <c r="C700" s="302" t="s">
        <v>28</v>
      </c>
      <c r="D700" s="302" t="s">
        <v>797</v>
      </c>
      <c r="E700" s="20" t="s">
        <v>28</v>
      </c>
      <c r="F700" s="303">
        <v>0</v>
      </c>
      <c r="G700" s="41"/>
      <c r="H700" s="47"/>
    </row>
    <row r="701" s="2" customFormat="1" ht="16.8" customHeight="1">
      <c r="A701" s="41"/>
      <c r="B701" s="47"/>
      <c r="C701" s="302" t="s">
        <v>28</v>
      </c>
      <c r="D701" s="302" t="s">
        <v>1732</v>
      </c>
      <c r="E701" s="20" t="s">
        <v>28</v>
      </c>
      <c r="F701" s="303">
        <v>10.66</v>
      </c>
      <c r="G701" s="41"/>
      <c r="H701" s="47"/>
    </row>
    <row r="702" s="2" customFormat="1" ht="16.8" customHeight="1">
      <c r="A702" s="41"/>
      <c r="B702" s="47"/>
      <c r="C702" s="302" t="s">
        <v>1733</v>
      </c>
      <c r="D702" s="302" t="s">
        <v>618</v>
      </c>
      <c r="E702" s="20" t="s">
        <v>28</v>
      </c>
      <c r="F702" s="303">
        <v>10.66</v>
      </c>
      <c r="G702" s="41"/>
      <c r="H702" s="47"/>
    </row>
    <row r="703" s="2" customFormat="1" ht="16.8" customHeight="1">
      <c r="A703" s="41"/>
      <c r="B703" s="47"/>
      <c r="C703" s="298" t="s">
        <v>215</v>
      </c>
      <c r="D703" s="299" t="s">
        <v>215</v>
      </c>
      <c r="E703" s="300" t="s">
        <v>28</v>
      </c>
      <c r="F703" s="301">
        <v>115.059</v>
      </c>
      <c r="G703" s="41"/>
      <c r="H703" s="47"/>
    </row>
    <row r="704" s="2" customFormat="1" ht="16.8" customHeight="1">
      <c r="A704" s="41"/>
      <c r="B704" s="47"/>
      <c r="C704" s="302" t="s">
        <v>28</v>
      </c>
      <c r="D704" s="302" t="s">
        <v>1734</v>
      </c>
      <c r="E704" s="20" t="s">
        <v>28</v>
      </c>
      <c r="F704" s="303">
        <v>44.338999999999999</v>
      </c>
      <c r="G704" s="41"/>
      <c r="H704" s="47"/>
    </row>
    <row r="705" s="2" customFormat="1" ht="16.8" customHeight="1">
      <c r="A705" s="41"/>
      <c r="B705" s="47"/>
      <c r="C705" s="302" t="s">
        <v>28</v>
      </c>
      <c r="D705" s="302" t="s">
        <v>1735</v>
      </c>
      <c r="E705" s="20" t="s">
        <v>28</v>
      </c>
      <c r="F705" s="303">
        <v>16.042999999999999</v>
      </c>
      <c r="G705" s="41"/>
      <c r="H705" s="47"/>
    </row>
    <row r="706" s="2" customFormat="1" ht="16.8" customHeight="1">
      <c r="A706" s="41"/>
      <c r="B706" s="47"/>
      <c r="C706" s="302" t="s">
        <v>28</v>
      </c>
      <c r="D706" s="302" t="s">
        <v>1736</v>
      </c>
      <c r="E706" s="20" t="s">
        <v>28</v>
      </c>
      <c r="F706" s="303">
        <v>51.076999999999998</v>
      </c>
      <c r="G706" s="41"/>
      <c r="H706" s="47"/>
    </row>
    <row r="707" s="2" customFormat="1" ht="16.8" customHeight="1">
      <c r="A707" s="41"/>
      <c r="B707" s="47"/>
      <c r="C707" s="302" t="s">
        <v>28</v>
      </c>
      <c r="D707" s="302" t="s">
        <v>1737</v>
      </c>
      <c r="E707" s="20" t="s">
        <v>28</v>
      </c>
      <c r="F707" s="303">
        <v>3.6000000000000001</v>
      </c>
      <c r="G707" s="41"/>
      <c r="H707" s="47"/>
    </row>
    <row r="708" s="2" customFormat="1" ht="16.8" customHeight="1">
      <c r="A708" s="41"/>
      <c r="B708" s="47"/>
      <c r="C708" s="302" t="s">
        <v>215</v>
      </c>
      <c r="D708" s="302" t="s">
        <v>618</v>
      </c>
      <c r="E708" s="20" t="s">
        <v>28</v>
      </c>
      <c r="F708" s="303">
        <v>115.059</v>
      </c>
      <c r="G708" s="41"/>
      <c r="H708" s="47"/>
    </row>
    <row r="709" s="2" customFormat="1" ht="16.8" customHeight="1">
      <c r="A709" s="41"/>
      <c r="B709" s="47"/>
      <c r="C709" s="304" t="s">
        <v>4624</v>
      </c>
      <c r="D709" s="41"/>
      <c r="E709" s="41"/>
      <c r="F709" s="41"/>
      <c r="G709" s="41"/>
      <c r="H709" s="47"/>
    </row>
    <row r="710" s="2" customFormat="1" ht="16.8" customHeight="1">
      <c r="A710" s="41"/>
      <c r="B710" s="47"/>
      <c r="C710" s="302" t="s">
        <v>1728</v>
      </c>
      <c r="D710" s="302" t="s">
        <v>4748</v>
      </c>
      <c r="E710" s="20" t="s">
        <v>572</v>
      </c>
      <c r="F710" s="303">
        <v>125.71899999999999</v>
      </c>
      <c r="G710" s="41"/>
      <c r="H710" s="47"/>
    </row>
    <row r="711" s="2" customFormat="1" ht="16.8" customHeight="1">
      <c r="A711" s="41"/>
      <c r="B711" s="47"/>
      <c r="C711" s="302" t="s">
        <v>2428</v>
      </c>
      <c r="D711" s="302" t="s">
        <v>4749</v>
      </c>
      <c r="E711" s="20" t="s">
        <v>572</v>
      </c>
      <c r="F711" s="303">
        <v>115.059</v>
      </c>
      <c r="G711" s="41"/>
      <c r="H711" s="47"/>
    </row>
    <row r="712" s="2" customFormat="1">
      <c r="A712" s="41"/>
      <c r="B712" s="47"/>
      <c r="C712" s="302" t="s">
        <v>2781</v>
      </c>
      <c r="D712" s="302" t="s">
        <v>4750</v>
      </c>
      <c r="E712" s="20" t="s">
        <v>572</v>
      </c>
      <c r="F712" s="303">
        <v>115.059</v>
      </c>
      <c r="G712" s="41"/>
      <c r="H712" s="47"/>
    </row>
    <row r="713" s="2" customFormat="1" ht="16.8" customHeight="1">
      <c r="A713" s="41"/>
      <c r="B713" s="47"/>
      <c r="C713" s="302" t="s">
        <v>2990</v>
      </c>
      <c r="D713" s="302" t="s">
        <v>4751</v>
      </c>
      <c r="E713" s="20" t="s">
        <v>572</v>
      </c>
      <c r="F713" s="303">
        <v>115.059</v>
      </c>
      <c r="G713" s="41"/>
      <c r="H713" s="47"/>
    </row>
    <row r="714" s="2" customFormat="1" ht="16.8" customHeight="1">
      <c r="A714" s="41"/>
      <c r="B714" s="47"/>
      <c r="C714" s="302" t="s">
        <v>2785</v>
      </c>
      <c r="D714" s="302" t="s">
        <v>2786</v>
      </c>
      <c r="E714" s="20" t="s">
        <v>572</v>
      </c>
      <c r="F714" s="303">
        <v>120.812</v>
      </c>
      <c r="G714" s="41"/>
      <c r="H714" s="47"/>
    </row>
    <row r="715" s="2" customFormat="1" ht="16.8" customHeight="1">
      <c r="A715" s="41"/>
      <c r="B715" s="47"/>
      <c r="C715" s="298" t="s">
        <v>219</v>
      </c>
      <c r="D715" s="299" t="s">
        <v>219</v>
      </c>
      <c r="E715" s="300" t="s">
        <v>28</v>
      </c>
      <c r="F715" s="301">
        <v>132.16999999999999</v>
      </c>
      <c r="G715" s="41"/>
      <c r="H715" s="47"/>
    </row>
    <row r="716" s="2" customFormat="1" ht="16.8" customHeight="1">
      <c r="A716" s="41"/>
      <c r="B716" s="47"/>
      <c r="C716" s="302" t="s">
        <v>28</v>
      </c>
      <c r="D716" s="302" t="s">
        <v>797</v>
      </c>
      <c r="E716" s="20" t="s">
        <v>28</v>
      </c>
      <c r="F716" s="303">
        <v>0</v>
      </c>
      <c r="G716" s="41"/>
      <c r="H716" s="47"/>
    </row>
    <row r="717" s="2" customFormat="1" ht="16.8" customHeight="1">
      <c r="A717" s="41"/>
      <c r="B717" s="47"/>
      <c r="C717" s="302" t="s">
        <v>28</v>
      </c>
      <c r="D717" s="302" t="s">
        <v>1441</v>
      </c>
      <c r="E717" s="20" t="s">
        <v>28</v>
      </c>
      <c r="F717" s="303">
        <v>18.649999999999999</v>
      </c>
      <c r="G717" s="41"/>
      <c r="H717" s="47"/>
    </row>
    <row r="718" s="2" customFormat="1" ht="16.8" customHeight="1">
      <c r="A718" s="41"/>
      <c r="B718" s="47"/>
      <c r="C718" s="302" t="s">
        <v>28</v>
      </c>
      <c r="D718" s="302" t="s">
        <v>800</v>
      </c>
      <c r="E718" s="20" t="s">
        <v>28</v>
      </c>
      <c r="F718" s="303">
        <v>0</v>
      </c>
      <c r="G718" s="41"/>
      <c r="H718" s="47"/>
    </row>
    <row r="719" s="2" customFormat="1" ht="16.8" customHeight="1">
      <c r="A719" s="41"/>
      <c r="B719" s="47"/>
      <c r="C719" s="302" t="s">
        <v>28</v>
      </c>
      <c r="D719" s="302" t="s">
        <v>1442</v>
      </c>
      <c r="E719" s="20" t="s">
        <v>28</v>
      </c>
      <c r="F719" s="303">
        <v>20.84</v>
      </c>
      <c r="G719" s="41"/>
      <c r="H719" s="47"/>
    </row>
    <row r="720" s="2" customFormat="1" ht="16.8" customHeight="1">
      <c r="A720" s="41"/>
      <c r="B720" s="47"/>
      <c r="C720" s="302" t="s">
        <v>28</v>
      </c>
      <c r="D720" s="302" t="s">
        <v>802</v>
      </c>
      <c r="E720" s="20" t="s">
        <v>28</v>
      </c>
      <c r="F720" s="303">
        <v>0</v>
      </c>
      <c r="G720" s="41"/>
      <c r="H720" s="47"/>
    </row>
    <row r="721" s="2" customFormat="1" ht="16.8" customHeight="1">
      <c r="A721" s="41"/>
      <c r="B721" s="47"/>
      <c r="C721" s="302" t="s">
        <v>28</v>
      </c>
      <c r="D721" s="302" t="s">
        <v>1443</v>
      </c>
      <c r="E721" s="20" t="s">
        <v>28</v>
      </c>
      <c r="F721" s="303">
        <v>50.240000000000002</v>
      </c>
      <c r="G721" s="41"/>
      <c r="H721" s="47"/>
    </row>
    <row r="722" s="2" customFormat="1" ht="16.8" customHeight="1">
      <c r="A722" s="41"/>
      <c r="B722" s="47"/>
      <c r="C722" s="302" t="s">
        <v>28</v>
      </c>
      <c r="D722" s="302" t="s">
        <v>804</v>
      </c>
      <c r="E722" s="20" t="s">
        <v>28</v>
      </c>
      <c r="F722" s="303">
        <v>0</v>
      </c>
      <c r="G722" s="41"/>
      <c r="H722" s="47"/>
    </row>
    <row r="723" s="2" customFormat="1" ht="16.8" customHeight="1">
      <c r="A723" s="41"/>
      <c r="B723" s="47"/>
      <c r="C723" s="302" t="s">
        <v>28</v>
      </c>
      <c r="D723" s="302" t="s">
        <v>1444</v>
      </c>
      <c r="E723" s="20" t="s">
        <v>28</v>
      </c>
      <c r="F723" s="303">
        <v>42.439999999999998</v>
      </c>
      <c r="G723" s="41"/>
      <c r="H723" s="47"/>
    </row>
    <row r="724" s="2" customFormat="1" ht="16.8" customHeight="1">
      <c r="A724" s="41"/>
      <c r="B724" s="47"/>
      <c r="C724" s="302" t="s">
        <v>219</v>
      </c>
      <c r="D724" s="302" t="s">
        <v>416</v>
      </c>
      <c r="E724" s="20" t="s">
        <v>28</v>
      </c>
      <c r="F724" s="303">
        <v>132.16999999999999</v>
      </c>
      <c r="G724" s="41"/>
      <c r="H724" s="47"/>
    </row>
    <row r="725" s="2" customFormat="1" ht="16.8" customHeight="1">
      <c r="A725" s="41"/>
      <c r="B725" s="47"/>
      <c r="C725" s="304" t="s">
        <v>4624</v>
      </c>
      <c r="D725" s="41"/>
      <c r="E725" s="41"/>
      <c r="F725" s="41"/>
      <c r="G725" s="41"/>
      <c r="H725" s="47"/>
    </row>
    <row r="726" s="2" customFormat="1" ht="16.8" customHeight="1">
      <c r="A726" s="41"/>
      <c r="B726" s="47"/>
      <c r="C726" s="302" t="s">
        <v>1437</v>
      </c>
      <c r="D726" s="302" t="s">
        <v>4752</v>
      </c>
      <c r="E726" s="20" t="s">
        <v>572</v>
      </c>
      <c r="F726" s="303">
        <v>132.16999999999999</v>
      </c>
      <c r="G726" s="41"/>
      <c r="H726" s="47"/>
    </row>
    <row r="727" s="2" customFormat="1" ht="16.8" customHeight="1">
      <c r="A727" s="41"/>
      <c r="B727" s="47"/>
      <c r="C727" s="302" t="s">
        <v>1451</v>
      </c>
      <c r="D727" s="302" t="s">
        <v>4753</v>
      </c>
      <c r="E727" s="20" t="s">
        <v>572</v>
      </c>
      <c r="F727" s="303">
        <v>132.16999999999999</v>
      </c>
      <c r="G727" s="41"/>
      <c r="H727" s="47"/>
    </row>
    <row r="728" s="2" customFormat="1">
      <c r="A728" s="41"/>
      <c r="B728" s="47"/>
      <c r="C728" s="302" t="s">
        <v>1461</v>
      </c>
      <c r="D728" s="302" t="s">
        <v>4754</v>
      </c>
      <c r="E728" s="20" t="s">
        <v>572</v>
      </c>
      <c r="F728" s="303">
        <v>132.16999999999999</v>
      </c>
      <c r="G728" s="41"/>
      <c r="H728" s="47"/>
    </row>
    <row r="729" s="2" customFormat="1" ht="16.8" customHeight="1">
      <c r="A729" s="41"/>
      <c r="B729" s="47"/>
      <c r="C729" s="298" t="s">
        <v>221</v>
      </c>
      <c r="D729" s="299" t="s">
        <v>221</v>
      </c>
      <c r="E729" s="300" t="s">
        <v>28</v>
      </c>
      <c r="F729" s="301">
        <v>18.649999999999999</v>
      </c>
      <c r="G729" s="41"/>
      <c r="H729" s="47"/>
    </row>
    <row r="730" s="2" customFormat="1" ht="16.8" customHeight="1">
      <c r="A730" s="41"/>
      <c r="B730" s="47"/>
      <c r="C730" s="302" t="s">
        <v>28</v>
      </c>
      <c r="D730" s="302" t="s">
        <v>797</v>
      </c>
      <c r="E730" s="20" t="s">
        <v>28</v>
      </c>
      <c r="F730" s="303">
        <v>0</v>
      </c>
      <c r="G730" s="41"/>
      <c r="H730" s="47"/>
    </row>
    <row r="731" s="2" customFormat="1" ht="16.8" customHeight="1">
      <c r="A731" s="41"/>
      <c r="B731" s="47"/>
      <c r="C731" s="302" t="s">
        <v>28</v>
      </c>
      <c r="D731" s="302" t="s">
        <v>1441</v>
      </c>
      <c r="E731" s="20" t="s">
        <v>28</v>
      </c>
      <c r="F731" s="303">
        <v>18.649999999999999</v>
      </c>
      <c r="G731" s="41"/>
      <c r="H731" s="47"/>
    </row>
    <row r="732" s="2" customFormat="1" ht="16.8" customHeight="1">
      <c r="A732" s="41"/>
      <c r="B732" s="47"/>
      <c r="C732" s="302" t="s">
        <v>221</v>
      </c>
      <c r="D732" s="302" t="s">
        <v>618</v>
      </c>
      <c r="E732" s="20" t="s">
        <v>28</v>
      </c>
      <c r="F732" s="303">
        <v>18.649999999999999</v>
      </c>
      <c r="G732" s="41"/>
      <c r="H732" s="47"/>
    </row>
    <row r="733" s="2" customFormat="1" ht="16.8" customHeight="1">
      <c r="A733" s="41"/>
      <c r="B733" s="47"/>
      <c r="C733" s="304" t="s">
        <v>4624</v>
      </c>
      <c r="D733" s="41"/>
      <c r="E733" s="41"/>
      <c r="F733" s="41"/>
      <c r="G733" s="41"/>
      <c r="H733" s="47"/>
    </row>
    <row r="734" s="2" customFormat="1" ht="16.8" customHeight="1">
      <c r="A734" s="41"/>
      <c r="B734" s="47"/>
      <c r="C734" s="302" t="s">
        <v>1437</v>
      </c>
      <c r="D734" s="302" t="s">
        <v>4752</v>
      </c>
      <c r="E734" s="20" t="s">
        <v>572</v>
      </c>
      <c r="F734" s="303">
        <v>132.16999999999999</v>
      </c>
      <c r="G734" s="41"/>
      <c r="H734" s="47"/>
    </row>
    <row r="735" s="2" customFormat="1" ht="16.8" customHeight="1">
      <c r="A735" s="41"/>
      <c r="B735" s="47"/>
      <c r="C735" s="302" t="s">
        <v>4173</v>
      </c>
      <c r="D735" s="302" t="s">
        <v>4645</v>
      </c>
      <c r="E735" s="20" t="s">
        <v>572</v>
      </c>
      <c r="F735" s="303">
        <v>3776.6669999999999</v>
      </c>
      <c r="G735" s="41"/>
      <c r="H735" s="47"/>
    </row>
    <row r="736" s="2" customFormat="1" ht="16.8" customHeight="1">
      <c r="A736" s="41"/>
      <c r="B736" s="47"/>
      <c r="C736" s="302" t="s">
        <v>4190</v>
      </c>
      <c r="D736" s="302" t="s">
        <v>4724</v>
      </c>
      <c r="E736" s="20" t="s">
        <v>572</v>
      </c>
      <c r="F736" s="303">
        <v>235.68799999999999</v>
      </c>
      <c r="G736" s="41"/>
      <c r="H736" s="47"/>
    </row>
    <row r="737" s="2" customFormat="1" ht="16.8" customHeight="1">
      <c r="A737" s="41"/>
      <c r="B737" s="47"/>
      <c r="C737" s="298" t="s">
        <v>224</v>
      </c>
      <c r="D737" s="299" t="s">
        <v>224</v>
      </c>
      <c r="E737" s="300" t="s">
        <v>28</v>
      </c>
      <c r="F737" s="301">
        <v>20.84</v>
      </c>
      <c r="G737" s="41"/>
      <c r="H737" s="47"/>
    </row>
    <row r="738" s="2" customFormat="1" ht="16.8" customHeight="1">
      <c r="A738" s="41"/>
      <c r="B738" s="47"/>
      <c r="C738" s="302" t="s">
        <v>28</v>
      </c>
      <c r="D738" s="302" t="s">
        <v>800</v>
      </c>
      <c r="E738" s="20" t="s">
        <v>28</v>
      </c>
      <c r="F738" s="303">
        <v>0</v>
      </c>
      <c r="G738" s="41"/>
      <c r="H738" s="47"/>
    </row>
    <row r="739" s="2" customFormat="1" ht="16.8" customHeight="1">
      <c r="A739" s="41"/>
      <c r="B739" s="47"/>
      <c r="C739" s="302" t="s">
        <v>28</v>
      </c>
      <c r="D739" s="302" t="s">
        <v>1442</v>
      </c>
      <c r="E739" s="20" t="s">
        <v>28</v>
      </c>
      <c r="F739" s="303">
        <v>20.84</v>
      </c>
      <c r="G739" s="41"/>
      <c r="H739" s="47"/>
    </row>
    <row r="740" s="2" customFormat="1" ht="16.8" customHeight="1">
      <c r="A740" s="41"/>
      <c r="B740" s="47"/>
      <c r="C740" s="302" t="s">
        <v>224</v>
      </c>
      <c r="D740" s="302" t="s">
        <v>618</v>
      </c>
      <c r="E740" s="20" t="s">
        <v>28</v>
      </c>
      <c r="F740" s="303">
        <v>20.84</v>
      </c>
      <c r="G740" s="41"/>
      <c r="H740" s="47"/>
    </row>
    <row r="741" s="2" customFormat="1" ht="16.8" customHeight="1">
      <c r="A741" s="41"/>
      <c r="B741" s="47"/>
      <c r="C741" s="304" t="s">
        <v>4624</v>
      </c>
      <c r="D741" s="41"/>
      <c r="E741" s="41"/>
      <c r="F741" s="41"/>
      <c r="G741" s="41"/>
      <c r="H741" s="47"/>
    </row>
    <row r="742" s="2" customFormat="1" ht="16.8" customHeight="1">
      <c r="A742" s="41"/>
      <c r="B742" s="47"/>
      <c r="C742" s="302" t="s">
        <v>1437</v>
      </c>
      <c r="D742" s="302" t="s">
        <v>4752</v>
      </c>
      <c r="E742" s="20" t="s">
        <v>572</v>
      </c>
      <c r="F742" s="303">
        <v>132.16999999999999</v>
      </c>
      <c r="G742" s="41"/>
      <c r="H742" s="47"/>
    </row>
    <row r="743" s="2" customFormat="1" ht="16.8" customHeight="1">
      <c r="A743" s="41"/>
      <c r="B743" s="47"/>
      <c r="C743" s="302" t="s">
        <v>4182</v>
      </c>
      <c r="D743" s="302" t="s">
        <v>4716</v>
      </c>
      <c r="E743" s="20" t="s">
        <v>572</v>
      </c>
      <c r="F743" s="303">
        <v>3474.7530000000002</v>
      </c>
      <c r="G743" s="41"/>
      <c r="H743" s="47"/>
    </row>
    <row r="744" s="2" customFormat="1">
      <c r="A744" s="41"/>
      <c r="B744" s="47"/>
      <c r="C744" s="302" t="s">
        <v>4198</v>
      </c>
      <c r="D744" s="302" t="s">
        <v>4719</v>
      </c>
      <c r="E744" s="20" t="s">
        <v>572</v>
      </c>
      <c r="F744" s="303">
        <v>295.83100000000002</v>
      </c>
      <c r="G744" s="41"/>
      <c r="H744" s="47"/>
    </row>
    <row r="745" s="2" customFormat="1" ht="16.8" customHeight="1">
      <c r="A745" s="41"/>
      <c r="B745" s="47"/>
      <c r="C745" s="298" t="s">
        <v>227</v>
      </c>
      <c r="D745" s="299" t="s">
        <v>227</v>
      </c>
      <c r="E745" s="300" t="s">
        <v>28</v>
      </c>
      <c r="F745" s="301">
        <v>50.240000000000002</v>
      </c>
      <c r="G745" s="41"/>
      <c r="H745" s="47"/>
    </row>
    <row r="746" s="2" customFormat="1" ht="16.8" customHeight="1">
      <c r="A746" s="41"/>
      <c r="B746" s="47"/>
      <c r="C746" s="302" t="s">
        <v>28</v>
      </c>
      <c r="D746" s="302" t="s">
        <v>802</v>
      </c>
      <c r="E746" s="20" t="s">
        <v>28</v>
      </c>
      <c r="F746" s="303">
        <v>0</v>
      </c>
      <c r="G746" s="41"/>
      <c r="H746" s="47"/>
    </row>
    <row r="747" s="2" customFormat="1" ht="16.8" customHeight="1">
      <c r="A747" s="41"/>
      <c r="B747" s="47"/>
      <c r="C747" s="302" t="s">
        <v>28</v>
      </c>
      <c r="D747" s="302" t="s">
        <v>1443</v>
      </c>
      <c r="E747" s="20" t="s">
        <v>28</v>
      </c>
      <c r="F747" s="303">
        <v>50.240000000000002</v>
      </c>
      <c r="G747" s="41"/>
      <c r="H747" s="47"/>
    </row>
    <row r="748" s="2" customFormat="1" ht="16.8" customHeight="1">
      <c r="A748" s="41"/>
      <c r="B748" s="47"/>
      <c r="C748" s="302" t="s">
        <v>227</v>
      </c>
      <c r="D748" s="302" t="s">
        <v>618</v>
      </c>
      <c r="E748" s="20" t="s">
        <v>28</v>
      </c>
      <c r="F748" s="303">
        <v>50.240000000000002</v>
      </c>
      <c r="G748" s="41"/>
      <c r="H748" s="47"/>
    </row>
    <row r="749" s="2" customFormat="1" ht="16.8" customHeight="1">
      <c r="A749" s="41"/>
      <c r="B749" s="47"/>
      <c r="C749" s="304" t="s">
        <v>4624</v>
      </c>
      <c r="D749" s="41"/>
      <c r="E749" s="41"/>
      <c r="F749" s="41"/>
      <c r="G749" s="41"/>
      <c r="H749" s="47"/>
    </row>
    <row r="750" s="2" customFormat="1" ht="16.8" customHeight="1">
      <c r="A750" s="41"/>
      <c r="B750" s="47"/>
      <c r="C750" s="302" t="s">
        <v>1437</v>
      </c>
      <c r="D750" s="302" t="s">
        <v>4752</v>
      </c>
      <c r="E750" s="20" t="s">
        <v>572</v>
      </c>
      <c r="F750" s="303">
        <v>132.16999999999999</v>
      </c>
      <c r="G750" s="41"/>
      <c r="H750" s="47"/>
    </row>
    <row r="751" s="2" customFormat="1" ht="16.8" customHeight="1">
      <c r="A751" s="41"/>
      <c r="B751" s="47"/>
      <c r="C751" s="302" t="s">
        <v>4182</v>
      </c>
      <c r="D751" s="302" t="s">
        <v>4716</v>
      </c>
      <c r="E751" s="20" t="s">
        <v>572</v>
      </c>
      <c r="F751" s="303">
        <v>3474.7530000000002</v>
      </c>
      <c r="G751" s="41"/>
      <c r="H751" s="47"/>
    </row>
    <row r="752" s="2" customFormat="1">
      <c r="A752" s="41"/>
      <c r="B752" s="47"/>
      <c r="C752" s="302" t="s">
        <v>4198</v>
      </c>
      <c r="D752" s="302" t="s">
        <v>4719</v>
      </c>
      <c r="E752" s="20" t="s">
        <v>572</v>
      </c>
      <c r="F752" s="303">
        <v>295.83100000000002</v>
      </c>
      <c r="G752" s="41"/>
      <c r="H752" s="47"/>
    </row>
    <row r="753" s="2" customFormat="1" ht="16.8" customHeight="1">
      <c r="A753" s="41"/>
      <c r="B753" s="47"/>
      <c r="C753" s="298" t="s">
        <v>230</v>
      </c>
      <c r="D753" s="299" t="s">
        <v>230</v>
      </c>
      <c r="E753" s="300" t="s">
        <v>28</v>
      </c>
      <c r="F753" s="301">
        <v>42.439999999999998</v>
      </c>
      <c r="G753" s="41"/>
      <c r="H753" s="47"/>
    </row>
    <row r="754" s="2" customFormat="1" ht="16.8" customHeight="1">
      <c r="A754" s="41"/>
      <c r="B754" s="47"/>
      <c r="C754" s="302" t="s">
        <v>28</v>
      </c>
      <c r="D754" s="302" t="s">
        <v>804</v>
      </c>
      <c r="E754" s="20" t="s">
        <v>28</v>
      </c>
      <c r="F754" s="303">
        <v>0</v>
      </c>
      <c r="G754" s="41"/>
      <c r="H754" s="47"/>
    </row>
    <row r="755" s="2" customFormat="1" ht="16.8" customHeight="1">
      <c r="A755" s="41"/>
      <c r="B755" s="47"/>
      <c r="C755" s="302" t="s">
        <v>28</v>
      </c>
      <c r="D755" s="302" t="s">
        <v>1444</v>
      </c>
      <c r="E755" s="20" t="s">
        <v>28</v>
      </c>
      <c r="F755" s="303">
        <v>42.439999999999998</v>
      </c>
      <c r="G755" s="41"/>
      <c r="H755" s="47"/>
    </row>
    <row r="756" s="2" customFormat="1" ht="16.8" customHeight="1">
      <c r="A756" s="41"/>
      <c r="B756" s="47"/>
      <c r="C756" s="302" t="s">
        <v>230</v>
      </c>
      <c r="D756" s="302" t="s">
        <v>618</v>
      </c>
      <c r="E756" s="20" t="s">
        <v>28</v>
      </c>
      <c r="F756" s="303">
        <v>42.439999999999998</v>
      </c>
      <c r="G756" s="41"/>
      <c r="H756" s="47"/>
    </row>
    <row r="757" s="2" customFormat="1" ht="16.8" customHeight="1">
      <c r="A757" s="41"/>
      <c r="B757" s="47"/>
      <c r="C757" s="304" t="s">
        <v>4624</v>
      </c>
      <c r="D757" s="41"/>
      <c r="E757" s="41"/>
      <c r="F757" s="41"/>
      <c r="G757" s="41"/>
      <c r="H757" s="47"/>
    </row>
    <row r="758" s="2" customFormat="1" ht="16.8" customHeight="1">
      <c r="A758" s="41"/>
      <c r="B758" s="47"/>
      <c r="C758" s="302" t="s">
        <v>1437</v>
      </c>
      <c r="D758" s="302" t="s">
        <v>4752</v>
      </c>
      <c r="E758" s="20" t="s">
        <v>572</v>
      </c>
      <c r="F758" s="303">
        <v>132.16999999999999</v>
      </c>
      <c r="G758" s="41"/>
      <c r="H758" s="47"/>
    </row>
    <row r="759" s="2" customFormat="1" ht="16.8" customHeight="1">
      <c r="A759" s="41"/>
      <c r="B759" s="47"/>
      <c r="C759" s="302" t="s">
        <v>4173</v>
      </c>
      <c r="D759" s="302" t="s">
        <v>4645</v>
      </c>
      <c r="E759" s="20" t="s">
        <v>572</v>
      </c>
      <c r="F759" s="303">
        <v>3776.6669999999999</v>
      </c>
      <c r="G759" s="41"/>
      <c r="H759" s="47"/>
    </row>
    <row r="760" s="2" customFormat="1" ht="16.8" customHeight="1">
      <c r="A760" s="41"/>
      <c r="B760" s="47"/>
      <c r="C760" s="298" t="s">
        <v>233</v>
      </c>
      <c r="D760" s="299" t="s">
        <v>233</v>
      </c>
      <c r="E760" s="300" t="s">
        <v>28</v>
      </c>
      <c r="F760" s="301">
        <v>158.167</v>
      </c>
      <c r="G760" s="41"/>
      <c r="H760" s="47"/>
    </row>
    <row r="761" s="2" customFormat="1" ht="16.8" customHeight="1">
      <c r="A761" s="41"/>
      <c r="B761" s="47"/>
      <c r="C761" s="302" t="s">
        <v>28</v>
      </c>
      <c r="D761" s="302" t="s">
        <v>1590</v>
      </c>
      <c r="E761" s="20" t="s">
        <v>28</v>
      </c>
      <c r="F761" s="303">
        <v>0</v>
      </c>
      <c r="G761" s="41"/>
      <c r="H761" s="47"/>
    </row>
    <row r="762" s="2" customFormat="1" ht="16.8" customHeight="1">
      <c r="A762" s="41"/>
      <c r="B762" s="47"/>
      <c r="C762" s="302" t="s">
        <v>28</v>
      </c>
      <c r="D762" s="302" t="s">
        <v>1591</v>
      </c>
      <c r="E762" s="20" t="s">
        <v>28</v>
      </c>
      <c r="F762" s="303">
        <v>171.667</v>
      </c>
      <c r="G762" s="41"/>
      <c r="H762" s="47"/>
    </row>
    <row r="763" s="2" customFormat="1" ht="16.8" customHeight="1">
      <c r="A763" s="41"/>
      <c r="B763" s="47"/>
      <c r="C763" s="302" t="s">
        <v>28</v>
      </c>
      <c r="D763" s="302" t="s">
        <v>1592</v>
      </c>
      <c r="E763" s="20" t="s">
        <v>28</v>
      </c>
      <c r="F763" s="303">
        <v>-13.5</v>
      </c>
      <c r="G763" s="41"/>
      <c r="H763" s="47"/>
    </row>
    <row r="764" s="2" customFormat="1" ht="16.8" customHeight="1">
      <c r="A764" s="41"/>
      <c r="B764" s="47"/>
      <c r="C764" s="302" t="s">
        <v>233</v>
      </c>
      <c r="D764" s="302" t="s">
        <v>416</v>
      </c>
      <c r="E764" s="20" t="s">
        <v>28</v>
      </c>
      <c r="F764" s="303">
        <v>158.167</v>
      </c>
      <c r="G764" s="41"/>
      <c r="H764" s="47"/>
    </row>
    <row r="765" s="2" customFormat="1" ht="16.8" customHeight="1">
      <c r="A765" s="41"/>
      <c r="B765" s="47"/>
      <c r="C765" s="304" t="s">
        <v>4624</v>
      </c>
      <c r="D765" s="41"/>
      <c r="E765" s="41"/>
      <c r="F765" s="41"/>
      <c r="G765" s="41"/>
      <c r="H765" s="47"/>
    </row>
    <row r="766" s="2" customFormat="1" ht="16.8" customHeight="1">
      <c r="A766" s="41"/>
      <c r="B766" s="47"/>
      <c r="C766" s="302" t="s">
        <v>1586</v>
      </c>
      <c r="D766" s="302" t="s">
        <v>4755</v>
      </c>
      <c r="E766" s="20" t="s">
        <v>572</v>
      </c>
      <c r="F766" s="303">
        <v>158.167</v>
      </c>
      <c r="G766" s="41"/>
      <c r="H766" s="47"/>
    </row>
    <row r="767" s="2" customFormat="1" ht="16.8" customHeight="1">
      <c r="A767" s="41"/>
      <c r="B767" s="47"/>
      <c r="C767" s="302" t="s">
        <v>1594</v>
      </c>
      <c r="D767" s="302" t="s">
        <v>4756</v>
      </c>
      <c r="E767" s="20" t="s">
        <v>572</v>
      </c>
      <c r="F767" s="303">
        <v>158.167</v>
      </c>
      <c r="G767" s="41"/>
      <c r="H767" s="47"/>
    </row>
    <row r="768" s="2" customFormat="1">
      <c r="A768" s="41"/>
      <c r="B768" s="47"/>
      <c r="C768" s="302" t="s">
        <v>1599</v>
      </c>
      <c r="D768" s="302" t="s">
        <v>4757</v>
      </c>
      <c r="E768" s="20" t="s">
        <v>572</v>
      </c>
      <c r="F768" s="303">
        <v>158.167</v>
      </c>
      <c r="G768" s="41"/>
      <c r="H768" s="47"/>
    </row>
    <row r="769" s="2" customFormat="1" ht="16.8" customHeight="1">
      <c r="A769" s="41"/>
      <c r="B769" s="47"/>
      <c r="C769" s="298" t="s">
        <v>236</v>
      </c>
      <c r="D769" s="299" t="s">
        <v>236</v>
      </c>
      <c r="E769" s="300" t="s">
        <v>28</v>
      </c>
      <c r="F769" s="301">
        <v>3303.078</v>
      </c>
      <c r="G769" s="41"/>
      <c r="H769" s="47"/>
    </row>
    <row r="770" s="2" customFormat="1" ht="16.8" customHeight="1">
      <c r="A770" s="41"/>
      <c r="B770" s="47"/>
      <c r="C770" s="302" t="s">
        <v>28</v>
      </c>
      <c r="D770" s="302" t="s">
        <v>797</v>
      </c>
      <c r="E770" s="20" t="s">
        <v>28</v>
      </c>
      <c r="F770" s="303">
        <v>0</v>
      </c>
      <c r="G770" s="41"/>
      <c r="H770" s="47"/>
    </row>
    <row r="771" s="2" customFormat="1" ht="16.8" customHeight="1">
      <c r="A771" s="41"/>
      <c r="B771" s="47"/>
      <c r="C771" s="302" t="s">
        <v>28</v>
      </c>
      <c r="D771" s="302" t="s">
        <v>1470</v>
      </c>
      <c r="E771" s="20" t="s">
        <v>28</v>
      </c>
      <c r="F771" s="303">
        <v>209.66800000000001</v>
      </c>
      <c r="G771" s="41"/>
      <c r="H771" s="47"/>
    </row>
    <row r="772" s="2" customFormat="1" ht="16.8" customHeight="1">
      <c r="A772" s="41"/>
      <c r="B772" s="47"/>
      <c r="C772" s="302" t="s">
        <v>28</v>
      </c>
      <c r="D772" s="302" t="s">
        <v>1471</v>
      </c>
      <c r="E772" s="20" t="s">
        <v>28</v>
      </c>
      <c r="F772" s="303">
        <v>77.379999999999995</v>
      </c>
      <c r="G772" s="41"/>
      <c r="H772" s="47"/>
    </row>
    <row r="773" s="2" customFormat="1" ht="16.8" customHeight="1">
      <c r="A773" s="41"/>
      <c r="B773" s="47"/>
      <c r="C773" s="302" t="s">
        <v>28</v>
      </c>
      <c r="D773" s="302" t="s">
        <v>1472</v>
      </c>
      <c r="E773" s="20" t="s">
        <v>28</v>
      </c>
      <c r="F773" s="303">
        <v>278.51499999999999</v>
      </c>
      <c r="G773" s="41"/>
      <c r="H773" s="47"/>
    </row>
    <row r="774" s="2" customFormat="1" ht="16.8" customHeight="1">
      <c r="A774" s="41"/>
      <c r="B774" s="47"/>
      <c r="C774" s="302" t="s">
        <v>28</v>
      </c>
      <c r="D774" s="302" t="s">
        <v>1473</v>
      </c>
      <c r="E774" s="20" t="s">
        <v>28</v>
      </c>
      <c r="F774" s="303">
        <v>-10.074999999999999</v>
      </c>
      <c r="G774" s="41"/>
      <c r="H774" s="47"/>
    </row>
    <row r="775" s="2" customFormat="1" ht="16.8" customHeight="1">
      <c r="A775" s="41"/>
      <c r="B775" s="47"/>
      <c r="C775" s="302" t="s">
        <v>28</v>
      </c>
      <c r="D775" s="302" t="s">
        <v>1474</v>
      </c>
      <c r="E775" s="20" t="s">
        <v>28</v>
      </c>
      <c r="F775" s="303">
        <v>7.6200000000000001</v>
      </c>
      <c r="G775" s="41"/>
      <c r="H775" s="47"/>
    </row>
    <row r="776" s="2" customFormat="1" ht="16.8" customHeight="1">
      <c r="A776" s="41"/>
      <c r="B776" s="47"/>
      <c r="C776" s="302" t="s">
        <v>28</v>
      </c>
      <c r="D776" s="302" t="s">
        <v>1475</v>
      </c>
      <c r="E776" s="20" t="s">
        <v>28</v>
      </c>
      <c r="F776" s="303">
        <v>-28.899999999999999</v>
      </c>
      <c r="G776" s="41"/>
      <c r="H776" s="47"/>
    </row>
    <row r="777" s="2" customFormat="1" ht="16.8" customHeight="1">
      <c r="A777" s="41"/>
      <c r="B777" s="47"/>
      <c r="C777" s="302" t="s">
        <v>28</v>
      </c>
      <c r="D777" s="302" t="s">
        <v>1476</v>
      </c>
      <c r="E777" s="20" t="s">
        <v>28</v>
      </c>
      <c r="F777" s="303">
        <v>1.1399999999999999</v>
      </c>
      <c r="G777" s="41"/>
      <c r="H777" s="47"/>
    </row>
    <row r="778" s="2" customFormat="1" ht="16.8" customHeight="1">
      <c r="A778" s="41"/>
      <c r="B778" s="47"/>
      <c r="C778" s="302" t="s">
        <v>28</v>
      </c>
      <c r="D778" s="302" t="s">
        <v>1477</v>
      </c>
      <c r="E778" s="20" t="s">
        <v>28</v>
      </c>
      <c r="F778" s="303">
        <v>19.760000000000002</v>
      </c>
      <c r="G778" s="41"/>
      <c r="H778" s="47"/>
    </row>
    <row r="779" s="2" customFormat="1" ht="16.8" customHeight="1">
      <c r="A779" s="41"/>
      <c r="B779" s="47"/>
      <c r="C779" s="302" t="s">
        <v>28</v>
      </c>
      <c r="D779" s="302" t="s">
        <v>1478</v>
      </c>
      <c r="E779" s="20" t="s">
        <v>28</v>
      </c>
      <c r="F779" s="303">
        <v>7.7359999999999998</v>
      </c>
      <c r="G779" s="41"/>
      <c r="H779" s="47"/>
    </row>
    <row r="780" s="2" customFormat="1" ht="16.8" customHeight="1">
      <c r="A780" s="41"/>
      <c r="B780" s="47"/>
      <c r="C780" s="302" t="s">
        <v>28</v>
      </c>
      <c r="D780" s="302" t="s">
        <v>800</v>
      </c>
      <c r="E780" s="20" t="s">
        <v>28</v>
      </c>
      <c r="F780" s="303">
        <v>0</v>
      </c>
      <c r="G780" s="41"/>
      <c r="H780" s="47"/>
    </row>
    <row r="781" s="2" customFormat="1" ht="16.8" customHeight="1">
      <c r="A781" s="41"/>
      <c r="B781" s="47"/>
      <c r="C781" s="302" t="s">
        <v>28</v>
      </c>
      <c r="D781" s="302" t="s">
        <v>1479</v>
      </c>
      <c r="E781" s="20" t="s">
        <v>28</v>
      </c>
      <c r="F781" s="303">
        <v>154.40299999999999</v>
      </c>
      <c r="G781" s="41"/>
      <c r="H781" s="47"/>
    </row>
    <row r="782" s="2" customFormat="1" ht="16.8" customHeight="1">
      <c r="A782" s="41"/>
      <c r="B782" s="47"/>
      <c r="C782" s="302" t="s">
        <v>28</v>
      </c>
      <c r="D782" s="302" t="s">
        <v>1480</v>
      </c>
      <c r="E782" s="20" t="s">
        <v>28</v>
      </c>
      <c r="F782" s="303">
        <v>-11.813000000000001</v>
      </c>
      <c r="G782" s="41"/>
      <c r="H782" s="47"/>
    </row>
    <row r="783" s="2" customFormat="1" ht="16.8" customHeight="1">
      <c r="A783" s="41"/>
      <c r="B783" s="47"/>
      <c r="C783" s="302" t="s">
        <v>28</v>
      </c>
      <c r="D783" s="302" t="s">
        <v>1481</v>
      </c>
      <c r="E783" s="20" t="s">
        <v>28</v>
      </c>
      <c r="F783" s="303">
        <v>8.9100000000000001</v>
      </c>
      <c r="G783" s="41"/>
      <c r="H783" s="47"/>
    </row>
    <row r="784" s="2" customFormat="1" ht="16.8" customHeight="1">
      <c r="A784" s="41"/>
      <c r="B784" s="47"/>
      <c r="C784" s="302" t="s">
        <v>28</v>
      </c>
      <c r="D784" s="302" t="s">
        <v>1482</v>
      </c>
      <c r="E784" s="20" t="s">
        <v>28</v>
      </c>
      <c r="F784" s="303">
        <v>-9.0999999999999996</v>
      </c>
      <c r="G784" s="41"/>
      <c r="H784" s="47"/>
    </row>
    <row r="785" s="2" customFormat="1" ht="16.8" customHeight="1">
      <c r="A785" s="41"/>
      <c r="B785" s="47"/>
      <c r="C785" s="302" t="s">
        <v>28</v>
      </c>
      <c r="D785" s="302" t="s">
        <v>1483</v>
      </c>
      <c r="E785" s="20" t="s">
        <v>28</v>
      </c>
      <c r="F785" s="303">
        <v>3.3799999999999999</v>
      </c>
      <c r="G785" s="41"/>
      <c r="H785" s="47"/>
    </row>
    <row r="786" s="2" customFormat="1" ht="16.8" customHeight="1">
      <c r="A786" s="41"/>
      <c r="B786" s="47"/>
      <c r="C786" s="302" t="s">
        <v>28</v>
      </c>
      <c r="D786" s="302" t="s">
        <v>802</v>
      </c>
      <c r="E786" s="20" t="s">
        <v>28</v>
      </c>
      <c r="F786" s="303">
        <v>0</v>
      </c>
      <c r="G786" s="41"/>
      <c r="H786" s="47"/>
    </row>
    <row r="787" s="2" customFormat="1" ht="16.8" customHeight="1">
      <c r="A787" s="41"/>
      <c r="B787" s="47"/>
      <c r="C787" s="302" t="s">
        <v>28</v>
      </c>
      <c r="D787" s="302" t="s">
        <v>1484</v>
      </c>
      <c r="E787" s="20" t="s">
        <v>28</v>
      </c>
      <c r="F787" s="303">
        <v>147.84</v>
      </c>
      <c r="G787" s="41"/>
      <c r="H787" s="47"/>
    </row>
    <row r="788" s="2" customFormat="1" ht="16.8" customHeight="1">
      <c r="A788" s="41"/>
      <c r="B788" s="47"/>
      <c r="C788" s="302" t="s">
        <v>28</v>
      </c>
      <c r="D788" s="302" t="s">
        <v>1485</v>
      </c>
      <c r="E788" s="20" t="s">
        <v>28</v>
      </c>
      <c r="F788" s="303">
        <v>0.90000000000000002</v>
      </c>
      <c r="G788" s="41"/>
      <c r="H788" s="47"/>
    </row>
    <row r="789" s="2" customFormat="1" ht="16.8" customHeight="1">
      <c r="A789" s="41"/>
      <c r="B789" s="47"/>
      <c r="C789" s="302" t="s">
        <v>28</v>
      </c>
      <c r="D789" s="302" t="s">
        <v>1482</v>
      </c>
      <c r="E789" s="20" t="s">
        <v>28</v>
      </c>
      <c r="F789" s="303">
        <v>-9.0999999999999996</v>
      </c>
      <c r="G789" s="41"/>
      <c r="H789" s="47"/>
    </row>
    <row r="790" s="2" customFormat="1" ht="16.8" customHeight="1">
      <c r="A790" s="41"/>
      <c r="B790" s="47"/>
      <c r="C790" s="302" t="s">
        <v>28</v>
      </c>
      <c r="D790" s="302" t="s">
        <v>1483</v>
      </c>
      <c r="E790" s="20" t="s">
        <v>28</v>
      </c>
      <c r="F790" s="303">
        <v>3.3799999999999999</v>
      </c>
      <c r="G790" s="41"/>
      <c r="H790" s="47"/>
    </row>
    <row r="791" s="2" customFormat="1" ht="16.8" customHeight="1">
      <c r="A791" s="41"/>
      <c r="B791" s="47"/>
      <c r="C791" s="302" t="s">
        <v>28</v>
      </c>
      <c r="D791" s="302" t="s">
        <v>1486</v>
      </c>
      <c r="E791" s="20" t="s">
        <v>28</v>
      </c>
      <c r="F791" s="303">
        <v>72.239999999999995</v>
      </c>
      <c r="G791" s="41"/>
      <c r="H791" s="47"/>
    </row>
    <row r="792" s="2" customFormat="1" ht="16.8" customHeight="1">
      <c r="A792" s="41"/>
      <c r="B792" s="47"/>
      <c r="C792" s="302" t="s">
        <v>28</v>
      </c>
      <c r="D792" s="302" t="s">
        <v>804</v>
      </c>
      <c r="E792" s="20" t="s">
        <v>28</v>
      </c>
      <c r="F792" s="303">
        <v>0</v>
      </c>
      <c r="G792" s="41"/>
      <c r="H792" s="47"/>
    </row>
    <row r="793" s="2" customFormat="1" ht="16.8" customHeight="1">
      <c r="A793" s="41"/>
      <c r="B793" s="47"/>
      <c r="C793" s="302" t="s">
        <v>28</v>
      </c>
      <c r="D793" s="302" t="s">
        <v>1487</v>
      </c>
      <c r="E793" s="20" t="s">
        <v>28</v>
      </c>
      <c r="F793" s="303">
        <v>367.96899999999999</v>
      </c>
      <c r="G793" s="41"/>
      <c r="H793" s="47"/>
    </row>
    <row r="794" s="2" customFormat="1" ht="16.8" customHeight="1">
      <c r="A794" s="41"/>
      <c r="B794" s="47"/>
      <c r="C794" s="302" t="s">
        <v>28</v>
      </c>
      <c r="D794" s="302" t="s">
        <v>1488</v>
      </c>
      <c r="E794" s="20" t="s">
        <v>28</v>
      </c>
      <c r="F794" s="303">
        <v>238.16300000000001</v>
      </c>
      <c r="G794" s="41"/>
      <c r="H794" s="47"/>
    </row>
    <row r="795" s="2" customFormat="1" ht="16.8" customHeight="1">
      <c r="A795" s="41"/>
      <c r="B795" s="47"/>
      <c r="C795" s="302" t="s">
        <v>28</v>
      </c>
      <c r="D795" s="302" t="s">
        <v>1489</v>
      </c>
      <c r="E795" s="20" t="s">
        <v>28</v>
      </c>
      <c r="F795" s="303">
        <v>108.188</v>
      </c>
      <c r="G795" s="41"/>
      <c r="H795" s="47"/>
    </row>
    <row r="796" s="2" customFormat="1" ht="16.8" customHeight="1">
      <c r="A796" s="41"/>
      <c r="B796" s="47"/>
      <c r="C796" s="302" t="s">
        <v>28</v>
      </c>
      <c r="D796" s="302" t="s">
        <v>1490</v>
      </c>
      <c r="E796" s="20" t="s">
        <v>28</v>
      </c>
      <c r="F796" s="303">
        <v>426.73099999999999</v>
      </c>
      <c r="G796" s="41"/>
      <c r="H796" s="47"/>
    </row>
    <row r="797" s="2" customFormat="1" ht="16.8" customHeight="1">
      <c r="A797" s="41"/>
      <c r="B797" s="47"/>
      <c r="C797" s="302" t="s">
        <v>28</v>
      </c>
      <c r="D797" s="302" t="s">
        <v>1491</v>
      </c>
      <c r="E797" s="20" t="s">
        <v>28</v>
      </c>
      <c r="F797" s="303">
        <v>283.31299999999999</v>
      </c>
      <c r="G797" s="41"/>
      <c r="H797" s="47"/>
    </row>
    <row r="798" s="2" customFormat="1" ht="16.8" customHeight="1">
      <c r="A798" s="41"/>
      <c r="B798" s="47"/>
      <c r="C798" s="302" t="s">
        <v>28</v>
      </c>
      <c r="D798" s="302" t="s">
        <v>1492</v>
      </c>
      <c r="E798" s="20" t="s">
        <v>28</v>
      </c>
      <c r="F798" s="303">
        <v>-93.5</v>
      </c>
      <c r="G798" s="41"/>
      <c r="H798" s="47"/>
    </row>
    <row r="799" s="2" customFormat="1" ht="16.8" customHeight="1">
      <c r="A799" s="41"/>
      <c r="B799" s="47"/>
      <c r="C799" s="302" t="s">
        <v>28</v>
      </c>
      <c r="D799" s="302" t="s">
        <v>1493</v>
      </c>
      <c r="E799" s="20" t="s">
        <v>28</v>
      </c>
      <c r="F799" s="303">
        <v>66.584999999999994</v>
      </c>
      <c r="G799" s="41"/>
      <c r="H799" s="47"/>
    </row>
    <row r="800" s="2" customFormat="1" ht="16.8" customHeight="1">
      <c r="A800" s="41"/>
      <c r="B800" s="47"/>
      <c r="C800" s="302" t="s">
        <v>28</v>
      </c>
      <c r="D800" s="302" t="s">
        <v>1494</v>
      </c>
      <c r="E800" s="20" t="s">
        <v>28</v>
      </c>
      <c r="F800" s="303">
        <v>-49.100000000000001</v>
      </c>
      <c r="G800" s="41"/>
      <c r="H800" s="47"/>
    </row>
    <row r="801" s="2" customFormat="1" ht="16.8" customHeight="1">
      <c r="A801" s="41"/>
      <c r="B801" s="47"/>
      <c r="C801" s="302" t="s">
        <v>28</v>
      </c>
      <c r="D801" s="302" t="s">
        <v>1495</v>
      </c>
      <c r="E801" s="20" t="s">
        <v>28</v>
      </c>
      <c r="F801" s="303">
        <v>7.7000000000000002</v>
      </c>
      <c r="G801" s="41"/>
      <c r="H801" s="47"/>
    </row>
    <row r="802" s="2" customFormat="1" ht="16.8" customHeight="1">
      <c r="A802" s="41"/>
      <c r="B802" s="47"/>
      <c r="C802" s="302" t="s">
        <v>28</v>
      </c>
      <c r="D802" s="302" t="s">
        <v>1496</v>
      </c>
      <c r="E802" s="20" t="s">
        <v>28</v>
      </c>
      <c r="F802" s="303">
        <v>8.6400000000000006</v>
      </c>
      <c r="G802" s="41"/>
      <c r="H802" s="47"/>
    </row>
    <row r="803" s="2" customFormat="1" ht="16.8" customHeight="1">
      <c r="A803" s="41"/>
      <c r="B803" s="47"/>
      <c r="C803" s="302" t="s">
        <v>28</v>
      </c>
      <c r="D803" s="302" t="s">
        <v>807</v>
      </c>
      <c r="E803" s="20" t="s">
        <v>28</v>
      </c>
      <c r="F803" s="303">
        <v>0</v>
      </c>
      <c r="G803" s="41"/>
      <c r="H803" s="47"/>
    </row>
    <row r="804" s="2" customFormat="1" ht="16.8" customHeight="1">
      <c r="A804" s="41"/>
      <c r="B804" s="47"/>
      <c r="C804" s="302" t="s">
        <v>28</v>
      </c>
      <c r="D804" s="302" t="s">
        <v>1497</v>
      </c>
      <c r="E804" s="20" t="s">
        <v>28</v>
      </c>
      <c r="F804" s="303">
        <v>425.625</v>
      </c>
      <c r="G804" s="41"/>
      <c r="H804" s="47"/>
    </row>
    <row r="805" s="2" customFormat="1" ht="16.8" customHeight="1">
      <c r="A805" s="41"/>
      <c r="B805" s="47"/>
      <c r="C805" s="302" t="s">
        <v>28</v>
      </c>
      <c r="D805" s="302" t="s">
        <v>1498</v>
      </c>
      <c r="E805" s="20" t="s">
        <v>28</v>
      </c>
      <c r="F805" s="303">
        <v>232.27500000000001</v>
      </c>
      <c r="G805" s="41"/>
      <c r="H805" s="47"/>
    </row>
    <row r="806" s="2" customFormat="1" ht="16.8" customHeight="1">
      <c r="A806" s="41"/>
      <c r="B806" s="47"/>
      <c r="C806" s="302" t="s">
        <v>28</v>
      </c>
      <c r="D806" s="302" t="s">
        <v>1499</v>
      </c>
      <c r="E806" s="20" t="s">
        <v>28</v>
      </c>
      <c r="F806" s="303">
        <v>401.32499999999999</v>
      </c>
      <c r="G806" s="41"/>
      <c r="H806" s="47"/>
    </row>
    <row r="807" s="2" customFormat="1" ht="16.8" customHeight="1">
      <c r="A807" s="41"/>
      <c r="B807" s="47"/>
      <c r="C807" s="302" t="s">
        <v>28</v>
      </c>
      <c r="D807" s="302" t="s">
        <v>1500</v>
      </c>
      <c r="E807" s="20" t="s">
        <v>28</v>
      </c>
      <c r="F807" s="303">
        <v>-30.600000000000001</v>
      </c>
      <c r="G807" s="41"/>
      <c r="H807" s="47"/>
    </row>
    <row r="808" s="2" customFormat="1" ht="16.8" customHeight="1">
      <c r="A808" s="41"/>
      <c r="B808" s="47"/>
      <c r="C808" s="302" t="s">
        <v>28</v>
      </c>
      <c r="D808" s="302" t="s">
        <v>1501</v>
      </c>
      <c r="E808" s="20" t="s">
        <v>28</v>
      </c>
      <c r="F808" s="303">
        <v>-24.5</v>
      </c>
      <c r="G808" s="41"/>
      <c r="H808" s="47"/>
    </row>
    <row r="809" s="2" customFormat="1" ht="16.8" customHeight="1">
      <c r="A809" s="41"/>
      <c r="B809" s="47"/>
      <c r="C809" s="302" t="s">
        <v>28</v>
      </c>
      <c r="D809" s="302" t="s">
        <v>1502</v>
      </c>
      <c r="E809" s="20" t="s">
        <v>28</v>
      </c>
      <c r="F809" s="303">
        <v>10.380000000000001</v>
      </c>
      <c r="G809" s="41"/>
      <c r="H809" s="47"/>
    </row>
    <row r="810" s="2" customFormat="1" ht="16.8" customHeight="1">
      <c r="A810" s="41"/>
      <c r="B810" s="47"/>
      <c r="C810" s="302" t="s">
        <v>236</v>
      </c>
      <c r="D810" s="302" t="s">
        <v>416</v>
      </c>
      <c r="E810" s="20" t="s">
        <v>28</v>
      </c>
      <c r="F810" s="303">
        <v>3303.078</v>
      </c>
      <c r="G810" s="41"/>
      <c r="H810" s="47"/>
    </row>
    <row r="811" s="2" customFormat="1" ht="16.8" customHeight="1">
      <c r="A811" s="41"/>
      <c r="B811" s="47"/>
      <c r="C811" s="304" t="s">
        <v>4624</v>
      </c>
      <c r="D811" s="41"/>
      <c r="E811" s="41"/>
      <c r="F811" s="41"/>
      <c r="G811" s="41"/>
      <c r="H811" s="47"/>
    </row>
    <row r="812" s="2" customFormat="1" ht="16.8" customHeight="1">
      <c r="A812" s="41"/>
      <c r="B812" s="47"/>
      <c r="C812" s="302" t="s">
        <v>1466</v>
      </c>
      <c r="D812" s="302" t="s">
        <v>4758</v>
      </c>
      <c r="E812" s="20" t="s">
        <v>572</v>
      </c>
      <c r="F812" s="303">
        <v>3303.078</v>
      </c>
      <c r="G812" s="41"/>
      <c r="H812" s="47"/>
    </row>
    <row r="813" s="2" customFormat="1" ht="16.8" customHeight="1">
      <c r="A813" s="41"/>
      <c r="B813" s="47"/>
      <c r="C813" s="302" t="s">
        <v>1512</v>
      </c>
      <c r="D813" s="302" t="s">
        <v>4759</v>
      </c>
      <c r="E813" s="20" t="s">
        <v>572</v>
      </c>
      <c r="F813" s="303">
        <v>3005.125</v>
      </c>
      <c r="G813" s="41"/>
      <c r="H813" s="47"/>
    </row>
    <row r="814" s="2" customFormat="1" ht="16.8" customHeight="1">
      <c r="A814" s="41"/>
      <c r="B814" s="47"/>
      <c r="C814" s="298" t="s">
        <v>239</v>
      </c>
      <c r="D814" s="299" t="s">
        <v>239</v>
      </c>
      <c r="E814" s="300" t="s">
        <v>28</v>
      </c>
      <c r="F814" s="301">
        <v>562.84400000000005</v>
      </c>
      <c r="G814" s="41"/>
      <c r="H814" s="47"/>
    </row>
    <row r="815" s="2" customFormat="1" ht="16.8" customHeight="1">
      <c r="A815" s="41"/>
      <c r="B815" s="47"/>
      <c r="C815" s="302" t="s">
        <v>28</v>
      </c>
      <c r="D815" s="302" t="s">
        <v>797</v>
      </c>
      <c r="E815" s="20" t="s">
        <v>28</v>
      </c>
      <c r="F815" s="303">
        <v>0</v>
      </c>
      <c r="G815" s="41"/>
      <c r="H815" s="47"/>
    </row>
    <row r="816" s="2" customFormat="1" ht="16.8" customHeight="1">
      <c r="A816" s="41"/>
      <c r="B816" s="47"/>
      <c r="C816" s="302" t="s">
        <v>28</v>
      </c>
      <c r="D816" s="302" t="s">
        <v>1470</v>
      </c>
      <c r="E816" s="20" t="s">
        <v>28</v>
      </c>
      <c r="F816" s="303">
        <v>209.66800000000001</v>
      </c>
      <c r="G816" s="41"/>
      <c r="H816" s="47"/>
    </row>
    <row r="817" s="2" customFormat="1" ht="16.8" customHeight="1">
      <c r="A817" s="41"/>
      <c r="B817" s="47"/>
      <c r="C817" s="302" t="s">
        <v>28</v>
      </c>
      <c r="D817" s="302" t="s">
        <v>1471</v>
      </c>
      <c r="E817" s="20" t="s">
        <v>28</v>
      </c>
      <c r="F817" s="303">
        <v>77.379999999999995</v>
      </c>
      <c r="G817" s="41"/>
      <c r="H817" s="47"/>
    </row>
    <row r="818" s="2" customFormat="1" ht="16.8" customHeight="1">
      <c r="A818" s="41"/>
      <c r="B818" s="47"/>
      <c r="C818" s="302" t="s">
        <v>28</v>
      </c>
      <c r="D818" s="302" t="s">
        <v>1472</v>
      </c>
      <c r="E818" s="20" t="s">
        <v>28</v>
      </c>
      <c r="F818" s="303">
        <v>278.51499999999999</v>
      </c>
      <c r="G818" s="41"/>
      <c r="H818" s="47"/>
    </row>
    <row r="819" s="2" customFormat="1" ht="16.8" customHeight="1">
      <c r="A819" s="41"/>
      <c r="B819" s="47"/>
      <c r="C819" s="302" t="s">
        <v>28</v>
      </c>
      <c r="D819" s="302" t="s">
        <v>1473</v>
      </c>
      <c r="E819" s="20" t="s">
        <v>28</v>
      </c>
      <c r="F819" s="303">
        <v>-10.074999999999999</v>
      </c>
      <c r="G819" s="41"/>
      <c r="H819" s="47"/>
    </row>
    <row r="820" s="2" customFormat="1" ht="16.8" customHeight="1">
      <c r="A820" s="41"/>
      <c r="B820" s="47"/>
      <c r="C820" s="302" t="s">
        <v>28</v>
      </c>
      <c r="D820" s="302" t="s">
        <v>1474</v>
      </c>
      <c r="E820" s="20" t="s">
        <v>28</v>
      </c>
      <c r="F820" s="303">
        <v>7.6200000000000001</v>
      </c>
      <c r="G820" s="41"/>
      <c r="H820" s="47"/>
    </row>
    <row r="821" s="2" customFormat="1" ht="16.8" customHeight="1">
      <c r="A821" s="41"/>
      <c r="B821" s="47"/>
      <c r="C821" s="302" t="s">
        <v>28</v>
      </c>
      <c r="D821" s="302" t="s">
        <v>1475</v>
      </c>
      <c r="E821" s="20" t="s">
        <v>28</v>
      </c>
      <c r="F821" s="303">
        <v>-28.899999999999999</v>
      </c>
      <c r="G821" s="41"/>
      <c r="H821" s="47"/>
    </row>
    <row r="822" s="2" customFormat="1" ht="16.8" customHeight="1">
      <c r="A822" s="41"/>
      <c r="B822" s="47"/>
      <c r="C822" s="302" t="s">
        <v>28</v>
      </c>
      <c r="D822" s="302" t="s">
        <v>1476</v>
      </c>
      <c r="E822" s="20" t="s">
        <v>28</v>
      </c>
      <c r="F822" s="303">
        <v>1.1399999999999999</v>
      </c>
      <c r="G822" s="41"/>
      <c r="H822" s="47"/>
    </row>
    <row r="823" s="2" customFormat="1" ht="16.8" customHeight="1">
      <c r="A823" s="41"/>
      <c r="B823" s="47"/>
      <c r="C823" s="302" t="s">
        <v>28</v>
      </c>
      <c r="D823" s="302" t="s">
        <v>1477</v>
      </c>
      <c r="E823" s="20" t="s">
        <v>28</v>
      </c>
      <c r="F823" s="303">
        <v>19.760000000000002</v>
      </c>
      <c r="G823" s="41"/>
      <c r="H823" s="47"/>
    </row>
    <row r="824" s="2" customFormat="1" ht="16.8" customHeight="1">
      <c r="A824" s="41"/>
      <c r="B824" s="47"/>
      <c r="C824" s="302" t="s">
        <v>28</v>
      </c>
      <c r="D824" s="302" t="s">
        <v>1478</v>
      </c>
      <c r="E824" s="20" t="s">
        <v>28</v>
      </c>
      <c r="F824" s="303">
        <v>7.7359999999999998</v>
      </c>
      <c r="G824" s="41"/>
      <c r="H824" s="47"/>
    </row>
    <row r="825" s="2" customFormat="1" ht="16.8" customHeight="1">
      <c r="A825" s="41"/>
      <c r="B825" s="47"/>
      <c r="C825" s="302" t="s">
        <v>239</v>
      </c>
      <c r="D825" s="302" t="s">
        <v>618</v>
      </c>
      <c r="E825" s="20" t="s">
        <v>28</v>
      </c>
      <c r="F825" s="303">
        <v>562.84400000000005</v>
      </c>
      <c r="G825" s="41"/>
      <c r="H825" s="47"/>
    </row>
    <row r="826" s="2" customFormat="1" ht="16.8" customHeight="1">
      <c r="A826" s="41"/>
      <c r="B826" s="47"/>
      <c r="C826" s="304" t="s">
        <v>4624</v>
      </c>
      <c r="D826" s="41"/>
      <c r="E826" s="41"/>
      <c r="F826" s="41"/>
      <c r="G826" s="41"/>
      <c r="H826" s="47"/>
    </row>
    <row r="827" s="2" customFormat="1" ht="16.8" customHeight="1">
      <c r="A827" s="41"/>
      <c r="B827" s="47"/>
      <c r="C827" s="302" t="s">
        <v>1466</v>
      </c>
      <c r="D827" s="302" t="s">
        <v>4758</v>
      </c>
      <c r="E827" s="20" t="s">
        <v>572</v>
      </c>
      <c r="F827" s="303">
        <v>3303.078</v>
      </c>
      <c r="G827" s="41"/>
      <c r="H827" s="47"/>
    </row>
    <row r="828" s="2" customFormat="1" ht="16.8" customHeight="1">
      <c r="A828" s="41"/>
      <c r="B828" s="47"/>
      <c r="C828" s="302" t="s">
        <v>4173</v>
      </c>
      <c r="D828" s="302" t="s">
        <v>4645</v>
      </c>
      <c r="E828" s="20" t="s">
        <v>572</v>
      </c>
      <c r="F828" s="303">
        <v>3776.6669999999999</v>
      </c>
      <c r="G828" s="41"/>
      <c r="H828" s="47"/>
    </row>
    <row r="829" s="2" customFormat="1" ht="16.8" customHeight="1">
      <c r="A829" s="41"/>
      <c r="B829" s="47"/>
      <c r="C829" s="298" t="s">
        <v>242</v>
      </c>
      <c r="D829" s="299" t="s">
        <v>242</v>
      </c>
      <c r="E829" s="300" t="s">
        <v>28</v>
      </c>
      <c r="F829" s="301">
        <v>145.78</v>
      </c>
      <c r="G829" s="41"/>
      <c r="H829" s="47"/>
    </row>
    <row r="830" s="2" customFormat="1" ht="16.8" customHeight="1">
      <c r="A830" s="41"/>
      <c r="B830" s="47"/>
      <c r="C830" s="302" t="s">
        <v>28</v>
      </c>
      <c r="D830" s="302" t="s">
        <v>800</v>
      </c>
      <c r="E830" s="20" t="s">
        <v>28</v>
      </c>
      <c r="F830" s="303">
        <v>0</v>
      </c>
      <c r="G830" s="41"/>
      <c r="H830" s="47"/>
    </row>
    <row r="831" s="2" customFormat="1" ht="16.8" customHeight="1">
      <c r="A831" s="41"/>
      <c r="B831" s="47"/>
      <c r="C831" s="302" t="s">
        <v>28</v>
      </c>
      <c r="D831" s="302" t="s">
        <v>1479</v>
      </c>
      <c r="E831" s="20" t="s">
        <v>28</v>
      </c>
      <c r="F831" s="303">
        <v>154.40299999999999</v>
      </c>
      <c r="G831" s="41"/>
      <c r="H831" s="47"/>
    </row>
    <row r="832" s="2" customFormat="1" ht="16.8" customHeight="1">
      <c r="A832" s="41"/>
      <c r="B832" s="47"/>
      <c r="C832" s="302" t="s">
        <v>28</v>
      </c>
      <c r="D832" s="302" t="s">
        <v>1480</v>
      </c>
      <c r="E832" s="20" t="s">
        <v>28</v>
      </c>
      <c r="F832" s="303">
        <v>-11.813000000000001</v>
      </c>
      <c r="G832" s="41"/>
      <c r="H832" s="47"/>
    </row>
    <row r="833" s="2" customFormat="1" ht="16.8" customHeight="1">
      <c r="A833" s="41"/>
      <c r="B833" s="47"/>
      <c r="C833" s="302" t="s">
        <v>28</v>
      </c>
      <c r="D833" s="302" t="s">
        <v>1481</v>
      </c>
      <c r="E833" s="20" t="s">
        <v>28</v>
      </c>
      <c r="F833" s="303">
        <v>8.9100000000000001</v>
      </c>
      <c r="G833" s="41"/>
      <c r="H833" s="47"/>
    </row>
    <row r="834" s="2" customFormat="1" ht="16.8" customHeight="1">
      <c r="A834" s="41"/>
      <c r="B834" s="47"/>
      <c r="C834" s="302" t="s">
        <v>28</v>
      </c>
      <c r="D834" s="302" t="s">
        <v>1482</v>
      </c>
      <c r="E834" s="20" t="s">
        <v>28</v>
      </c>
      <c r="F834" s="303">
        <v>-9.0999999999999996</v>
      </c>
      <c r="G834" s="41"/>
      <c r="H834" s="47"/>
    </row>
    <row r="835" s="2" customFormat="1" ht="16.8" customHeight="1">
      <c r="A835" s="41"/>
      <c r="B835" s="47"/>
      <c r="C835" s="302" t="s">
        <v>28</v>
      </c>
      <c r="D835" s="302" t="s">
        <v>1483</v>
      </c>
      <c r="E835" s="20" t="s">
        <v>28</v>
      </c>
      <c r="F835" s="303">
        <v>3.3799999999999999</v>
      </c>
      <c r="G835" s="41"/>
      <c r="H835" s="47"/>
    </row>
    <row r="836" s="2" customFormat="1" ht="16.8" customHeight="1">
      <c r="A836" s="41"/>
      <c r="B836" s="47"/>
      <c r="C836" s="302" t="s">
        <v>242</v>
      </c>
      <c r="D836" s="302" t="s">
        <v>618</v>
      </c>
      <c r="E836" s="20" t="s">
        <v>28</v>
      </c>
      <c r="F836" s="303">
        <v>145.78</v>
      </c>
      <c r="G836" s="41"/>
      <c r="H836" s="47"/>
    </row>
    <row r="837" s="2" customFormat="1" ht="16.8" customHeight="1">
      <c r="A837" s="41"/>
      <c r="B837" s="47"/>
      <c r="C837" s="304" t="s">
        <v>4624</v>
      </c>
      <c r="D837" s="41"/>
      <c r="E837" s="41"/>
      <c r="F837" s="41"/>
      <c r="G837" s="41"/>
      <c r="H837" s="47"/>
    </row>
    <row r="838" s="2" customFormat="1" ht="16.8" customHeight="1">
      <c r="A838" s="41"/>
      <c r="B838" s="47"/>
      <c r="C838" s="302" t="s">
        <v>1466</v>
      </c>
      <c r="D838" s="302" t="s">
        <v>4758</v>
      </c>
      <c r="E838" s="20" t="s">
        <v>572</v>
      </c>
      <c r="F838" s="303">
        <v>3303.078</v>
      </c>
      <c r="G838" s="41"/>
      <c r="H838" s="47"/>
    </row>
    <row r="839" s="2" customFormat="1" ht="16.8" customHeight="1">
      <c r="A839" s="41"/>
      <c r="B839" s="47"/>
      <c r="C839" s="302" t="s">
        <v>4182</v>
      </c>
      <c r="D839" s="302" t="s">
        <v>4716</v>
      </c>
      <c r="E839" s="20" t="s">
        <v>572</v>
      </c>
      <c r="F839" s="303">
        <v>3474.7530000000002</v>
      </c>
      <c r="G839" s="41"/>
      <c r="H839" s="47"/>
    </row>
    <row r="840" s="2" customFormat="1" ht="16.8" customHeight="1">
      <c r="A840" s="41"/>
      <c r="B840" s="47"/>
      <c r="C840" s="298" t="s">
        <v>245</v>
      </c>
      <c r="D840" s="299" t="s">
        <v>245</v>
      </c>
      <c r="E840" s="300" t="s">
        <v>28</v>
      </c>
      <c r="F840" s="301">
        <v>215.25999999999999</v>
      </c>
      <c r="G840" s="41"/>
      <c r="H840" s="47"/>
    </row>
    <row r="841" s="2" customFormat="1" ht="16.8" customHeight="1">
      <c r="A841" s="41"/>
      <c r="B841" s="47"/>
      <c r="C841" s="302" t="s">
        <v>28</v>
      </c>
      <c r="D841" s="302" t="s">
        <v>802</v>
      </c>
      <c r="E841" s="20" t="s">
        <v>28</v>
      </c>
      <c r="F841" s="303">
        <v>0</v>
      </c>
      <c r="G841" s="41"/>
      <c r="H841" s="47"/>
    </row>
    <row r="842" s="2" customFormat="1" ht="16.8" customHeight="1">
      <c r="A842" s="41"/>
      <c r="B842" s="47"/>
      <c r="C842" s="302" t="s">
        <v>28</v>
      </c>
      <c r="D842" s="302" t="s">
        <v>1484</v>
      </c>
      <c r="E842" s="20" t="s">
        <v>28</v>
      </c>
      <c r="F842" s="303">
        <v>147.84</v>
      </c>
      <c r="G842" s="41"/>
      <c r="H842" s="47"/>
    </row>
    <row r="843" s="2" customFormat="1" ht="16.8" customHeight="1">
      <c r="A843" s="41"/>
      <c r="B843" s="47"/>
      <c r="C843" s="302" t="s">
        <v>28</v>
      </c>
      <c r="D843" s="302" t="s">
        <v>1485</v>
      </c>
      <c r="E843" s="20" t="s">
        <v>28</v>
      </c>
      <c r="F843" s="303">
        <v>0.90000000000000002</v>
      </c>
      <c r="G843" s="41"/>
      <c r="H843" s="47"/>
    </row>
    <row r="844" s="2" customFormat="1" ht="16.8" customHeight="1">
      <c r="A844" s="41"/>
      <c r="B844" s="47"/>
      <c r="C844" s="302" t="s">
        <v>28</v>
      </c>
      <c r="D844" s="302" t="s">
        <v>1482</v>
      </c>
      <c r="E844" s="20" t="s">
        <v>28</v>
      </c>
      <c r="F844" s="303">
        <v>-9.0999999999999996</v>
      </c>
      <c r="G844" s="41"/>
      <c r="H844" s="47"/>
    </row>
    <row r="845" s="2" customFormat="1" ht="16.8" customHeight="1">
      <c r="A845" s="41"/>
      <c r="B845" s="47"/>
      <c r="C845" s="302" t="s">
        <v>28</v>
      </c>
      <c r="D845" s="302" t="s">
        <v>1483</v>
      </c>
      <c r="E845" s="20" t="s">
        <v>28</v>
      </c>
      <c r="F845" s="303">
        <v>3.3799999999999999</v>
      </c>
      <c r="G845" s="41"/>
      <c r="H845" s="47"/>
    </row>
    <row r="846" s="2" customFormat="1" ht="16.8" customHeight="1">
      <c r="A846" s="41"/>
      <c r="B846" s="47"/>
      <c r="C846" s="302" t="s">
        <v>28</v>
      </c>
      <c r="D846" s="302" t="s">
        <v>1486</v>
      </c>
      <c r="E846" s="20" t="s">
        <v>28</v>
      </c>
      <c r="F846" s="303">
        <v>72.239999999999995</v>
      </c>
      <c r="G846" s="41"/>
      <c r="H846" s="47"/>
    </row>
    <row r="847" s="2" customFormat="1" ht="16.8" customHeight="1">
      <c r="A847" s="41"/>
      <c r="B847" s="47"/>
      <c r="C847" s="302" t="s">
        <v>245</v>
      </c>
      <c r="D847" s="302" t="s">
        <v>618</v>
      </c>
      <c r="E847" s="20" t="s">
        <v>28</v>
      </c>
      <c r="F847" s="303">
        <v>215.25999999999999</v>
      </c>
      <c r="G847" s="41"/>
      <c r="H847" s="47"/>
    </row>
    <row r="848" s="2" customFormat="1" ht="16.8" customHeight="1">
      <c r="A848" s="41"/>
      <c r="B848" s="47"/>
      <c r="C848" s="304" t="s">
        <v>4624</v>
      </c>
      <c r="D848" s="41"/>
      <c r="E848" s="41"/>
      <c r="F848" s="41"/>
      <c r="G848" s="41"/>
      <c r="H848" s="47"/>
    </row>
    <row r="849" s="2" customFormat="1" ht="16.8" customHeight="1">
      <c r="A849" s="41"/>
      <c r="B849" s="47"/>
      <c r="C849" s="302" t="s">
        <v>1466</v>
      </c>
      <c r="D849" s="302" t="s">
        <v>4758</v>
      </c>
      <c r="E849" s="20" t="s">
        <v>572</v>
      </c>
      <c r="F849" s="303">
        <v>3303.078</v>
      </c>
      <c r="G849" s="41"/>
      <c r="H849" s="47"/>
    </row>
    <row r="850" s="2" customFormat="1" ht="16.8" customHeight="1">
      <c r="A850" s="41"/>
      <c r="B850" s="47"/>
      <c r="C850" s="302" t="s">
        <v>4182</v>
      </c>
      <c r="D850" s="302" t="s">
        <v>4716</v>
      </c>
      <c r="E850" s="20" t="s">
        <v>572</v>
      </c>
      <c r="F850" s="303">
        <v>3474.7530000000002</v>
      </c>
      <c r="G850" s="41"/>
      <c r="H850" s="47"/>
    </row>
    <row r="851" s="2" customFormat="1" ht="16.8" customHeight="1">
      <c r="A851" s="41"/>
      <c r="B851" s="47"/>
      <c r="C851" s="298" t="s">
        <v>248</v>
      </c>
      <c r="D851" s="299" t="s">
        <v>248</v>
      </c>
      <c r="E851" s="300" t="s">
        <v>28</v>
      </c>
      <c r="F851" s="301">
        <v>1364.6890000000001</v>
      </c>
      <c r="G851" s="41"/>
      <c r="H851" s="47"/>
    </row>
    <row r="852" s="2" customFormat="1" ht="16.8" customHeight="1">
      <c r="A852" s="41"/>
      <c r="B852" s="47"/>
      <c r="C852" s="302" t="s">
        <v>28</v>
      </c>
      <c r="D852" s="302" t="s">
        <v>804</v>
      </c>
      <c r="E852" s="20" t="s">
        <v>28</v>
      </c>
      <c r="F852" s="303">
        <v>0</v>
      </c>
      <c r="G852" s="41"/>
      <c r="H852" s="47"/>
    </row>
    <row r="853" s="2" customFormat="1" ht="16.8" customHeight="1">
      <c r="A853" s="41"/>
      <c r="B853" s="47"/>
      <c r="C853" s="302" t="s">
        <v>28</v>
      </c>
      <c r="D853" s="302" t="s">
        <v>1487</v>
      </c>
      <c r="E853" s="20" t="s">
        <v>28</v>
      </c>
      <c r="F853" s="303">
        <v>367.96899999999999</v>
      </c>
      <c r="G853" s="41"/>
      <c r="H853" s="47"/>
    </row>
    <row r="854" s="2" customFormat="1" ht="16.8" customHeight="1">
      <c r="A854" s="41"/>
      <c r="B854" s="47"/>
      <c r="C854" s="302" t="s">
        <v>28</v>
      </c>
      <c r="D854" s="302" t="s">
        <v>1488</v>
      </c>
      <c r="E854" s="20" t="s">
        <v>28</v>
      </c>
      <c r="F854" s="303">
        <v>238.16300000000001</v>
      </c>
      <c r="G854" s="41"/>
      <c r="H854" s="47"/>
    </row>
    <row r="855" s="2" customFormat="1" ht="16.8" customHeight="1">
      <c r="A855" s="41"/>
      <c r="B855" s="47"/>
      <c r="C855" s="302" t="s">
        <v>28</v>
      </c>
      <c r="D855" s="302" t="s">
        <v>1489</v>
      </c>
      <c r="E855" s="20" t="s">
        <v>28</v>
      </c>
      <c r="F855" s="303">
        <v>108.188</v>
      </c>
      <c r="G855" s="41"/>
      <c r="H855" s="47"/>
    </row>
    <row r="856" s="2" customFormat="1" ht="16.8" customHeight="1">
      <c r="A856" s="41"/>
      <c r="B856" s="47"/>
      <c r="C856" s="302" t="s">
        <v>28</v>
      </c>
      <c r="D856" s="302" t="s">
        <v>1490</v>
      </c>
      <c r="E856" s="20" t="s">
        <v>28</v>
      </c>
      <c r="F856" s="303">
        <v>426.73099999999999</v>
      </c>
      <c r="G856" s="41"/>
      <c r="H856" s="47"/>
    </row>
    <row r="857" s="2" customFormat="1" ht="16.8" customHeight="1">
      <c r="A857" s="41"/>
      <c r="B857" s="47"/>
      <c r="C857" s="302" t="s">
        <v>28</v>
      </c>
      <c r="D857" s="302" t="s">
        <v>1491</v>
      </c>
      <c r="E857" s="20" t="s">
        <v>28</v>
      </c>
      <c r="F857" s="303">
        <v>283.31299999999999</v>
      </c>
      <c r="G857" s="41"/>
      <c r="H857" s="47"/>
    </row>
    <row r="858" s="2" customFormat="1" ht="16.8" customHeight="1">
      <c r="A858" s="41"/>
      <c r="B858" s="47"/>
      <c r="C858" s="302" t="s">
        <v>28</v>
      </c>
      <c r="D858" s="302" t="s">
        <v>1492</v>
      </c>
      <c r="E858" s="20" t="s">
        <v>28</v>
      </c>
      <c r="F858" s="303">
        <v>-93.5</v>
      </c>
      <c r="G858" s="41"/>
      <c r="H858" s="47"/>
    </row>
    <row r="859" s="2" customFormat="1" ht="16.8" customHeight="1">
      <c r="A859" s="41"/>
      <c r="B859" s="47"/>
      <c r="C859" s="302" t="s">
        <v>28</v>
      </c>
      <c r="D859" s="302" t="s">
        <v>1493</v>
      </c>
      <c r="E859" s="20" t="s">
        <v>28</v>
      </c>
      <c r="F859" s="303">
        <v>66.584999999999994</v>
      </c>
      <c r="G859" s="41"/>
      <c r="H859" s="47"/>
    </row>
    <row r="860" s="2" customFormat="1" ht="16.8" customHeight="1">
      <c r="A860" s="41"/>
      <c r="B860" s="47"/>
      <c r="C860" s="302" t="s">
        <v>28</v>
      </c>
      <c r="D860" s="302" t="s">
        <v>1494</v>
      </c>
      <c r="E860" s="20" t="s">
        <v>28</v>
      </c>
      <c r="F860" s="303">
        <v>-49.100000000000001</v>
      </c>
      <c r="G860" s="41"/>
      <c r="H860" s="47"/>
    </row>
    <row r="861" s="2" customFormat="1" ht="16.8" customHeight="1">
      <c r="A861" s="41"/>
      <c r="B861" s="47"/>
      <c r="C861" s="302" t="s">
        <v>28</v>
      </c>
      <c r="D861" s="302" t="s">
        <v>1495</v>
      </c>
      <c r="E861" s="20" t="s">
        <v>28</v>
      </c>
      <c r="F861" s="303">
        <v>7.7000000000000002</v>
      </c>
      <c r="G861" s="41"/>
      <c r="H861" s="47"/>
    </row>
    <row r="862" s="2" customFormat="1" ht="16.8" customHeight="1">
      <c r="A862" s="41"/>
      <c r="B862" s="47"/>
      <c r="C862" s="302" t="s">
        <v>28</v>
      </c>
      <c r="D862" s="302" t="s">
        <v>1496</v>
      </c>
      <c r="E862" s="20" t="s">
        <v>28</v>
      </c>
      <c r="F862" s="303">
        <v>8.6400000000000006</v>
      </c>
      <c r="G862" s="41"/>
      <c r="H862" s="47"/>
    </row>
    <row r="863" s="2" customFormat="1" ht="16.8" customHeight="1">
      <c r="A863" s="41"/>
      <c r="B863" s="47"/>
      <c r="C863" s="302" t="s">
        <v>248</v>
      </c>
      <c r="D863" s="302" t="s">
        <v>618</v>
      </c>
      <c r="E863" s="20" t="s">
        <v>28</v>
      </c>
      <c r="F863" s="303">
        <v>1364.6890000000001</v>
      </c>
      <c r="G863" s="41"/>
      <c r="H863" s="47"/>
    </row>
    <row r="864" s="2" customFormat="1" ht="16.8" customHeight="1">
      <c r="A864" s="41"/>
      <c r="B864" s="47"/>
      <c r="C864" s="304" t="s">
        <v>4624</v>
      </c>
      <c r="D864" s="41"/>
      <c r="E864" s="41"/>
      <c r="F864" s="41"/>
      <c r="G864" s="41"/>
      <c r="H864" s="47"/>
    </row>
    <row r="865" s="2" customFormat="1" ht="16.8" customHeight="1">
      <c r="A865" s="41"/>
      <c r="B865" s="47"/>
      <c r="C865" s="302" t="s">
        <v>1466</v>
      </c>
      <c r="D865" s="302" t="s">
        <v>4758</v>
      </c>
      <c r="E865" s="20" t="s">
        <v>572</v>
      </c>
      <c r="F865" s="303">
        <v>3303.078</v>
      </c>
      <c r="G865" s="41"/>
      <c r="H865" s="47"/>
    </row>
    <row r="866" s="2" customFormat="1" ht="16.8" customHeight="1">
      <c r="A866" s="41"/>
      <c r="B866" s="47"/>
      <c r="C866" s="302" t="s">
        <v>4173</v>
      </c>
      <c r="D866" s="302" t="s">
        <v>4645</v>
      </c>
      <c r="E866" s="20" t="s">
        <v>572</v>
      </c>
      <c r="F866" s="303">
        <v>3776.6669999999999</v>
      </c>
      <c r="G866" s="41"/>
      <c r="H866" s="47"/>
    </row>
    <row r="867" s="2" customFormat="1" ht="16.8" customHeight="1">
      <c r="A867" s="41"/>
      <c r="B867" s="47"/>
      <c r="C867" s="298" t="s">
        <v>251</v>
      </c>
      <c r="D867" s="299" t="s">
        <v>251</v>
      </c>
      <c r="E867" s="300" t="s">
        <v>28</v>
      </c>
      <c r="F867" s="301">
        <v>1014.505</v>
      </c>
      <c r="G867" s="41"/>
      <c r="H867" s="47"/>
    </row>
    <row r="868" s="2" customFormat="1" ht="16.8" customHeight="1">
      <c r="A868" s="41"/>
      <c r="B868" s="47"/>
      <c r="C868" s="302" t="s">
        <v>28</v>
      </c>
      <c r="D868" s="302" t="s">
        <v>807</v>
      </c>
      <c r="E868" s="20" t="s">
        <v>28</v>
      </c>
      <c r="F868" s="303">
        <v>0</v>
      </c>
      <c r="G868" s="41"/>
      <c r="H868" s="47"/>
    </row>
    <row r="869" s="2" customFormat="1" ht="16.8" customHeight="1">
      <c r="A869" s="41"/>
      <c r="B869" s="47"/>
      <c r="C869" s="302" t="s">
        <v>28</v>
      </c>
      <c r="D869" s="302" t="s">
        <v>1497</v>
      </c>
      <c r="E869" s="20" t="s">
        <v>28</v>
      </c>
      <c r="F869" s="303">
        <v>425.625</v>
      </c>
      <c r="G869" s="41"/>
      <c r="H869" s="47"/>
    </row>
    <row r="870" s="2" customFormat="1" ht="16.8" customHeight="1">
      <c r="A870" s="41"/>
      <c r="B870" s="47"/>
      <c r="C870" s="302" t="s">
        <v>28</v>
      </c>
      <c r="D870" s="302" t="s">
        <v>1498</v>
      </c>
      <c r="E870" s="20" t="s">
        <v>28</v>
      </c>
      <c r="F870" s="303">
        <v>232.27500000000001</v>
      </c>
      <c r="G870" s="41"/>
      <c r="H870" s="47"/>
    </row>
    <row r="871" s="2" customFormat="1" ht="16.8" customHeight="1">
      <c r="A871" s="41"/>
      <c r="B871" s="47"/>
      <c r="C871" s="302" t="s">
        <v>28</v>
      </c>
      <c r="D871" s="302" t="s">
        <v>1499</v>
      </c>
      <c r="E871" s="20" t="s">
        <v>28</v>
      </c>
      <c r="F871" s="303">
        <v>401.32499999999999</v>
      </c>
      <c r="G871" s="41"/>
      <c r="H871" s="47"/>
    </row>
    <row r="872" s="2" customFormat="1" ht="16.8" customHeight="1">
      <c r="A872" s="41"/>
      <c r="B872" s="47"/>
      <c r="C872" s="302" t="s">
        <v>28</v>
      </c>
      <c r="D872" s="302" t="s">
        <v>1500</v>
      </c>
      <c r="E872" s="20" t="s">
        <v>28</v>
      </c>
      <c r="F872" s="303">
        <v>-30.600000000000001</v>
      </c>
      <c r="G872" s="41"/>
      <c r="H872" s="47"/>
    </row>
    <row r="873" s="2" customFormat="1" ht="16.8" customHeight="1">
      <c r="A873" s="41"/>
      <c r="B873" s="47"/>
      <c r="C873" s="302" t="s">
        <v>28</v>
      </c>
      <c r="D873" s="302" t="s">
        <v>1501</v>
      </c>
      <c r="E873" s="20" t="s">
        <v>28</v>
      </c>
      <c r="F873" s="303">
        <v>-24.5</v>
      </c>
      <c r="G873" s="41"/>
      <c r="H873" s="47"/>
    </row>
    <row r="874" s="2" customFormat="1" ht="16.8" customHeight="1">
      <c r="A874" s="41"/>
      <c r="B874" s="47"/>
      <c r="C874" s="302" t="s">
        <v>28</v>
      </c>
      <c r="D874" s="302" t="s">
        <v>1502</v>
      </c>
      <c r="E874" s="20" t="s">
        <v>28</v>
      </c>
      <c r="F874" s="303">
        <v>10.380000000000001</v>
      </c>
      <c r="G874" s="41"/>
      <c r="H874" s="47"/>
    </row>
    <row r="875" s="2" customFormat="1" ht="16.8" customHeight="1">
      <c r="A875" s="41"/>
      <c r="B875" s="47"/>
      <c r="C875" s="302" t="s">
        <v>251</v>
      </c>
      <c r="D875" s="302" t="s">
        <v>618</v>
      </c>
      <c r="E875" s="20" t="s">
        <v>28</v>
      </c>
      <c r="F875" s="303">
        <v>1014.505</v>
      </c>
      <c r="G875" s="41"/>
      <c r="H875" s="47"/>
    </row>
    <row r="876" s="2" customFormat="1" ht="16.8" customHeight="1">
      <c r="A876" s="41"/>
      <c r="B876" s="47"/>
      <c r="C876" s="304" t="s">
        <v>4624</v>
      </c>
      <c r="D876" s="41"/>
      <c r="E876" s="41"/>
      <c r="F876" s="41"/>
      <c r="G876" s="41"/>
      <c r="H876" s="47"/>
    </row>
    <row r="877" s="2" customFormat="1" ht="16.8" customHeight="1">
      <c r="A877" s="41"/>
      <c r="B877" s="47"/>
      <c r="C877" s="302" t="s">
        <v>1466</v>
      </c>
      <c r="D877" s="302" t="s">
        <v>4758</v>
      </c>
      <c r="E877" s="20" t="s">
        <v>572</v>
      </c>
      <c r="F877" s="303">
        <v>3303.078</v>
      </c>
      <c r="G877" s="41"/>
      <c r="H877" s="47"/>
    </row>
    <row r="878" s="2" customFormat="1" ht="16.8" customHeight="1">
      <c r="A878" s="41"/>
      <c r="B878" s="47"/>
      <c r="C878" s="302" t="s">
        <v>4173</v>
      </c>
      <c r="D878" s="302" t="s">
        <v>4645</v>
      </c>
      <c r="E878" s="20" t="s">
        <v>572</v>
      </c>
      <c r="F878" s="303">
        <v>3776.6669999999999</v>
      </c>
      <c r="G878" s="41"/>
      <c r="H878" s="47"/>
    </row>
    <row r="879" s="2" customFormat="1" ht="16.8" customHeight="1">
      <c r="A879" s="41"/>
      <c r="B879" s="47"/>
      <c r="C879" s="298" t="s">
        <v>254</v>
      </c>
      <c r="D879" s="299" t="s">
        <v>254</v>
      </c>
      <c r="E879" s="300" t="s">
        <v>28</v>
      </c>
      <c r="F879" s="301">
        <v>44.520000000000003</v>
      </c>
      <c r="G879" s="41"/>
      <c r="H879" s="47"/>
    </row>
    <row r="880" s="2" customFormat="1" ht="16.8" customHeight="1">
      <c r="A880" s="41"/>
      <c r="B880" s="47"/>
      <c r="C880" s="302" t="s">
        <v>28</v>
      </c>
      <c r="D880" s="302" t="s">
        <v>797</v>
      </c>
      <c r="E880" s="20" t="s">
        <v>28</v>
      </c>
      <c r="F880" s="303">
        <v>0</v>
      </c>
      <c r="G880" s="41"/>
      <c r="H880" s="47"/>
    </row>
    <row r="881" s="2" customFormat="1" ht="16.8" customHeight="1">
      <c r="A881" s="41"/>
      <c r="B881" s="47"/>
      <c r="C881" s="302" t="s">
        <v>28</v>
      </c>
      <c r="D881" s="302" t="s">
        <v>1564</v>
      </c>
      <c r="E881" s="20" t="s">
        <v>28</v>
      </c>
      <c r="F881" s="303">
        <v>44.520000000000003</v>
      </c>
      <c r="G881" s="41"/>
      <c r="H881" s="47"/>
    </row>
    <row r="882" s="2" customFormat="1" ht="16.8" customHeight="1">
      <c r="A882" s="41"/>
      <c r="B882" s="47"/>
      <c r="C882" s="302" t="s">
        <v>254</v>
      </c>
      <c r="D882" s="302" t="s">
        <v>416</v>
      </c>
      <c r="E882" s="20" t="s">
        <v>28</v>
      </c>
      <c r="F882" s="303">
        <v>44.520000000000003</v>
      </c>
      <c r="G882" s="41"/>
      <c r="H882" s="47"/>
    </row>
    <row r="883" s="2" customFormat="1" ht="16.8" customHeight="1">
      <c r="A883" s="41"/>
      <c r="B883" s="47"/>
      <c r="C883" s="304" t="s">
        <v>4624</v>
      </c>
      <c r="D883" s="41"/>
      <c r="E883" s="41"/>
      <c r="F883" s="41"/>
      <c r="G883" s="41"/>
      <c r="H883" s="47"/>
    </row>
    <row r="884" s="2" customFormat="1" ht="16.8" customHeight="1">
      <c r="A884" s="41"/>
      <c r="B884" s="47"/>
      <c r="C884" s="302" t="s">
        <v>1560</v>
      </c>
      <c r="D884" s="302" t="s">
        <v>4760</v>
      </c>
      <c r="E884" s="20" t="s">
        <v>572</v>
      </c>
      <c r="F884" s="303">
        <v>44.520000000000003</v>
      </c>
      <c r="G884" s="41"/>
      <c r="H884" s="47"/>
    </row>
    <row r="885" s="2" customFormat="1" ht="16.8" customHeight="1">
      <c r="A885" s="41"/>
      <c r="B885" s="47"/>
      <c r="C885" s="302" t="s">
        <v>1566</v>
      </c>
      <c r="D885" s="302" t="s">
        <v>4761</v>
      </c>
      <c r="E885" s="20" t="s">
        <v>572</v>
      </c>
      <c r="F885" s="303">
        <v>44.520000000000003</v>
      </c>
      <c r="G885" s="41"/>
      <c r="H885" s="47"/>
    </row>
    <row r="886" s="2" customFormat="1" ht="16.8" customHeight="1">
      <c r="A886" s="41"/>
      <c r="B886" s="47"/>
      <c r="C886" s="298" t="s">
        <v>257</v>
      </c>
      <c r="D886" s="299" t="s">
        <v>257</v>
      </c>
      <c r="E886" s="300" t="s">
        <v>28</v>
      </c>
      <c r="F886" s="301">
        <v>297.95299999999997</v>
      </c>
      <c r="G886" s="41"/>
      <c r="H886" s="47"/>
    </row>
    <row r="887" s="2" customFormat="1" ht="16.8" customHeight="1">
      <c r="A887" s="41"/>
      <c r="B887" s="47"/>
      <c r="C887" s="302" t="s">
        <v>28</v>
      </c>
      <c r="D887" s="302" t="s">
        <v>797</v>
      </c>
      <c r="E887" s="20" t="s">
        <v>28</v>
      </c>
      <c r="F887" s="303">
        <v>0</v>
      </c>
      <c r="G887" s="41"/>
      <c r="H887" s="47"/>
    </row>
    <row r="888" s="2" customFormat="1" ht="16.8" customHeight="1">
      <c r="A888" s="41"/>
      <c r="B888" s="47"/>
      <c r="C888" s="302" t="s">
        <v>28</v>
      </c>
      <c r="D888" s="302" t="s">
        <v>1533</v>
      </c>
      <c r="E888" s="20" t="s">
        <v>28</v>
      </c>
      <c r="F888" s="303">
        <v>12.984999999999999</v>
      </c>
      <c r="G888" s="41"/>
      <c r="H888" s="47"/>
    </row>
    <row r="889" s="2" customFormat="1" ht="16.8" customHeight="1">
      <c r="A889" s="41"/>
      <c r="B889" s="47"/>
      <c r="C889" s="302" t="s">
        <v>28</v>
      </c>
      <c r="D889" s="302" t="s">
        <v>1534</v>
      </c>
      <c r="E889" s="20" t="s">
        <v>28</v>
      </c>
      <c r="F889" s="303">
        <v>37.439999999999998</v>
      </c>
      <c r="G889" s="41"/>
      <c r="H889" s="47"/>
    </row>
    <row r="890" s="2" customFormat="1" ht="16.8" customHeight="1">
      <c r="A890" s="41"/>
      <c r="B890" s="47"/>
      <c r="C890" s="302" t="s">
        <v>28</v>
      </c>
      <c r="D890" s="302" t="s">
        <v>1535</v>
      </c>
      <c r="E890" s="20" t="s">
        <v>28</v>
      </c>
      <c r="F890" s="303">
        <v>4.7999999999999998</v>
      </c>
      <c r="G890" s="41"/>
      <c r="H890" s="47"/>
    </row>
    <row r="891" s="2" customFormat="1" ht="16.8" customHeight="1">
      <c r="A891" s="41"/>
      <c r="B891" s="47"/>
      <c r="C891" s="302" t="s">
        <v>28</v>
      </c>
      <c r="D891" s="302" t="s">
        <v>1536</v>
      </c>
      <c r="E891" s="20" t="s">
        <v>28</v>
      </c>
      <c r="F891" s="303">
        <v>-8.5999999999999996</v>
      </c>
      <c r="G891" s="41"/>
      <c r="H891" s="47"/>
    </row>
    <row r="892" s="2" customFormat="1" ht="16.8" customHeight="1">
      <c r="A892" s="41"/>
      <c r="B892" s="47"/>
      <c r="C892" s="302" t="s">
        <v>28</v>
      </c>
      <c r="D892" s="302" t="s">
        <v>1537</v>
      </c>
      <c r="E892" s="20" t="s">
        <v>28</v>
      </c>
      <c r="F892" s="303">
        <v>0.17999999999999999</v>
      </c>
      <c r="G892" s="41"/>
      <c r="H892" s="47"/>
    </row>
    <row r="893" s="2" customFormat="1" ht="16.8" customHeight="1">
      <c r="A893" s="41"/>
      <c r="B893" s="47"/>
      <c r="C893" s="302" t="s">
        <v>28</v>
      </c>
      <c r="D893" s="302" t="s">
        <v>800</v>
      </c>
      <c r="E893" s="20" t="s">
        <v>28</v>
      </c>
      <c r="F893" s="303">
        <v>0</v>
      </c>
      <c r="G893" s="41"/>
      <c r="H893" s="47"/>
    </row>
    <row r="894" s="2" customFormat="1" ht="16.8" customHeight="1">
      <c r="A894" s="41"/>
      <c r="B894" s="47"/>
      <c r="C894" s="302" t="s">
        <v>28</v>
      </c>
      <c r="D894" s="302" t="s">
        <v>1538</v>
      </c>
      <c r="E894" s="20" t="s">
        <v>28</v>
      </c>
      <c r="F894" s="303">
        <v>14.6</v>
      </c>
      <c r="G894" s="41"/>
      <c r="H894" s="47"/>
    </row>
    <row r="895" s="2" customFormat="1" ht="16.8" customHeight="1">
      <c r="A895" s="41"/>
      <c r="B895" s="47"/>
      <c r="C895" s="302" t="s">
        <v>28</v>
      </c>
      <c r="D895" s="302" t="s">
        <v>1539</v>
      </c>
      <c r="E895" s="20" t="s">
        <v>28</v>
      </c>
      <c r="F895" s="303">
        <v>-1.4199999999999999</v>
      </c>
      <c r="G895" s="41"/>
      <c r="H895" s="47"/>
    </row>
    <row r="896" s="2" customFormat="1" ht="16.8" customHeight="1">
      <c r="A896" s="41"/>
      <c r="B896" s="47"/>
      <c r="C896" s="302" t="s">
        <v>28</v>
      </c>
      <c r="D896" s="302" t="s">
        <v>802</v>
      </c>
      <c r="E896" s="20" t="s">
        <v>28</v>
      </c>
      <c r="F896" s="303">
        <v>0</v>
      </c>
      <c r="G896" s="41"/>
      <c r="H896" s="47"/>
    </row>
    <row r="897" s="2" customFormat="1" ht="16.8" customHeight="1">
      <c r="A897" s="41"/>
      <c r="B897" s="47"/>
      <c r="C897" s="302" t="s">
        <v>28</v>
      </c>
      <c r="D897" s="302" t="s">
        <v>1538</v>
      </c>
      <c r="E897" s="20" t="s">
        <v>28</v>
      </c>
      <c r="F897" s="303">
        <v>14.6</v>
      </c>
      <c r="G897" s="41"/>
      <c r="H897" s="47"/>
    </row>
    <row r="898" s="2" customFormat="1" ht="16.8" customHeight="1">
      <c r="A898" s="41"/>
      <c r="B898" s="47"/>
      <c r="C898" s="302" t="s">
        <v>28</v>
      </c>
      <c r="D898" s="302" t="s">
        <v>1539</v>
      </c>
      <c r="E898" s="20" t="s">
        <v>28</v>
      </c>
      <c r="F898" s="303">
        <v>-1.4199999999999999</v>
      </c>
      <c r="G898" s="41"/>
      <c r="H898" s="47"/>
    </row>
    <row r="899" s="2" customFormat="1" ht="16.8" customHeight="1">
      <c r="A899" s="41"/>
      <c r="B899" s="47"/>
      <c r="C899" s="302" t="s">
        <v>28</v>
      </c>
      <c r="D899" s="302" t="s">
        <v>804</v>
      </c>
      <c r="E899" s="20" t="s">
        <v>28</v>
      </c>
      <c r="F899" s="303">
        <v>0</v>
      </c>
      <c r="G899" s="41"/>
      <c r="H899" s="47"/>
    </row>
    <row r="900" s="2" customFormat="1" ht="16.8" customHeight="1">
      <c r="A900" s="41"/>
      <c r="B900" s="47"/>
      <c r="C900" s="302" t="s">
        <v>28</v>
      </c>
      <c r="D900" s="302" t="s">
        <v>1540</v>
      </c>
      <c r="E900" s="20" t="s">
        <v>28</v>
      </c>
      <c r="F900" s="303">
        <v>101.12000000000001</v>
      </c>
      <c r="G900" s="41"/>
      <c r="H900" s="47"/>
    </row>
    <row r="901" s="2" customFormat="1" ht="16.8" customHeight="1">
      <c r="A901" s="41"/>
      <c r="B901" s="47"/>
      <c r="C901" s="302" t="s">
        <v>28</v>
      </c>
      <c r="D901" s="302" t="s">
        <v>1541</v>
      </c>
      <c r="E901" s="20" t="s">
        <v>28</v>
      </c>
      <c r="F901" s="303">
        <v>46.5</v>
      </c>
      <c r="G901" s="41"/>
      <c r="H901" s="47"/>
    </row>
    <row r="902" s="2" customFormat="1" ht="16.8" customHeight="1">
      <c r="A902" s="41"/>
      <c r="B902" s="47"/>
      <c r="C902" s="302" t="s">
        <v>28</v>
      </c>
      <c r="D902" s="302" t="s">
        <v>1542</v>
      </c>
      <c r="E902" s="20" t="s">
        <v>28</v>
      </c>
      <c r="F902" s="303">
        <v>-5.4000000000000004</v>
      </c>
      <c r="G902" s="41"/>
      <c r="H902" s="47"/>
    </row>
    <row r="903" s="2" customFormat="1" ht="16.8" customHeight="1">
      <c r="A903" s="41"/>
      <c r="B903" s="47"/>
      <c r="C903" s="302" t="s">
        <v>28</v>
      </c>
      <c r="D903" s="302" t="s">
        <v>1543</v>
      </c>
      <c r="E903" s="20" t="s">
        <v>28</v>
      </c>
      <c r="F903" s="303">
        <v>-13</v>
      </c>
      <c r="G903" s="41"/>
      <c r="H903" s="47"/>
    </row>
    <row r="904" s="2" customFormat="1" ht="16.8" customHeight="1">
      <c r="A904" s="41"/>
      <c r="B904" s="47"/>
      <c r="C904" s="302" t="s">
        <v>28</v>
      </c>
      <c r="D904" s="302" t="s">
        <v>1544</v>
      </c>
      <c r="E904" s="20" t="s">
        <v>28</v>
      </c>
      <c r="F904" s="303">
        <v>1.0429999999999999</v>
      </c>
      <c r="G904" s="41"/>
      <c r="H904" s="47"/>
    </row>
    <row r="905" s="2" customFormat="1" ht="16.8" customHeight="1">
      <c r="A905" s="41"/>
      <c r="B905" s="47"/>
      <c r="C905" s="302" t="s">
        <v>28</v>
      </c>
      <c r="D905" s="302" t="s">
        <v>1545</v>
      </c>
      <c r="E905" s="20" t="s">
        <v>28</v>
      </c>
      <c r="F905" s="303">
        <v>6</v>
      </c>
      <c r="G905" s="41"/>
      <c r="H905" s="47"/>
    </row>
    <row r="906" s="2" customFormat="1" ht="16.8" customHeight="1">
      <c r="A906" s="41"/>
      <c r="B906" s="47"/>
      <c r="C906" s="302" t="s">
        <v>28</v>
      </c>
      <c r="D906" s="302" t="s">
        <v>807</v>
      </c>
      <c r="E906" s="20" t="s">
        <v>28</v>
      </c>
      <c r="F906" s="303">
        <v>0</v>
      </c>
      <c r="G906" s="41"/>
      <c r="H906" s="47"/>
    </row>
    <row r="907" s="2" customFormat="1" ht="16.8" customHeight="1">
      <c r="A907" s="41"/>
      <c r="B907" s="47"/>
      <c r="C907" s="302" t="s">
        <v>28</v>
      </c>
      <c r="D907" s="302" t="s">
        <v>1546</v>
      </c>
      <c r="E907" s="20" t="s">
        <v>28</v>
      </c>
      <c r="F907" s="303">
        <v>83.280000000000001</v>
      </c>
      <c r="G907" s="41"/>
      <c r="H907" s="47"/>
    </row>
    <row r="908" s="2" customFormat="1" ht="16.8" customHeight="1">
      <c r="A908" s="41"/>
      <c r="B908" s="47"/>
      <c r="C908" s="302" t="s">
        <v>28</v>
      </c>
      <c r="D908" s="302" t="s">
        <v>1547</v>
      </c>
      <c r="E908" s="20" t="s">
        <v>28</v>
      </c>
      <c r="F908" s="303">
        <v>-8.5999999999999996</v>
      </c>
      <c r="G908" s="41"/>
      <c r="H908" s="47"/>
    </row>
    <row r="909" s="2" customFormat="1" ht="16.8" customHeight="1">
      <c r="A909" s="41"/>
      <c r="B909" s="47"/>
      <c r="C909" s="302" t="s">
        <v>28</v>
      </c>
      <c r="D909" s="302" t="s">
        <v>1548</v>
      </c>
      <c r="E909" s="20" t="s">
        <v>28</v>
      </c>
      <c r="F909" s="303">
        <v>13.845000000000001</v>
      </c>
      <c r="G909" s="41"/>
      <c r="H909" s="47"/>
    </row>
    <row r="910" s="2" customFormat="1" ht="16.8" customHeight="1">
      <c r="A910" s="41"/>
      <c r="B910" s="47"/>
      <c r="C910" s="302" t="s">
        <v>257</v>
      </c>
      <c r="D910" s="302" t="s">
        <v>416</v>
      </c>
      <c r="E910" s="20" t="s">
        <v>28</v>
      </c>
      <c r="F910" s="303">
        <v>297.95299999999997</v>
      </c>
      <c r="G910" s="41"/>
      <c r="H910" s="47"/>
    </row>
    <row r="911" s="2" customFormat="1" ht="16.8" customHeight="1">
      <c r="A911" s="41"/>
      <c r="B911" s="47"/>
      <c r="C911" s="304" t="s">
        <v>4624</v>
      </c>
      <c r="D911" s="41"/>
      <c r="E911" s="41"/>
      <c r="F911" s="41"/>
      <c r="G911" s="41"/>
      <c r="H911" s="47"/>
    </row>
    <row r="912" s="2" customFormat="1" ht="16.8" customHeight="1">
      <c r="A912" s="41"/>
      <c r="B912" s="47"/>
      <c r="C912" s="302" t="s">
        <v>1529</v>
      </c>
      <c r="D912" s="302" t="s">
        <v>4762</v>
      </c>
      <c r="E912" s="20" t="s">
        <v>572</v>
      </c>
      <c r="F912" s="303">
        <v>297.95299999999997</v>
      </c>
      <c r="G912" s="41"/>
      <c r="H912" s="47"/>
    </row>
    <row r="913" s="2" customFormat="1" ht="16.8" customHeight="1">
      <c r="A913" s="41"/>
      <c r="B913" s="47"/>
      <c r="C913" s="302" t="s">
        <v>1512</v>
      </c>
      <c r="D913" s="302" t="s">
        <v>4759</v>
      </c>
      <c r="E913" s="20" t="s">
        <v>572</v>
      </c>
      <c r="F913" s="303">
        <v>3005.125</v>
      </c>
      <c r="G913" s="41"/>
      <c r="H913" s="47"/>
    </row>
    <row r="914" s="2" customFormat="1">
      <c r="A914" s="41"/>
      <c r="B914" s="47"/>
      <c r="C914" s="302" t="s">
        <v>3983</v>
      </c>
      <c r="D914" s="302" t="s">
        <v>4763</v>
      </c>
      <c r="E914" s="20" t="s">
        <v>572</v>
      </c>
      <c r="F914" s="303">
        <v>297.95299999999997</v>
      </c>
      <c r="G914" s="41"/>
      <c r="H914" s="47"/>
    </row>
    <row r="915" s="2" customFormat="1">
      <c r="A915" s="41"/>
      <c r="B915" s="47"/>
      <c r="C915" s="302" t="s">
        <v>3993</v>
      </c>
      <c r="D915" s="302" t="s">
        <v>4764</v>
      </c>
      <c r="E915" s="20" t="s">
        <v>572</v>
      </c>
      <c r="F915" s="303">
        <v>297.95299999999997</v>
      </c>
      <c r="G915" s="41"/>
      <c r="H915" s="47"/>
    </row>
    <row r="916" s="2" customFormat="1" ht="16.8" customHeight="1">
      <c r="A916" s="41"/>
      <c r="B916" s="47"/>
      <c r="C916" s="302" t="s">
        <v>3988</v>
      </c>
      <c r="D916" s="302" t="s">
        <v>3989</v>
      </c>
      <c r="E916" s="20" t="s">
        <v>572</v>
      </c>
      <c r="F916" s="303">
        <v>342.64600000000002</v>
      </c>
      <c r="G916" s="41"/>
      <c r="H916" s="47"/>
    </row>
    <row r="917" s="2" customFormat="1" ht="16.8" customHeight="1">
      <c r="A917" s="41"/>
      <c r="B917" s="47"/>
      <c r="C917" s="298" t="s">
        <v>260</v>
      </c>
      <c r="D917" s="299" t="s">
        <v>260</v>
      </c>
      <c r="E917" s="300" t="s">
        <v>28</v>
      </c>
      <c r="F917" s="301">
        <v>46.805</v>
      </c>
      <c r="G917" s="41"/>
      <c r="H917" s="47"/>
    </row>
    <row r="918" s="2" customFormat="1" ht="16.8" customHeight="1">
      <c r="A918" s="41"/>
      <c r="B918" s="47"/>
      <c r="C918" s="302" t="s">
        <v>28</v>
      </c>
      <c r="D918" s="302" t="s">
        <v>797</v>
      </c>
      <c r="E918" s="20" t="s">
        <v>28</v>
      </c>
      <c r="F918" s="303">
        <v>0</v>
      </c>
      <c r="G918" s="41"/>
      <c r="H918" s="47"/>
    </row>
    <row r="919" s="2" customFormat="1" ht="16.8" customHeight="1">
      <c r="A919" s="41"/>
      <c r="B919" s="47"/>
      <c r="C919" s="302" t="s">
        <v>28</v>
      </c>
      <c r="D919" s="302" t="s">
        <v>1533</v>
      </c>
      <c r="E919" s="20" t="s">
        <v>28</v>
      </c>
      <c r="F919" s="303">
        <v>12.984999999999999</v>
      </c>
      <c r="G919" s="41"/>
      <c r="H919" s="47"/>
    </row>
    <row r="920" s="2" customFormat="1" ht="16.8" customHeight="1">
      <c r="A920" s="41"/>
      <c r="B920" s="47"/>
      <c r="C920" s="302" t="s">
        <v>28</v>
      </c>
      <c r="D920" s="302" t="s">
        <v>1534</v>
      </c>
      <c r="E920" s="20" t="s">
        <v>28</v>
      </c>
      <c r="F920" s="303">
        <v>37.439999999999998</v>
      </c>
      <c r="G920" s="41"/>
      <c r="H920" s="47"/>
    </row>
    <row r="921" s="2" customFormat="1" ht="16.8" customHeight="1">
      <c r="A921" s="41"/>
      <c r="B921" s="47"/>
      <c r="C921" s="302" t="s">
        <v>28</v>
      </c>
      <c r="D921" s="302" t="s">
        <v>1535</v>
      </c>
      <c r="E921" s="20" t="s">
        <v>28</v>
      </c>
      <c r="F921" s="303">
        <v>4.7999999999999998</v>
      </c>
      <c r="G921" s="41"/>
      <c r="H921" s="47"/>
    </row>
    <row r="922" s="2" customFormat="1" ht="16.8" customHeight="1">
      <c r="A922" s="41"/>
      <c r="B922" s="47"/>
      <c r="C922" s="302" t="s">
        <v>28</v>
      </c>
      <c r="D922" s="302" t="s">
        <v>1536</v>
      </c>
      <c r="E922" s="20" t="s">
        <v>28</v>
      </c>
      <c r="F922" s="303">
        <v>-8.5999999999999996</v>
      </c>
      <c r="G922" s="41"/>
      <c r="H922" s="47"/>
    </row>
    <row r="923" s="2" customFormat="1" ht="16.8" customHeight="1">
      <c r="A923" s="41"/>
      <c r="B923" s="47"/>
      <c r="C923" s="302" t="s">
        <v>28</v>
      </c>
      <c r="D923" s="302" t="s">
        <v>1537</v>
      </c>
      <c r="E923" s="20" t="s">
        <v>28</v>
      </c>
      <c r="F923" s="303">
        <v>0.17999999999999999</v>
      </c>
      <c r="G923" s="41"/>
      <c r="H923" s="47"/>
    </row>
    <row r="924" s="2" customFormat="1" ht="16.8" customHeight="1">
      <c r="A924" s="41"/>
      <c r="B924" s="47"/>
      <c r="C924" s="302" t="s">
        <v>260</v>
      </c>
      <c r="D924" s="302" t="s">
        <v>618</v>
      </c>
      <c r="E924" s="20" t="s">
        <v>28</v>
      </c>
      <c r="F924" s="303">
        <v>46.805</v>
      </c>
      <c r="G924" s="41"/>
      <c r="H924" s="47"/>
    </row>
    <row r="925" s="2" customFormat="1" ht="16.8" customHeight="1">
      <c r="A925" s="41"/>
      <c r="B925" s="47"/>
      <c r="C925" s="304" t="s">
        <v>4624</v>
      </c>
      <c r="D925" s="41"/>
      <c r="E925" s="41"/>
      <c r="F925" s="41"/>
      <c r="G925" s="41"/>
      <c r="H925" s="47"/>
    </row>
    <row r="926" s="2" customFormat="1" ht="16.8" customHeight="1">
      <c r="A926" s="41"/>
      <c r="B926" s="47"/>
      <c r="C926" s="302" t="s">
        <v>1529</v>
      </c>
      <c r="D926" s="302" t="s">
        <v>4762</v>
      </c>
      <c r="E926" s="20" t="s">
        <v>572</v>
      </c>
      <c r="F926" s="303">
        <v>297.95299999999997</v>
      </c>
      <c r="G926" s="41"/>
      <c r="H926" s="47"/>
    </row>
    <row r="927" s="2" customFormat="1" ht="16.8" customHeight="1">
      <c r="A927" s="41"/>
      <c r="B927" s="47"/>
      <c r="C927" s="302" t="s">
        <v>4173</v>
      </c>
      <c r="D927" s="302" t="s">
        <v>4645</v>
      </c>
      <c r="E927" s="20" t="s">
        <v>572</v>
      </c>
      <c r="F927" s="303">
        <v>3776.6669999999999</v>
      </c>
      <c r="G927" s="41"/>
      <c r="H927" s="47"/>
    </row>
    <row r="928" s="2" customFormat="1" ht="16.8" customHeight="1">
      <c r="A928" s="41"/>
      <c r="B928" s="47"/>
      <c r="C928" s="298" t="s">
        <v>263</v>
      </c>
      <c r="D928" s="299" t="s">
        <v>263</v>
      </c>
      <c r="E928" s="300" t="s">
        <v>28</v>
      </c>
      <c r="F928" s="301">
        <v>13.18</v>
      </c>
      <c r="G928" s="41"/>
      <c r="H928" s="47"/>
    </row>
    <row r="929" s="2" customFormat="1" ht="16.8" customHeight="1">
      <c r="A929" s="41"/>
      <c r="B929" s="47"/>
      <c r="C929" s="302" t="s">
        <v>28</v>
      </c>
      <c r="D929" s="302" t="s">
        <v>800</v>
      </c>
      <c r="E929" s="20" t="s">
        <v>28</v>
      </c>
      <c r="F929" s="303">
        <v>0</v>
      </c>
      <c r="G929" s="41"/>
      <c r="H929" s="47"/>
    </row>
    <row r="930" s="2" customFormat="1" ht="16.8" customHeight="1">
      <c r="A930" s="41"/>
      <c r="B930" s="47"/>
      <c r="C930" s="302" t="s">
        <v>28</v>
      </c>
      <c r="D930" s="302" t="s">
        <v>1538</v>
      </c>
      <c r="E930" s="20" t="s">
        <v>28</v>
      </c>
      <c r="F930" s="303">
        <v>14.6</v>
      </c>
      <c r="G930" s="41"/>
      <c r="H930" s="47"/>
    </row>
    <row r="931" s="2" customFormat="1" ht="16.8" customHeight="1">
      <c r="A931" s="41"/>
      <c r="B931" s="47"/>
      <c r="C931" s="302" t="s">
        <v>28</v>
      </c>
      <c r="D931" s="302" t="s">
        <v>1539</v>
      </c>
      <c r="E931" s="20" t="s">
        <v>28</v>
      </c>
      <c r="F931" s="303">
        <v>-1.4199999999999999</v>
      </c>
      <c r="G931" s="41"/>
      <c r="H931" s="47"/>
    </row>
    <row r="932" s="2" customFormat="1" ht="16.8" customHeight="1">
      <c r="A932" s="41"/>
      <c r="B932" s="47"/>
      <c r="C932" s="302" t="s">
        <v>263</v>
      </c>
      <c r="D932" s="302" t="s">
        <v>618</v>
      </c>
      <c r="E932" s="20" t="s">
        <v>28</v>
      </c>
      <c r="F932" s="303">
        <v>13.18</v>
      </c>
      <c r="G932" s="41"/>
      <c r="H932" s="47"/>
    </row>
    <row r="933" s="2" customFormat="1" ht="16.8" customHeight="1">
      <c r="A933" s="41"/>
      <c r="B933" s="47"/>
      <c r="C933" s="304" t="s">
        <v>4624</v>
      </c>
      <c r="D933" s="41"/>
      <c r="E933" s="41"/>
      <c r="F933" s="41"/>
      <c r="G933" s="41"/>
      <c r="H933" s="47"/>
    </row>
    <row r="934" s="2" customFormat="1" ht="16.8" customHeight="1">
      <c r="A934" s="41"/>
      <c r="B934" s="47"/>
      <c r="C934" s="302" t="s">
        <v>1529</v>
      </c>
      <c r="D934" s="302" t="s">
        <v>4762</v>
      </c>
      <c r="E934" s="20" t="s">
        <v>572</v>
      </c>
      <c r="F934" s="303">
        <v>297.95299999999997</v>
      </c>
      <c r="G934" s="41"/>
      <c r="H934" s="47"/>
    </row>
    <row r="935" s="2" customFormat="1" ht="16.8" customHeight="1">
      <c r="A935" s="41"/>
      <c r="B935" s="47"/>
      <c r="C935" s="302" t="s">
        <v>4182</v>
      </c>
      <c r="D935" s="302" t="s">
        <v>4716</v>
      </c>
      <c r="E935" s="20" t="s">
        <v>572</v>
      </c>
      <c r="F935" s="303">
        <v>3474.7530000000002</v>
      </c>
      <c r="G935" s="41"/>
      <c r="H935" s="47"/>
    </row>
    <row r="936" s="2" customFormat="1" ht="16.8" customHeight="1">
      <c r="A936" s="41"/>
      <c r="B936" s="47"/>
      <c r="C936" s="298" t="s">
        <v>266</v>
      </c>
      <c r="D936" s="299" t="s">
        <v>266</v>
      </c>
      <c r="E936" s="300" t="s">
        <v>28</v>
      </c>
      <c r="F936" s="301">
        <v>13.18</v>
      </c>
      <c r="G936" s="41"/>
      <c r="H936" s="47"/>
    </row>
    <row r="937" s="2" customFormat="1" ht="16.8" customHeight="1">
      <c r="A937" s="41"/>
      <c r="B937" s="47"/>
      <c r="C937" s="302" t="s">
        <v>28</v>
      </c>
      <c r="D937" s="302" t="s">
        <v>802</v>
      </c>
      <c r="E937" s="20" t="s">
        <v>28</v>
      </c>
      <c r="F937" s="303">
        <v>0</v>
      </c>
      <c r="G937" s="41"/>
      <c r="H937" s="47"/>
    </row>
    <row r="938" s="2" customFormat="1" ht="16.8" customHeight="1">
      <c r="A938" s="41"/>
      <c r="B938" s="47"/>
      <c r="C938" s="302" t="s">
        <v>28</v>
      </c>
      <c r="D938" s="302" t="s">
        <v>1538</v>
      </c>
      <c r="E938" s="20" t="s">
        <v>28</v>
      </c>
      <c r="F938" s="303">
        <v>14.6</v>
      </c>
      <c r="G938" s="41"/>
      <c r="H938" s="47"/>
    </row>
    <row r="939" s="2" customFormat="1" ht="16.8" customHeight="1">
      <c r="A939" s="41"/>
      <c r="B939" s="47"/>
      <c r="C939" s="302" t="s">
        <v>28</v>
      </c>
      <c r="D939" s="302" t="s">
        <v>1539</v>
      </c>
      <c r="E939" s="20" t="s">
        <v>28</v>
      </c>
      <c r="F939" s="303">
        <v>-1.4199999999999999</v>
      </c>
      <c r="G939" s="41"/>
      <c r="H939" s="47"/>
    </row>
    <row r="940" s="2" customFormat="1" ht="16.8" customHeight="1">
      <c r="A940" s="41"/>
      <c r="B940" s="47"/>
      <c r="C940" s="302" t="s">
        <v>266</v>
      </c>
      <c r="D940" s="302" t="s">
        <v>618</v>
      </c>
      <c r="E940" s="20" t="s">
        <v>28</v>
      </c>
      <c r="F940" s="303">
        <v>13.18</v>
      </c>
      <c r="G940" s="41"/>
      <c r="H940" s="47"/>
    </row>
    <row r="941" s="2" customFormat="1" ht="16.8" customHeight="1">
      <c r="A941" s="41"/>
      <c r="B941" s="47"/>
      <c r="C941" s="304" t="s">
        <v>4624</v>
      </c>
      <c r="D941" s="41"/>
      <c r="E941" s="41"/>
      <c r="F941" s="41"/>
      <c r="G941" s="41"/>
      <c r="H941" s="47"/>
    </row>
    <row r="942" s="2" customFormat="1" ht="16.8" customHeight="1">
      <c r="A942" s="41"/>
      <c r="B942" s="47"/>
      <c r="C942" s="302" t="s">
        <v>1529</v>
      </c>
      <c r="D942" s="302" t="s">
        <v>4762</v>
      </c>
      <c r="E942" s="20" t="s">
        <v>572</v>
      </c>
      <c r="F942" s="303">
        <v>297.95299999999997</v>
      </c>
      <c r="G942" s="41"/>
      <c r="H942" s="47"/>
    </row>
    <row r="943" s="2" customFormat="1" ht="16.8" customHeight="1">
      <c r="A943" s="41"/>
      <c r="B943" s="47"/>
      <c r="C943" s="302" t="s">
        <v>4182</v>
      </c>
      <c r="D943" s="302" t="s">
        <v>4716</v>
      </c>
      <c r="E943" s="20" t="s">
        <v>572</v>
      </c>
      <c r="F943" s="303">
        <v>3474.7530000000002</v>
      </c>
      <c r="G943" s="41"/>
      <c r="H943" s="47"/>
    </row>
    <row r="944" s="2" customFormat="1" ht="16.8" customHeight="1">
      <c r="A944" s="41"/>
      <c r="B944" s="47"/>
      <c r="C944" s="298" t="s">
        <v>268</v>
      </c>
      <c r="D944" s="299" t="s">
        <v>268</v>
      </c>
      <c r="E944" s="300" t="s">
        <v>28</v>
      </c>
      <c r="F944" s="301">
        <v>136.26300000000001</v>
      </c>
      <c r="G944" s="41"/>
      <c r="H944" s="47"/>
    </row>
    <row r="945" s="2" customFormat="1" ht="16.8" customHeight="1">
      <c r="A945" s="41"/>
      <c r="B945" s="47"/>
      <c r="C945" s="302" t="s">
        <v>28</v>
      </c>
      <c r="D945" s="302" t="s">
        <v>804</v>
      </c>
      <c r="E945" s="20" t="s">
        <v>28</v>
      </c>
      <c r="F945" s="303">
        <v>0</v>
      </c>
      <c r="G945" s="41"/>
      <c r="H945" s="47"/>
    </row>
    <row r="946" s="2" customFormat="1" ht="16.8" customHeight="1">
      <c r="A946" s="41"/>
      <c r="B946" s="47"/>
      <c r="C946" s="302" t="s">
        <v>28</v>
      </c>
      <c r="D946" s="302" t="s">
        <v>1540</v>
      </c>
      <c r="E946" s="20" t="s">
        <v>28</v>
      </c>
      <c r="F946" s="303">
        <v>101.12000000000001</v>
      </c>
      <c r="G946" s="41"/>
      <c r="H946" s="47"/>
    </row>
    <row r="947" s="2" customFormat="1" ht="16.8" customHeight="1">
      <c r="A947" s="41"/>
      <c r="B947" s="47"/>
      <c r="C947" s="302" t="s">
        <v>28</v>
      </c>
      <c r="D947" s="302" t="s">
        <v>1541</v>
      </c>
      <c r="E947" s="20" t="s">
        <v>28</v>
      </c>
      <c r="F947" s="303">
        <v>46.5</v>
      </c>
      <c r="G947" s="41"/>
      <c r="H947" s="47"/>
    </row>
    <row r="948" s="2" customFormat="1" ht="16.8" customHeight="1">
      <c r="A948" s="41"/>
      <c r="B948" s="47"/>
      <c r="C948" s="302" t="s">
        <v>28</v>
      </c>
      <c r="D948" s="302" t="s">
        <v>1542</v>
      </c>
      <c r="E948" s="20" t="s">
        <v>28</v>
      </c>
      <c r="F948" s="303">
        <v>-5.4000000000000004</v>
      </c>
      <c r="G948" s="41"/>
      <c r="H948" s="47"/>
    </row>
    <row r="949" s="2" customFormat="1" ht="16.8" customHeight="1">
      <c r="A949" s="41"/>
      <c r="B949" s="47"/>
      <c r="C949" s="302" t="s">
        <v>28</v>
      </c>
      <c r="D949" s="302" t="s">
        <v>1543</v>
      </c>
      <c r="E949" s="20" t="s">
        <v>28</v>
      </c>
      <c r="F949" s="303">
        <v>-13</v>
      </c>
      <c r="G949" s="41"/>
      <c r="H949" s="47"/>
    </row>
    <row r="950" s="2" customFormat="1" ht="16.8" customHeight="1">
      <c r="A950" s="41"/>
      <c r="B950" s="47"/>
      <c r="C950" s="302" t="s">
        <v>28</v>
      </c>
      <c r="D950" s="302" t="s">
        <v>1544</v>
      </c>
      <c r="E950" s="20" t="s">
        <v>28</v>
      </c>
      <c r="F950" s="303">
        <v>1.0429999999999999</v>
      </c>
      <c r="G950" s="41"/>
      <c r="H950" s="47"/>
    </row>
    <row r="951" s="2" customFormat="1" ht="16.8" customHeight="1">
      <c r="A951" s="41"/>
      <c r="B951" s="47"/>
      <c r="C951" s="302" t="s">
        <v>28</v>
      </c>
      <c r="D951" s="302" t="s">
        <v>1545</v>
      </c>
      <c r="E951" s="20" t="s">
        <v>28</v>
      </c>
      <c r="F951" s="303">
        <v>6</v>
      </c>
      <c r="G951" s="41"/>
      <c r="H951" s="47"/>
    </row>
    <row r="952" s="2" customFormat="1" ht="16.8" customHeight="1">
      <c r="A952" s="41"/>
      <c r="B952" s="47"/>
      <c r="C952" s="302" t="s">
        <v>268</v>
      </c>
      <c r="D952" s="302" t="s">
        <v>618</v>
      </c>
      <c r="E952" s="20" t="s">
        <v>28</v>
      </c>
      <c r="F952" s="303">
        <v>136.26300000000001</v>
      </c>
      <c r="G952" s="41"/>
      <c r="H952" s="47"/>
    </row>
    <row r="953" s="2" customFormat="1" ht="16.8" customHeight="1">
      <c r="A953" s="41"/>
      <c r="B953" s="47"/>
      <c r="C953" s="304" t="s">
        <v>4624</v>
      </c>
      <c r="D953" s="41"/>
      <c r="E953" s="41"/>
      <c r="F953" s="41"/>
      <c r="G953" s="41"/>
      <c r="H953" s="47"/>
    </row>
    <row r="954" s="2" customFormat="1" ht="16.8" customHeight="1">
      <c r="A954" s="41"/>
      <c r="B954" s="47"/>
      <c r="C954" s="302" t="s">
        <v>1529</v>
      </c>
      <c r="D954" s="302" t="s">
        <v>4762</v>
      </c>
      <c r="E954" s="20" t="s">
        <v>572</v>
      </c>
      <c r="F954" s="303">
        <v>297.95299999999997</v>
      </c>
      <c r="G954" s="41"/>
      <c r="H954" s="47"/>
    </row>
    <row r="955" s="2" customFormat="1" ht="16.8" customHeight="1">
      <c r="A955" s="41"/>
      <c r="B955" s="47"/>
      <c r="C955" s="302" t="s">
        <v>4173</v>
      </c>
      <c r="D955" s="302" t="s">
        <v>4645</v>
      </c>
      <c r="E955" s="20" t="s">
        <v>572</v>
      </c>
      <c r="F955" s="303">
        <v>3776.6669999999999</v>
      </c>
      <c r="G955" s="41"/>
      <c r="H955" s="47"/>
    </row>
    <row r="956" s="2" customFormat="1" ht="16.8" customHeight="1">
      <c r="A956" s="41"/>
      <c r="B956" s="47"/>
      <c r="C956" s="298" t="s">
        <v>271</v>
      </c>
      <c r="D956" s="299" t="s">
        <v>271</v>
      </c>
      <c r="E956" s="300" t="s">
        <v>28</v>
      </c>
      <c r="F956" s="301">
        <v>88.525000000000006</v>
      </c>
      <c r="G956" s="41"/>
      <c r="H956" s="47"/>
    </row>
    <row r="957" s="2" customFormat="1" ht="16.8" customHeight="1">
      <c r="A957" s="41"/>
      <c r="B957" s="47"/>
      <c r="C957" s="302" t="s">
        <v>28</v>
      </c>
      <c r="D957" s="302" t="s">
        <v>807</v>
      </c>
      <c r="E957" s="20" t="s">
        <v>28</v>
      </c>
      <c r="F957" s="303">
        <v>0</v>
      </c>
      <c r="G957" s="41"/>
      <c r="H957" s="47"/>
    </row>
    <row r="958" s="2" customFormat="1" ht="16.8" customHeight="1">
      <c r="A958" s="41"/>
      <c r="B958" s="47"/>
      <c r="C958" s="302" t="s">
        <v>28</v>
      </c>
      <c r="D958" s="302" t="s">
        <v>1546</v>
      </c>
      <c r="E958" s="20" t="s">
        <v>28</v>
      </c>
      <c r="F958" s="303">
        <v>83.280000000000001</v>
      </c>
      <c r="G958" s="41"/>
      <c r="H958" s="47"/>
    </row>
    <row r="959" s="2" customFormat="1" ht="16.8" customHeight="1">
      <c r="A959" s="41"/>
      <c r="B959" s="47"/>
      <c r="C959" s="302" t="s">
        <v>28</v>
      </c>
      <c r="D959" s="302" t="s">
        <v>1547</v>
      </c>
      <c r="E959" s="20" t="s">
        <v>28</v>
      </c>
      <c r="F959" s="303">
        <v>-8.5999999999999996</v>
      </c>
      <c r="G959" s="41"/>
      <c r="H959" s="47"/>
    </row>
    <row r="960" s="2" customFormat="1" ht="16.8" customHeight="1">
      <c r="A960" s="41"/>
      <c r="B960" s="47"/>
      <c r="C960" s="302" t="s">
        <v>28</v>
      </c>
      <c r="D960" s="302" t="s">
        <v>1548</v>
      </c>
      <c r="E960" s="20" t="s">
        <v>28</v>
      </c>
      <c r="F960" s="303">
        <v>13.845000000000001</v>
      </c>
      <c r="G960" s="41"/>
      <c r="H960" s="47"/>
    </row>
    <row r="961" s="2" customFormat="1" ht="16.8" customHeight="1">
      <c r="A961" s="41"/>
      <c r="B961" s="47"/>
      <c r="C961" s="302" t="s">
        <v>271</v>
      </c>
      <c r="D961" s="302" t="s">
        <v>618</v>
      </c>
      <c r="E961" s="20" t="s">
        <v>28</v>
      </c>
      <c r="F961" s="303">
        <v>88.525000000000006</v>
      </c>
      <c r="G961" s="41"/>
      <c r="H961" s="47"/>
    </row>
    <row r="962" s="2" customFormat="1" ht="16.8" customHeight="1">
      <c r="A962" s="41"/>
      <c r="B962" s="47"/>
      <c r="C962" s="304" t="s">
        <v>4624</v>
      </c>
      <c r="D962" s="41"/>
      <c r="E962" s="41"/>
      <c r="F962" s="41"/>
      <c r="G962" s="41"/>
      <c r="H962" s="47"/>
    </row>
    <row r="963" s="2" customFormat="1" ht="16.8" customHeight="1">
      <c r="A963" s="41"/>
      <c r="B963" s="47"/>
      <c r="C963" s="302" t="s">
        <v>1529</v>
      </c>
      <c r="D963" s="302" t="s">
        <v>4762</v>
      </c>
      <c r="E963" s="20" t="s">
        <v>572</v>
      </c>
      <c r="F963" s="303">
        <v>297.95299999999997</v>
      </c>
      <c r="G963" s="41"/>
      <c r="H963" s="47"/>
    </row>
    <row r="964" s="2" customFormat="1" ht="16.8" customHeight="1">
      <c r="A964" s="41"/>
      <c r="B964" s="47"/>
      <c r="C964" s="302" t="s">
        <v>4173</v>
      </c>
      <c r="D964" s="302" t="s">
        <v>4645</v>
      </c>
      <c r="E964" s="20" t="s">
        <v>572</v>
      </c>
      <c r="F964" s="303">
        <v>3776.6669999999999</v>
      </c>
      <c r="G964" s="41"/>
      <c r="H964" s="47"/>
    </row>
    <row r="965" s="2" customFormat="1" ht="16.8" customHeight="1">
      <c r="A965" s="41"/>
      <c r="B965" s="47"/>
      <c r="C965" s="298" t="s">
        <v>274</v>
      </c>
      <c r="D965" s="299" t="s">
        <v>274</v>
      </c>
      <c r="E965" s="300" t="s">
        <v>28</v>
      </c>
      <c r="F965" s="301">
        <v>3005.125</v>
      </c>
      <c r="G965" s="41"/>
      <c r="H965" s="47"/>
    </row>
    <row r="966" s="2" customFormat="1" ht="16.8" customHeight="1">
      <c r="A966" s="41"/>
      <c r="B966" s="47"/>
      <c r="C966" s="302" t="s">
        <v>28</v>
      </c>
      <c r="D966" s="302" t="s">
        <v>236</v>
      </c>
      <c r="E966" s="20" t="s">
        <v>28</v>
      </c>
      <c r="F966" s="303">
        <v>3303.078</v>
      </c>
      <c r="G966" s="41"/>
      <c r="H966" s="47"/>
    </row>
    <row r="967" s="2" customFormat="1" ht="16.8" customHeight="1">
      <c r="A967" s="41"/>
      <c r="B967" s="47"/>
      <c r="C967" s="302" t="s">
        <v>28</v>
      </c>
      <c r="D967" s="302" t="s">
        <v>1516</v>
      </c>
      <c r="E967" s="20" t="s">
        <v>28</v>
      </c>
      <c r="F967" s="303">
        <v>-297.95299999999997</v>
      </c>
      <c r="G967" s="41"/>
      <c r="H967" s="47"/>
    </row>
    <row r="968" s="2" customFormat="1" ht="16.8" customHeight="1">
      <c r="A968" s="41"/>
      <c r="B968" s="47"/>
      <c r="C968" s="302" t="s">
        <v>274</v>
      </c>
      <c r="D968" s="302" t="s">
        <v>416</v>
      </c>
      <c r="E968" s="20" t="s">
        <v>28</v>
      </c>
      <c r="F968" s="303">
        <v>3005.125</v>
      </c>
      <c r="G968" s="41"/>
      <c r="H968" s="47"/>
    </row>
    <row r="969" s="2" customFormat="1" ht="16.8" customHeight="1">
      <c r="A969" s="41"/>
      <c r="B969" s="47"/>
      <c r="C969" s="304" t="s">
        <v>4624</v>
      </c>
      <c r="D969" s="41"/>
      <c r="E969" s="41"/>
      <c r="F969" s="41"/>
      <c r="G969" s="41"/>
      <c r="H969" s="47"/>
    </row>
    <row r="970" s="2" customFormat="1" ht="16.8" customHeight="1">
      <c r="A970" s="41"/>
      <c r="B970" s="47"/>
      <c r="C970" s="302" t="s">
        <v>1512</v>
      </c>
      <c r="D970" s="302" t="s">
        <v>4759</v>
      </c>
      <c r="E970" s="20" t="s">
        <v>572</v>
      </c>
      <c r="F970" s="303">
        <v>3005.125</v>
      </c>
      <c r="G970" s="41"/>
      <c r="H970" s="47"/>
    </row>
    <row r="971" s="2" customFormat="1" ht="16.8" customHeight="1">
      <c r="A971" s="41"/>
      <c r="B971" s="47"/>
      <c r="C971" s="302" t="s">
        <v>1518</v>
      </c>
      <c r="D971" s="302" t="s">
        <v>4765</v>
      </c>
      <c r="E971" s="20" t="s">
        <v>572</v>
      </c>
      <c r="F971" s="303">
        <v>3005.125</v>
      </c>
      <c r="G971" s="41"/>
      <c r="H971" s="47"/>
    </row>
    <row r="972" s="2" customFormat="1" ht="16.8" customHeight="1">
      <c r="A972" s="41"/>
      <c r="B972" s="47"/>
      <c r="C972" s="298" t="s">
        <v>277</v>
      </c>
      <c r="D972" s="299" t="s">
        <v>277</v>
      </c>
      <c r="E972" s="300" t="s">
        <v>28</v>
      </c>
      <c r="F972" s="301">
        <v>1600.4500000000001</v>
      </c>
      <c r="G972" s="41"/>
      <c r="H972" s="47"/>
    </row>
    <row r="973" s="2" customFormat="1" ht="16.8" customHeight="1">
      <c r="A973" s="41"/>
      <c r="B973" s="47"/>
      <c r="C973" s="302" t="s">
        <v>28</v>
      </c>
      <c r="D973" s="302" t="s">
        <v>797</v>
      </c>
      <c r="E973" s="20" t="s">
        <v>28</v>
      </c>
      <c r="F973" s="303">
        <v>0</v>
      </c>
      <c r="G973" s="41"/>
      <c r="H973" s="47"/>
    </row>
    <row r="974" s="2" customFormat="1" ht="16.8" customHeight="1">
      <c r="A974" s="41"/>
      <c r="B974" s="47"/>
      <c r="C974" s="302" t="s">
        <v>28</v>
      </c>
      <c r="D974" s="302" t="s">
        <v>1670</v>
      </c>
      <c r="E974" s="20" t="s">
        <v>28</v>
      </c>
      <c r="F974" s="303">
        <v>375.55000000000001</v>
      </c>
      <c r="G974" s="41"/>
      <c r="H974" s="47"/>
    </row>
    <row r="975" s="2" customFormat="1" ht="16.8" customHeight="1">
      <c r="A975" s="41"/>
      <c r="B975" s="47"/>
      <c r="C975" s="302" t="s">
        <v>28</v>
      </c>
      <c r="D975" s="302" t="s">
        <v>800</v>
      </c>
      <c r="E975" s="20" t="s">
        <v>28</v>
      </c>
      <c r="F975" s="303">
        <v>0</v>
      </c>
      <c r="G975" s="41"/>
      <c r="H975" s="47"/>
    </row>
    <row r="976" s="2" customFormat="1" ht="16.8" customHeight="1">
      <c r="A976" s="41"/>
      <c r="B976" s="47"/>
      <c r="C976" s="302" t="s">
        <v>28</v>
      </c>
      <c r="D976" s="302" t="s">
        <v>1671</v>
      </c>
      <c r="E976" s="20" t="s">
        <v>28</v>
      </c>
      <c r="F976" s="303">
        <v>48</v>
      </c>
      <c r="G976" s="41"/>
      <c r="H976" s="47"/>
    </row>
    <row r="977" s="2" customFormat="1" ht="16.8" customHeight="1">
      <c r="A977" s="41"/>
      <c r="B977" s="47"/>
      <c r="C977" s="302" t="s">
        <v>28</v>
      </c>
      <c r="D977" s="302" t="s">
        <v>802</v>
      </c>
      <c r="E977" s="20" t="s">
        <v>28</v>
      </c>
      <c r="F977" s="303">
        <v>0</v>
      </c>
      <c r="G977" s="41"/>
      <c r="H977" s="47"/>
    </row>
    <row r="978" s="2" customFormat="1" ht="16.8" customHeight="1">
      <c r="A978" s="41"/>
      <c r="B978" s="47"/>
      <c r="C978" s="302" t="s">
        <v>28</v>
      </c>
      <c r="D978" s="302" t="s">
        <v>1671</v>
      </c>
      <c r="E978" s="20" t="s">
        <v>28</v>
      </c>
      <c r="F978" s="303">
        <v>48</v>
      </c>
      <c r="G978" s="41"/>
      <c r="H978" s="47"/>
    </row>
    <row r="979" s="2" customFormat="1" ht="16.8" customHeight="1">
      <c r="A979" s="41"/>
      <c r="B979" s="47"/>
      <c r="C979" s="302" t="s">
        <v>28</v>
      </c>
      <c r="D979" s="302" t="s">
        <v>804</v>
      </c>
      <c r="E979" s="20" t="s">
        <v>28</v>
      </c>
      <c r="F979" s="303">
        <v>0</v>
      </c>
      <c r="G979" s="41"/>
      <c r="H979" s="47"/>
    </row>
    <row r="980" s="2" customFormat="1" ht="16.8" customHeight="1">
      <c r="A980" s="41"/>
      <c r="B980" s="47"/>
      <c r="C980" s="302" t="s">
        <v>28</v>
      </c>
      <c r="D980" s="302" t="s">
        <v>1672</v>
      </c>
      <c r="E980" s="20" t="s">
        <v>28</v>
      </c>
      <c r="F980" s="303">
        <v>556.10000000000002</v>
      </c>
      <c r="G980" s="41"/>
      <c r="H980" s="47"/>
    </row>
    <row r="981" s="2" customFormat="1" ht="16.8" customHeight="1">
      <c r="A981" s="41"/>
      <c r="B981" s="47"/>
      <c r="C981" s="302" t="s">
        <v>28</v>
      </c>
      <c r="D981" s="302" t="s">
        <v>807</v>
      </c>
      <c r="E981" s="20" t="s">
        <v>28</v>
      </c>
      <c r="F981" s="303">
        <v>0</v>
      </c>
      <c r="G981" s="41"/>
      <c r="H981" s="47"/>
    </row>
    <row r="982" s="2" customFormat="1" ht="16.8" customHeight="1">
      <c r="A982" s="41"/>
      <c r="B982" s="47"/>
      <c r="C982" s="302" t="s">
        <v>28</v>
      </c>
      <c r="D982" s="302" t="s">
        <v>1673</v>
      </c>
      <c r="E982" s="20" t="s">
        <v>28</v>
      </c>
      <c r="F982" s="303">
        <v>572.79999999999995</v>
      </c>
      <c r="G982" s="41"/>
      <c r="H982" s="47"/>
    </row>
    <row r="983" s="2" customFormat="1" ht="16.8" customHeight="1">
      <c r="A983" s="41"/>
      <c r="B983" s="47"/>
      <c r="C983" s="302" t="s">
        <v>277</v>
      </c>
      <c r="D983" s="302" t="s">
        <v>416</v>
      </c>
      <c r="E983" s="20" t="s">
        <v>28</v>
      </c>
      <c r="F983" s="303">
        <v>1600.4500000000001</v>
      </c>
      <c r="G983" s="41"/>
      <c r="H983" s="47"/>
    </row>
    <row r="984" s="2" customFormat="1" ht="16.8" customHeight="1">
      <c r="A984" s="41"/>
      <c r="B984" s="47"/>
      <c r="C984" s="304" t="s">
        <v>4624</v>
      </c>
      <c r="D984" s="41"/>
      <c r="E984" s="41"/>
      <c r="F984" s="41"/>
      <c r="G984" s="41"/>
      <c r="H984" s="47"/>
    </row>
    <row r="985" s="2" customFormat="1" ht="16.8" customHeight="1">
      <c r="A985" s="41"/>
      <c r="B985" s="47"/>
      <c r="C985" s="302" t="s">
        <v>1666</v>
      </c>
      <c r="D985" s="302" t="s">
        <v>4766</v>
      </c>
      <c r="E985" s="20" t="s">
        <v>972</v>
      </c>
      <c r="F985" s="303">
        <v>1600.4500000000001</v>
      </c>
      <c r="G985" s="41"/>
      <c r="H985" s="47"/>
    </row>
    <row r="986" s="2" customFormat="1" ht="16.8" customHeight="1">
      <c r="A986" s="41"/>
      <c r="B986" s="47"/>
      <c r="C986" s="302" t="s">
        <v>1642</v>
      </c>
      <c r="D986" s="302" t="s">
        <v>4767</v>
      </c>
      <c r="E986" s="20" t="s">
        <v>972</v>
      </c>
      <c r="F986" s="303">
        <v>2243.085</v>
      </c>
      <c r="G986" s="41"/>
      <c r="H986" s="47"/>
    </row>
    <row r="987" s="2" customFormat="1" ht="16.8" customHeight="1">
      <c r="A987" s="41"/>
      <c r="B987" s="47"/>
      <c r="C987" s="302" t="s">
        <v>1680</v>
      </c>
      <c r="D987" s="302" t="s">
        <v>1676</v>
      </c>
      <c r="E987" s="20" t="s">
        <v>972</v>
      </c>
      <c r="F987" s="303">
        <v>840.23599999999999</v>
      </c>
      <c r="G987" s="41"/>
      <c r="H987" s="47"/>
    </row>
    <row r="988" s="2" customFormat="1" ht="16.8" customHeight="1">
      <c r="A988" s="41"/>
      <c r="B988" s="47"/>
      <c r="C988" s="302" t="s">
        <v>1675</v>
      </c>
      <c r="D988" s="302" t="s">
        <v>1676</v>
      </c>
      <c r="E988" s="20" t="s">
        <v>972</v>
      </c>
      <c r="F988" s="303">
        <v>840.23599999999999</v>
      </c>
      <c r="G988" s="41"/>
      <c r="H988" s="47"/>
    </row>
    <row r="989" s="2" customFormat="1" ht="16.8" customHeight="1">
      <c r="A989" s="41"/>
      <c r="B989" s="47"/>
      <c r="C989" s="298" t="s">
        <v>1654</v>
      </c>
      <c r="D989" s="299" t="s">
        <v>1654</v>
      </c>
      <c r="E989" s="300" t="s">
        <v>28</v>
      </c>
      <c r="F989" s="301">
        <v>2243.085</v>
      </c>
      <c r="G989" s="41"/>
      <c r="H989" s="47"/>
    </row>
    <row r="990" s="2" customFormat="1" ht="16.8" customHeight="1">
      <c r="A990" s="41"/>
      <c r="B990" s="47"/>
      <c r="C990" s="302" t="s">
        <v>28</v>
      </c>
      <c r="D990" s="302" t="s">
        <v>1646</v>
      </c>
      <c r="E990" s="20" t="s">
        <v>28</v>
      </c>
      <c r="F990" s="303">
        <v>800.22500000000002</v>
      </c>
      <c r="G990" s="41"/>
      <c r="H990" s="47"/>
    </row>
    <row r="991" s="2" customFormat="1" ht="16.8" customHeight="1">
      <c r="A991" s="41"/>
      <c r="B991" s="47"/>
      <c r="C991" s="302" t="s">
        <v>28</v>
      </c>
      <c r="D991" s="302" t="s">
        <v>797</v>
      </c>
      <c r="E991" s="20" t="s">
        <v>28</v>
      </c>
      <c r="F991" s="303">
        <v>0</v>
      </c>
      <c r="G991" s="41"/>
      <c r="H991" s="47"/>
    </row>
    <row r="992" s="2" customFormat="1" ht="16.8" customHeight="1">
      <c r="A992" s="41"/>
      <c r="B992" s="47"/>
      <c r="C992" s="302" t="s">
        <v>28</v>
      </c>
      <c r="D992" s="302" t="s">
        <v>1647</v>
      </c>
      <c r="E992" s="20" t="s">
        <v>28</v>
      </c>
      <c r="F992" s="303">
        <v>103.59999999999999</v>
      </c>
      <c r="G992" s="41"/>
      <c r="H992" s="47"/>
    </row>
    <row r="993" s="2" customFormat="1" ht="16.8" customHeight="1">
      <c r="A993" s="41"/>
      <c r="B993" s="47"/>
      <c r="C993" s="302" t="s">
        <v>28</v>
      </c>
      <c r="D993" s="302" t="s">
        <v>800</v>
      </c>
      <c r="E993" s="20" t="s">
        <v>28</v>
      </c>
      <c r="F993" s="303">
        <v>0</v>
      </c>
      <c r="G993" s="41"/>
      <c r="H993" s="47"/>
    </row>
    <row r="994" s="2" customFormat="1" ht="16.8" customHeight="1">
      <c r="A994" s="41"/>
      <c r="B994" s="47"/>
      <c r="C994" s="302" t="s">
        <v>28</v>
      </c>
      <c r="D994" s="302" t="s">
        <v>1648</v>
      </c>
      <c r="E994" s="20" t="s">
        <v>28</v>
      </c>
      <c r="F994" s="303">
        <v>20.035</v>
      </c>
      <c r="G994" s="41"/>
      <c r="H994" s="47"/>
    </row>
    <row r="995" s="2" customFormat="1" ht="16.8" customHeight="1">
      <c r="A995" s="41"/>
      <c r="B995" s="47"/>
      <c r="C995" s="302" t="s">
        <v>28</v>
      </c>
      <c r="D995" s="302" t="s">
        <v>802</v>
      </c>
      <c r="E995" s="20" t="s">
        <v>28</v>
      </c>
      <c r="F995" s="303">
        <v>0</v>
      </c>
      <c r="G995" s="41"/>
      <c r="H995" s="47"/>
    </row>
    <row r="996" s="2" customFormat="1" ht="16.8" customHeight="1">
      <c r="A996" s="41"/>
      <c r="B996" s="47"/>
      <c r="C996" s="302" t="s">
        <v>28</v>
      </c>
      <c r="D996" s="302" t="s">
        <v>1649</v>
      </c>
      <c r="E996" s="20" t="s">
        <v>28</v>
      </c>
      <c r="F996" s="303">
        <v>20</v>
      </c>
      <c r="G996" s="41"/>
      <c r="H996" s="47"/>
    </row>
    <row r="997" s="2" customFormat="1" ht="16.8" customHeight="1">
      <c r="A997" s="41"/>
      <c r="B997" s="47"/>
      <c r="C997" s="302" t="s">
        <v>28</v>
      </c>
      <c r="D997" s="302" t="s">
        <v>804</v>
      </c>
      <c r="E997" s="20" t="s">
        <v>28</v>
      </c>
      <c r="F997" s="303">
        <v>0</v>
      </c>
      <c r="G997" s="41"/>
      <c r="H997" s="47"/>
    </row>
    <row r="998" s="2" customFormat="1" ht="16.8" customHeight="1">
      <c r="A998" s="41"/>
      <c r="B998" s="47"/>
      <c r="C998" s="302" t="s">
        <v>28</v>
      </c>
      <c r="D998" s="302" t="s">
        <v>1650</v>
      </c>
      <c r="E998" s="20" t="s">
        <v>28</v>
      </c>
      <c r="F998" s="303">
        <v>55.399999999999999</v>
      </c>
      <c r="G998" s="41"/>
      <c r="H998" s="47"/>
    </row>
    <row r="999" s="2" customFormat="1" ht="16.8" customHeight="1">
      <c r="A999" s="41"/>
      <c r="B999" s="47"/>
      <c r="C999" s="302" t="s">
        <v>28</v>
      </c>
      <c r="D999" s="302" t="s">
        <v>807</v>
      </c>
      <c r="E999" s="20" t="s">
        <v>28</v>
      </c>
      <c r="F999" s="303">
        <v>0</v>
      </c>
      <c r="G999" s="41"/>
      <c r="H999" s="47"/>
    </row>
    <row r="1000" s="2" customFormat="1" ht="16.8" customHeight="1">
      <c r="A1000" s="41"/>
      <c r="B1000" s="47"/>
      <c r="C1000" s="302" t="s">
        <v>28</v>
      </c>
      <c r="D1000" s="302" t="s">
        <v>1651</v>
      </c>
      <c r="E1000" s="20" t="s">
        <v>28</v>
      </c>
      <c r="F1000" s="303">
        <v>44.539999999999999</v>
      </c>
      <c r="G1000" s="41"/>
      <c r="H1000" s="47"/>
    </row>
    <row r="1001" s="2" customFormat="1" ht="16.8" customHeight="1">
      <c r="A1001" s="41"/>
      <c r="B1001" s="47"/>
      <c r="C1001" s="302" t="s">
        <v>28</v>
      </c>
      <c r="D1001" s="302" t="s">
        <v>1614</v>
      </c>
      <c r="E1001" s="20" t="s">
        <v>28</v>
      </c>
      <c r="F1001" s="303">
        <v>0</v>
      </c>
      <c r="G1001" s="41"/>
      <c r="H1001" s="47"/>
    </row>
    <row r="1002" s="2" customFormat="1" ht="16.8" customHeight="1">
      <c r="A1002" s="41"/>
      <c r="B1002" s="47"/>
      <c r="C1002" s="302" t="s">
        <v>28</v>
      </c>
      <c r="D1002" s="302" t="s">
        <v>1615</v>
      </c>
      <c r="E1002" s="20" t="s">
        <v>28</v>
      </c>
      <c r="F1002" s="303">
        <v>0</v>
      </c>
      <c r="G1002" s="41"/>
      <c r="H1002" s="47"/>
    </row>
    <row r="1003" s="2" customFormat="1" ht="16.8" customHeight="1">
      <c r="A1003" s="41"/>
      <c r="B1003" s="47"/>
      <c r="C1003" s="302" t="s">
        <v>28</v>
      </c>
      <c r="D1003" s="302" t="s">
        <v>1652</v>
      </c>
      <c r="E1003" s="20" t="s">
        <v>28</v>
      </c>
      <c r="F1003" s="303">
        <v>222.86000000000001</v>
      </c>
      <c r="G1003" s="41"/>
      <c r="H1003" s="47"/>
    </row>
    <row r="1004" s="2" customFormat="1" ht="16.8" customHeight="1">
      <c r="A1004" s="41"/>
      <c r="B1004" s="47"/>
      <c r="C1004" s="302" t="s">
        <v>28</v>
      </c>
      <c r="D1004" s="302" t="s">
        <v>1646</v>
      </c>
      <c r="E1004" s="20" t="s">
        <v>28</v>
      </c>
      <c r="F1004" s="303">
        <v>800.22500000000002</v>
      </c>
      <c r="G1004" s="41"/>
      <c r="H1004" s="47"/>
    </row>
    <row r="1005" s="2" customFormat="1" ht="16.8" customHeight="1">
      <c r="A1005" s="41"/>
      <c r="B1005" s="47"/>
      <c r="C1005" s="302" t="s">
        <v>28</v>
      </c>
      <c r="D1005" s="302" t="s">
        <v>1653</v>
      </c>
      <c r="E1005" s="20" t="s">
        <v>28</v>
      </c>
      <c r="F1005" s="303">
        <v>176.19999999999999</v>
      </c>
      <c r="G1005" s="41"/>
      <c r="H1005" s="47"/>
    </row>
    <row r="1006" s="2" customFormat="1" ht="16.8" customHeight="1">
      <c r="A1006" s="41"/>
      <c r="B1006" s="47"/>
      <c r="C1006" s="302" t="s">
        <v>1654</v>
      </c>
      <c r="D1006" s="302" t="s">
        <v>416</v>
      </c>
      <c r="E1006" s="20" t="s">
        <v>28</v>
      </c>
      <c r="F1006" s="303">
        <v>2243.085</v>
      </c>
      <c r="G1006" s="41"/>
      <c r="H1006" s="47"/>
    </row>
    <row r="1007" s="2" customFormat="1" ht="16.8" customHeight="1">
      <c r="A1007" s="41"/>
      <c r="B1007" s="47"/>
      <c r="C1007" s="298" t="s">
        <v>280</v>
      </c>
      <c r="D1007" s="299" t="s">
        <v>280</v>
      </c>
      <c r="E1007" s="300" t="s">
        <v>28</v>
      </c>
      <c r="F1007" s="301">
        <v>1199.2850000000001</v>
      </c>
      <c r="G1007" s="41"/>
      <c r="H1007" s="47"/>
    </row>
    <row r="1008" s="2" customFormat="1" ht="16.8" customHeight="1">
      <c r="A1008" s="41"/>
      <c r="B1008" s="47"/>
      <c r="C1008" s="302" t="s">
        <v>28</v>
      </c>
      <c r="D1008" s="302" t="s">
        <v>1614</v>
      </c>
      <c r="E1008" s="20" t="s">
        <v>28</v>
      </c>
      <c r="F1008" s="303">
        <v>0</v>
      </c>
      <c r="G1008" s="41"/>
      <c r="H1008" s="47"/>
    </row>
    <row r="1009" s="2" customFormat="1" ht="16.8" customHeight="1">
      <c r="A1009" s="41"/>
      <c r="B1009" s="47"/>
      <c r="C1009" s="302" t="s">
        <v>28</v>
      </c>
      <c r="D1009" s="302" t="s">
        <v>1615</v>
      </c>
      <c r="E1009" s="20" t="s">
        <v>28</v>
      </c>
      <c r="F1009" s="303">
        <v>0</v>
      </c>
      <c r="G1009" s="41"/>
      <c r="H1009" s="47"/>
    </row>
    <row r="1010" s="2" customFormat="1" ht="16.8" customHeight="1">
      <c r="A1010" s="41"/>
      <c r="B1010" s="47"/>
      <c r="C1010" s="302" t="s">
        <v>28</v>
      </c>
      <c r="D1010" s="302" t="s">
        <v>1652</v>
      </c>
      <c r="E1010" s="20" t="s">
        <v>28</v>
      </c>
      <c r="F1010" s="303">
        <v>222.86000000000001</v>
      </c>
      <c r="G1010" s="41"/>
      <c r="H1010" s="47"/>
    </row>
    <row r="1011" s="2" customFormat="1" ht="16.8" customHeight="1">
      <c r="A1011" s="41"/>
      <c r="B1011" s="47"/>
      <c r="C1011" s="302" t="s">
        <v>28</v>
      </c>
      <c r="D1011" s="302" t="s">
        <v>1646</v>
      </c>
      <c r="E1011" s="20" t="s">
        <v>28</v>
      </c>
      <c r="F1011" s="303">
        <v>800.22500000000002</v>
      </c>
      <c r="G1011" s="41"/>
      <c r="H1011" s="47"/>
    </row>
    <row r="1012" s="2" customFormat="1" ht="16.8" customHeight="1">
      <c r="A1012" s="41"/>
      <c r="B1012" s="47"/>
      <c r="C1012" s="302" t="s">
        <v>28</v>
      </c>
      <c r="D1012" s="302" t="s">
        <v>1653</v>
      </c>
      <c r="E1012" s="20" t="s">
        <v>28</v>
      </c>
      <c r="F1012" s="303">
        <v>176.19999999999999</v>
      </c>
      <c r="G1012" s="41"/>
      <c r="H1012" s="47"/>
    </row>
    <row r="1013" s="2" customFormat="1" ht="16.8" customHeight="1">
      <c r="A1013" s="41"/>
      <c r="B1013" s="47"/>
      <c r="C1013" s="302" t="s">
        <v>280</v>
      </c>
      <c r="D1013" s="302" t="s">
        <v>618</v>
      </c>
      <c r="E1013" s="20" t="s">
        <v>28</v>
      </c>
      <c r="F1013" s="303">
        <v>1199.2850000000001</v>
      </c>
      <c r="G1013" s="41"/>
      <c r="H1013" s="47"/>
    </row>
    <row r="1014" s="2" customFormat="1" ht="16.8" customHeight="1">
      <c r="A1014" s="41"/>
      <c r="B1014" s="47"/>
      <c r="C1014" s="304" t="s">
        <v>4624</v>
      </c>
      <c r="D1014" s="41"/>
      <c r="E1014" s="41"/>
      <c r="F1014" s="41"/>
      <c r="G1014" s="41"/>
      <c r="H1014" s="47"/>
    </row>
    <row r="1015" s="2" customFormat="1" ht="16.8" customHeight="1">
      <c r="A1015" s="41"/>
      <c r="B1015" s="47"/>
      <c r="C1015" s="302" t="s">
        <v>1642</v>
      </c>
      <c r="D1015" s="302" t="s">
        <v>4767</v>
      </c>
      <c r="E1015" s="20" t="s">
        <v>972</v>
      </c>
      <c r="F1015" s="303">
        <v>2243.085</v>
      </c>
      <c r="G1015" s="41"/>
      <c r="H1015" s="47"/>
    </row>
    <row r="1016" s="2" customFormat="1" ht="16.8" customHeight="1">
      <c r="A1016" s="41"/>
      <c r="B1016" s="47"/>
      <c r="C1016" s="302" t="s">
        <v>1661</v>
      </c>
      <c r="D1016" s="302" t="s">
        <v>4768</v>
      </c>
      <c r="E1016" s="20" t="s">
        <v>972</v>
      </c>
      <c r="F1016" s="303">
        <v>1259.249</v>
      </c>
      <c r="G1016" s="41"/>
      <c r="H1016" s="47"/>
    </row>
    <row r="1017" s="2" customFormat="1" ht="16.8" customHeight="1">
      <c r="A1017" s="41"/>
      <c r="B1017" s="47"/>
      <c r="C1017" s="298" t="s">
        <v>283</v>
      </c>
      <c r="D1017" s="299" t="s">
        <v>283</v>
      </c>
      <c r="E1017" s="300" t="s">
        <v>28</v>
      </c>
      <c r="F1017" s="301">
        <v>1043.8</v>
      </c>
      <c r="G1017" s="41"/>
      <c r="H1017" s="47"/>
    </row>
    <row r="1018" s="2" customFormat="1" ht="16.8" customHeight="1">
      <c r="A1018" s="41"/>
      <c r="B1018" s="47"/>
      <c r="C1018" s="302" t="s">
        <v>28</v>
      </c>
      <c r="D1018" s="302" t="s">
        <v>1646</v>
      </c>
      <c r="E1018" s="20" t="s">
        <v>28</v>
      </c>
      <c r="F1018" s="303">
        <v>800.22500000000002</v>
      </c>
      <c r="G1018" s="41"/>
      <c r="H1018" s="47"/>
    </row>
    <row r="1019" s="2" customFormat="1" ht="16.8" customHeight="1">
      <c r="A1019" s="41"/>
      <c r="B1019" s="47"/>
      <c r="C1019" s="302" t="s">
        <v>28</v>
      </c>
      <c r="D1019" s="302" t="s">
        <v>797</v>
      </c>
      <c r="E1019" s="20" t="s">
        <v>28</v>
      </c>
      <c r="F1019" s="303">
        <v>0</v>
      </c>
      <c r="G1019" s="41"/>
      <c r="H1019" s="47"/>
    </row>
    <row r="1020" s="2" customFormat="1" ht="16.8" customHeight="1">
      <c r="A1020" s="41"/>
      <c r="B1020" s="47"/>
      <c r="C1020" s="302" t="s">
        <v>28</v>
      </c>
      <c r="D1020" s="302" t="s">
        <v>1647</v>
      </c>
      <c r="E1020" s="20" t="s">
        <v>28</v>
      </c>
      <c r="F1020" s="303">
        <v>103.59999999999999</v>
      </c>
      <c r="G1020" s="41"/>
      <c r="H1020" s="47"/>
    </row>
    <row r="1021" s="2" customFormat="1" ht="16.8" customHeight="1">
      <c r="A1021" s="41"/>
      <c r="B1021" s="47"/>
      <c r="C1021" s="302" t="s">
        <v>28</v>
      </c>
      <c r="D1021" s="302" t="s">
        <v>800</v>
      </c>
      <c r="E1021" s="20" t="s">
        <v>28</v>
      </c>
      <c r="F1021" s="303">
        <v>0</v>
      </c>
      <c r="G1021" s="41"/>
      <c r="H1021" s="47"/>
    </row>
    <row r="1022" s="2" customFormat="1" ht="16.8" customHeight="1">
      <c r="A1022" s="41"/>
      <c r="B1022" s="47"/>
      <c r="C1022" s="302" t="s">
        <v>28</v>
      </c>
      <c r="D1022" s="302" t="s">
        <v>1648</v>
      </c>
      <c r="E1022" s="20" t="s">
        <v>28</v>
      </c>
      <c r="F1022" s="303">
        <v>20.035</v>
      </c>
      <c r="G1022" s="41"/>
      <c r="H1022" s="47"/>
    </row>
    <row r="1023" s="2" customFormat="1" ht="16.8" customHeight="1">
      <c r="A1023" s="41"/>
      <c r="B1023" s="47"/>
      <c r="C1023" s="302" t="s">
        <v>28</v>
      </c>
      <c r="D1023" s="302" t="s">
        <v>802</v>
      </c>
      <c r="E1023" s="20" t="s">
        <v>28</v>
      </c>
      <c r="F1023" s="303">
        <v>0</v>
      </c>
      <c r="G1023" s="41"/>
      <c r="H1023" s="47"/>
    </row>
    <row r="1024" s="2" customFormat="1" ht="16.8" customHeight="1">
      <c r="A1024" s="41"/>
      <c r="B1024" s="47"/>
      <c r="C1024" s="302" t="s">
        <v>28</v>
      </c>
      <c r="D1024" s="302" t="s">
        <v>1649</v>
      </c>
      <c r="E1024" s="20" t="s">
        <v>28</v>
      </c>
      <c r="F1024" s="303">
        <v>20</v>
      </c>
      <c r="G1024" s="41"/>
      <c r="H1024" s="47"/>
    </row>
    <row r="1025" s="2" customFormat="1" ht="16.8" customHeight="1">
      <c r="A1025" s="41"/>
      <c r="B1025" s="47"/>
      <c r="C1025" s="302" t="s">
        <v>28</v>
      </c>
      <c r="D1025" s="302" t="s">
        <v>804</v>
      </c>
      <c r="E1025" s="20" t="s">
        <v>28</v>
      </c>
      <c r="F1025" s="303">
        <v>0</v>
      </c>
      <c r="G1025" s="41"/>
      <c r="H1025" s="47"/>
    </row>
    <row r="1026" s="2" customFormat="1" ht="16.8" customHeight="1">
      <c r="A1026" s="41"/>
      <c r="B1026" s="47"/>
      <c r="C1026" s="302" t="s">
        <v>28</v>
      </c>
      <c r="D1026" s="302" t="s">
        <v>1650</v>
      </c>
      <c r="E1026" s="20" t="s">
        <v>28</v>
      </c>
      <c r="F1026" s="303">
        <v>55.399999999999999</v>
      </c>
      <c r="G1026" s="41"/>
      <c r="H1026" s="47"/>
    </row>
    <row r="1027" s="2" customFormat="1" ht="16.8" customHeight="1">
      <c r="A1027" s="41"/>
      <c r="B1027" s="47"/>
      <c r="C1027" s="302" t="s">
        <v>28</v>
      </c>
      <c r="D1027" s="302" t="s">
        <v>807</v>
      </c>
      <c r="E1027" s="20" t="s">
        <v>28</v>
      </c>
      <c r="F1027" s="303">
        <v>0</v>
      </c>
      <c r="G1027" s="41"/>
      <c r="H1027" s="47"/>
    </row>
    <row r="1028" s="2" customFormat="1" ht="16.8" customHeight="1">
      <c r="A1028" s="41"/>
      <c r="B1028" s="47"/>
      <c r="C1028" s="302" t="s">
        <v>28</v>
      </c>
      <c r="D1028" s="302" t="s">
        <v>1651</v>
      </c>
      <c r="E1028" s="20" t="s">
        <v>28</v>
      </c>
      <c r="F1028" s="303">
        <v>44.539999999999999</v>
      </c>
      <c r="G1028" s="41"/>
      <c r="H1028" s="47"/>
    </row>
    <row r="1029" s="2" customFormat="1" ht="16.8" customHeight="1">
      <c r="A1029" s="41"/>
      <c r="B1029" s="47"/>
      <c r="C1029" s="302" t="s">
        <v>283</v>
      </c>
      <c r="D1029" s="302" t="s">
        <v>618</v>
      </c>
      <c r="E1029" s="20" t="s">
        <v>28</v>
      </c>
      <c r="F1029" s="303">
        <v>1043.8</v>
      </c>
      <c r="G1029" s="41"/>
      <c r="H1029" s="47"/>
    </row>
    <row r="1030" s="2" customFormat="1" ht="16.8" customHeight="1">
      <c r="A1030" s="41"/>
      <c r="B1030" s="47"/>
      <c r="C1030" s="304" t="s">
        <v>4624</v>
      </c>
      <c r="D1030" s="41"/>
      <c r="E1030" s="41"/>
      <c r="F1030" s="41"/>
      <c r="G1030" s="41"/>
      <c r="H1030" s="47"/>
    </row>
    <row r="1031" s="2" customFormat="1" ht="16.8" customHeight="1">
      <c r="A1031" s="41"/>
      <c r="B1031" s="47"/>
      <c r="C1031" s="302" t="s">
        <v>1642</v>
      </c>
      <c r="D1031" s="302" t="s">
        <v>4767</v>
      </c>
      <c r="E1031" s="20" t="s">
        <v>972</v>
      </c>
      <c r="F1031" s="303">
        <v>2243.085</v>
      </c>
      <c r="G1031" s="41"/>
      <c r="H1031" s="47"/>
    </row>
    <row r="1032" s="2" customFormat="1" ht="16.8" customHeight="1">
      <c r="A1032" s="41"/>
      <c r="B1032" s="47"/>
      <c r="C1032" s="302" t="s">
        <v>1656</v>
      </c>
      <c r="D1032" s="302" t="s">
        <v>4768</v>
      </c>
      <c r="E1032" s="20" t="s">
        <v>972</v>
      </c>
      <c r="F1032" s="303">
        <v>1095.99</v>
      </c>
      <c r="G1032" s="41"/>
      <c r="H1032" s="47"/>
    </row>
    <row r="1033" s="2" customFormat="1" ht="16.8" customHeight="1">
      <c r="A1033" s="41"/>
      <c r="B1033" s="47"/>
      <c r="C1033" s="298" t="s">
        <v>286</v>
      </c>
      <c r="D1033" s="299" t="s">
        <v>286</v>
      </c>
      <c r="E1033" s="300" t="s">
        <v>28</v>
      </c>
      <c r="F1033" s="301">
        <v>1241.4500000000001</v>
      </c>
      <c r="G1033" s="41"/>
      <c r="H1033" s="47"/>
    </row>
    <row r="1034" s="2" customFormat="1" ht="16.8" customHeight="1">
      <c r="A1034" s="41"/>
      <c r="B1034" s="47"/>
      <c r="C1034" s="302" t="s">
        <v>28</v>
      </c>
      <c r="D1034" s="302" t="s">
        <v>797</v>
      </c>
      <c r="E1034" s="20" t="s">
        <v>28</v>
      </c>
      <c r="F1034" s="303">
        <v>0</v>
      </c>
      <c r="G1034" s="41"/>
      <c r="H1034" s="47"/>
    </row>
    <row r="1035" s="2" customFormat="1" ht="16.8" customHeight="1">
      <c r="A1035" s="41"/>
      <c r="B1035" s="47"/>
      <c r="C1035" s="302" t="s">
        <v>28</v>
      </c>
      <c r="D1035" s="302" t="s">
        <v>1429</v>
      </c>
      <c r="E1035" s="20" t="s">
        <v>28</v>
      </c>
      <c r="F1035" s="303">
        <v>210.34999999999999</v>
      </c>
      <c r="G1035" s="41"/>
      <c r="H1035" s="47"/>
    </row>
    <row r="1036" s="2" customFormat="1" ht="16.8" customHeight="1">
      <c r="A1036" s="41"/>
      <c r="B1036" s="47"/>
      <c r="C1036" s="302" t="s">
        <v>28</v>
      </c>
      <c r="D1036" s="302" t="s">
        <v>1430</v>
      </c>
      <c r="E1036" s="20" t="s">
        <v>28</v>
      </c>
      <c r="F1036" s="303">
        <v>38.899999999999999</v>
      </c>
      <c r="G1036" s="41"/>
      <c r="H1036" s="47"/>
    </row>
    <row r="1037" s="2" customFormat="1" ht="16.8" customHeight="1">
      <c r="A1037" s="41"/>
      <c r="B1037" s="47"/>
      <c r="C1037" s="302" t="s">
        <v>28</v>
      </c>
      <c r="D1037" s="302" t="s">
        <v>800</v>
      </c>
      <c r="E1037" s="20" t="s">
        <v>28</v>
      </c>
      <c r="F1037" s="303">
        <v>0</v>
      </c>
      <c r="G1037" s="41"/>
      <c r="H1037" s="47"/>
    </row>
    <row r="1038" s="2" customFormat="1" ht="16.8" customHeight="1">
      <c r="A1038" s="41"/>
      <c r="B1038" s="47"/>
      <c r="C1038" s="302" t="s">
        <v>28</v>
      </c>
      <c r="D1038" s="302" t="s">
        <v>1431</v>
      </c>
      <c r="E1038" s="20" t="s">
        <v>28</v>
      </c>
      <c r="F1038" s="303">
        <v>34.5</v>
      </c>
      <c r="G1038" s="41"/>
      <c r="H1038" s="47"/>
    </row>
    <row r="1039" s="2" customFormat="1" ht="16.8" customHeight="1">
      <c r="A1039" s="41"/>
      <c r="B1039" s="47"/>
      <c r="C1039" s="302" t="s">
        <v>28</v>
      </c>
      <c r="D1039" s="302" t="s">
        <v>802</v>
      </c>
      <c r="E1039" s="20" t="s">
        <v>28</v>
      </c>
      <c r="F1039" s="303">
        <v>0</v>
      </c>
      <c r="G1039" s="41"/>
      <c r="H1039" s="47"/>
    </row>
    <row r="1040" s="2" customFormat="1" ht="16.8" customHeight="1">
      <c r="A1040" s="41"/>
      <c r="B1040" s="47"/>
      <c r="C1040" s="302" t="s">
        <v>28</v>
      </c>
      <c r="D1040" s="302" t="s">
        <v>1432</v>
      </c>
      <c r="E1040" s="20" t="s">
        <v>28</v>
      </c>
      <c r="F1040" s="303">
        <v>50.399999999999999</v>
      </c>
      <c r="G1040" s="41"/>
      <c r="H1040" s="47"/>
    </row>
    <row r="1041" s="2" customFormat="1" ht="16.8" customHeight="1">
      <c r="A1041" s="41"/>
      <c r="B1041" s="47"/>
      <c r="C1041" s="302" t="s">
        <v>28</v>
      </c>
      <c r="D1041" s="302" t="s">
        <v>804</v>
      </c>
      <c r="E1041" s="20" t="s">
        <v>28</v>
      </c>
      <c r="F1041" s="303">
        <v>0</v>
      </c>
      <c r="G1041" s="41"/>
      <c r="H1041" s="47"/>
    </row>
    <row r="1042" s="2" customFormat="1" ht="16.8" customHeight="1">
      <c r="A1042" s="41"/>
      <c r="B1042" s="47"/>
      <c r="C1042" s="302" t="s">
        <v>28</v>
      </c>
      <c r="D1042" s="302" t="s">
        <v>1433</v>
      </c>
      <c r="E1042" s="20" t="s">
        <v>28</v>
      </c>
      <c r="F1042" s="303">
        <v>274.85000000000002</v>
      </c>
      <c r="G1042" s="41"/>
      <c r="H1042" s="47"/>
    </row>
    <row r="1043" s="2" customFormat="1" ht="16.8" customHeight="1">
      <c r="A1043" s="41"/>
      <c r="B1043" s="47"/>
      <c r="C1043" s="302" t="s">
        <v>28</v>
      </c>
      <c r="D1043" s="302" t="s">
        <v>1434</v>
      </c>
      <c r="E1043" s="20" t="s">
        <v>28</v>
      </c>
      <c r="F1043" s="303">
        <v>177.75</v>
      </c>
      <c r="G1043" s="41"/>
      <c r="H1043" s="47"/>
    </row>
    <row r="1044" s="2" customFormat="1" ht="16.8" customHeight="1">
      <c r="A1044" s="41"/>
      <c r="B1044" s="47"/>
      <c r="C1044" s="302" t="s">
        <v>28</v>
      </c>
      <c r="D1044" s="302" t="s">
        <v>807</v>
      </c>
      <c r="E1044" s="20" t="s">
        <v>28</v>
      </c>
      <c r="F1044" s="303">
        <v>0</v>
      </c>
      <c r="G1044" s="41"/>
      <c r="H1044" s="47"/>
    </row>
    <row r="1045" s="2" customFormat="1" ht="16.8" customHeight="1">
      <c r="A1045" s="41"/>
      <c r="B1045" s="47"/>
      <c r="C1045" s="302" t="s">
        <v>28</v>
      </c>
      <c r="D1045" s="302" t="s">
        <v>1435</v>
      </c>
      <c r="E1045" s="20" t="s">
        <v>28</v>
      </c>
      <c r="F1045" s="303">
        <v>454.69999999999999</v>
      </c>
      <c r="G1045" s="41"/>
      <c r="H1045" s="47"/>
    </row>
    <row r="1046" s="2" customFormat="1" ht="16.8" customHeight="1">
      <c r="A1046" s="41"/>
      <c r="B1046" s="47"/>
      <c r="C1046" s="302" t="s">
        <v>286</v>
      </c>
      <c r="D1046" s="302" t="s">
        <v>416</v>
      </c>
      <c r="E1046" s="20" t="s">
        <v>28</v>
      </c>
      <c r="F1046" s="303">
        <v>1241.4500000000001</v>
      </c>
      <c r="G1046" s="41"/>
      <c r="H1046" s="47"/>
    </row>
    <row r="1047" s="2" customFormat="1" ht="16.8" customHeight="1">
      <c r="A1047" s="41"/>
      <c r="B1047" s="47"/>
      <c r="C1047" s="304" t="s">
        <v>4624</v>
      </c>
      <c r="D1047" s="41"/>
      <c r="E1047" s="41"/>
      <c r="F1047" s="41"/>
      <c r="G1047" s="41"/>
      <c r="H1047" s="47"/>
    </row>
    <row r="1048" s="2" customFormat="1" ht="16.8" customHeight="1">
      <c r="A1048" s="41"/>
      <c r="B1048" s="47"/>
      <c r="C1048" s="302" t="s">
        <v>1425</v>
      </c>
      <c r="D1048" s="302" t="s">
        <v>4769</v>
      </c>
      <c r="E1048" s="20" t="s">
        <v>572</v>
      </c>
      <c r="F1048" s="303">
        <v>1241.4500000000001</v>
      </c>
      <c r="G1048" s="41"/>
      <c r="H1048" s="47"/>
    </row>
    <row r="1049" s="2" customFormat="1" ht="16.8" customHeight="1">
      <c r="A1049" s="41"/>
      <c r="B1049" s="47"/>
      <c r="C1049" s="302" t="s">
        <v>1446</v>
      </c>
      <c r="D1049" s="302" t="s">
        <v>4770</v>
      </c>
      <c r="E1049" s="20" t="s">
        <v>572</v>
      </c>
      <c r="F1049" s="303">
        <v>1241.4500000000001</v>
      </c>
      <c r="G1049" s="41"/>
      <c r="H1049" s="47"/>
    </row>
    <row r="1050" s="2" customFormat="1" ht="16.8" customHeight="1">
      <c r="A1050" s="41"/>
      <c r="B1050" s="47"/>
      <c r="C1050" s="302" t="s">
        <v>1456</v>
      </c>
      <c r="D1050" s="302" t="s">
        <v>4771</v>
      </c>
      <c r="E1050" s="20" t="s">
        <v>572</v>
      </c>
      <c r="F1050" s="303">
        <v>1241.4500000000001</v>
      </c>
      <c r="G1050" s="41"/>
      <c r="H1050" s="47"/>
    </row>
    <row r="1051" s="2" customFormat="1" ht="16.8" customHeight="1">
      <c r="A1051" s="41"/>
      <c r="B1051" s="47"/>
      <c r="C1051" s="298" t="s">
        <v>289</v>
      </c>
      <c r="D1051" s="299" t="s">
        <v>289</v>
      </c>
      <c r="E1051" s="300" t="s">
        <v>28</v>
      </c>
      <c r="F1051" s="301">
        <v>249.25</v>
      </c>
      <c r="G1051" s="41"/>
      <c r="H1051" s="47"/>
    </row>
    <row r="1052" s="2" customFormat="1" ht="16.8" customHeight="1">
      <c r="A1052" s="41"/>
      <c r="B1052" s="47"/>
      <c r="C1052" s="302" t="s">
        <v>28</v>
      </c>
      <c r="D1052" s="302" t="s">
        <v>797</v>
      </c>
      <c r="E1052" s="20" t="s">
        <v>28</v>
      </c>
      <c r="F1052" s="303">
        <v>0</v>
      </c>
      <c r="G1052" s="41"/>
      <c r="H1052" s="47"/>
    </row>
    <row r="1053" s="2" customFormat="1" ht="16.8" customHeight="1">
      <c r="A1053" s="41"/>
      <c r="B1053" s="47"/>
      <c r="C1053" s="302" t="s">
        <v>28</v>
      </c>
      <c r="D1053" s="302" t="s">
        <v>1429</v>
      </c>
      <c r="E1053" s="20" t="s">
        <v>28</v>
      </c>
      <c r="F1053" s="303">
        <v>210.34999999999999</v>
      </c>
      <c r="G1053" s="41"/>
      <c r="H1053" s="47"/>
    </row>
    <row r="1054" s="2" customFormat="1" ht="16.8" customHeight="1">
      <c r="A1054" s="41"/>
      <c r="B1054" s="47"/>
      <c r="C1054" s="302" t="s">
        <v>28</v>
      </c>
      <c r="D1054" s="302" t="s">
        <v>1430</v>
      </c>
      <c r="E1054" s="20" t="s">
        <v>28</v>
      </c>
      <c r="F1054" s="303">
        <v>38.899999999999999</v>
      </c>
      <c r="G1054" s="41"/>
      <c r="H1054" s="47"/>
    </row>
    <row r="1055" s="2" customFormat="1" ht="16.8" customHeight="1">
      <c r="A1055" s="41"/>
      <c r="B1055" s="47"/>
      <c r="C1055" s="302" t="s">
        <v>289</v>
      </c>
      <c r="D1055" s="302" t="s">
        <v>618</v>
      </c>
      <c r="E1055" s="20" t="s">
        <v>28</v>
      </c>
      <c r="F1055" s="303">
        <v>249.25</v>
      </c>
      <c r="G1055" s="41"/>
      <c r="H1055" s="47"/>
    </row>
    <row r="1056" s="2" customFormat="1" ht="16.8" customHeight="1">
      <c r="A1056" s="41"/>
      <c r="B1056" s="47"/>
      <c r="C1056" s="304" t="s">
        <v>4624</v>
      </c>
      <c r="D1056" s="41"/>
      <c r="E1056" s="41"/>
      <c r="F1056" s="41"/>
      <c r="G1056" s="41"/>
      <c r="H1056" s="47"/>
    </row>
    <row r="1057" s="2" customFormat="1" ht="16.8" customHeight="1">
      <c r="A1057" s="41"/>
      <c r="B1057" s="47"/>
      <c r="C1057" s="302" t="s">
        <v>1425</v>
      </c>
      <c r="D1057" s="302" t="s">
        <v>4769</v>
      </c>
      <c r="E1057" s="20" t="s">
        <v>572</v>
      </c>
      <c r="F1057" s="303">
        <v>1241.4500000000001</v>
      </c>
      <c r="G1057" s="41"/>
      <c r="H1057" s="47"/>
    </row>
    <row r="1058" s="2" customFormat="1" ht="16.8" customHeight="1">
      <c r="A1058" s="41"/>
      <c r="B1058" s="47"/>
      <c r="C1058" s="302" t="s">
        <v>4173</v>
      </c>
      <c r="D1058" s="302" t="s">
        <v>4645</v>
      </c>
      <c r="E1058" s="20" t="s">
        <v>572</v>
      </c>
      <c r="F1058" s="303">
        <v>3776.6669999999999</v>
      </c>
      <c r="G1058" s="41"/>
      <c r="H1058" s="47"/>
    </row>
    <row r="1059" s="2" customFormat="1" ht="16.8" customHeight="1">
      <c r="A1059" s="41"/>
      <c r="B1059" s="47"/>
      <c r="C1059" s="298" t="s">
        <v>292</v>
      </c>
      <c r="D1059" s="299" t="s">
        <v>292</v>
      </c>
      <c r="E1059" s="300" t="s">
        <v>28</v>
      </c>
      <c r="F1059" s="301">
        <v>34.5</v>
      </c>
      <c r="G1059" s="41"/>
      <c r="H1059" s="47"/>
    </row>
    <row r="1060" s="2" customFormat="1" ht="16.8" customHeight="1">
      <c r="A1060" s="41"/>
      <c r="B1060" s="47"/>
      <c r="C1060" s="302" t="s">
        <v>28</v>
      </c>
      <c r="D1060" s="302" t="s">
        <v>800</v>
      </c>
      <c r="E1060" s="20" t="s">
        <v>28</v>
      </c>
      <c r="F1060" s="303">
        <v>0</v>
      </c>
      <c r="G1060" s="41"/>
      <c r="H1060" s="47"/>
    </row>
    <row r="1061" s="2" customFormat="1" ht="16.8" customHeight="1">
      <c r="A1061" s="41"/>
      <c r="B1061" s="47"/>
      <c r="C1061" s="302" t="s">
        <v>28</v>
      </c>
      <c r="D1061" s="302" t="s">
        <v>1431</v>
      </c>
      <c r="E1061" s="20" t="s">
        <v>28</v>
      </c>
      <c r="F1061" s="303">
        <v>34.5</v>
      </c>
      <c r="G1061" s="41"/>
      <c r="H1061" s="47"/>
    </row>
    <row r="1062" s="2" customFormat="1" ht="16.8" customHeight="1">
      <c r="A1062" s="41"/>
      <c r="B1062" s="47"/>
      <c r="C1062" s="302" t="s">
        <v>292</v>
      </c>
      <c r="D1062" s="302" t="s">
        <v>618</v>
      </c>
      <c r="E1062" s="20" t="s">
        <v>28</v>
      </c>
      <c r="F1062" s="303">
        <v>34.5</v>
      </c>
      <c r="G1062" s="41"/>
      <c r="H1062" s="47"/>
    </row>
    <row r="1063" s="2" customFormat="1" ht="16.8" customHeight="1">
      <c r="A1063" s="41"/>
      <c r="B1063" s="47"/>
      <c r="C1063" s="304" t="s">
        <v>4624</v>
      </c>
      <c r="D1063" s="41"/>
      <c r="E1063" s="41"/>
      <c r="F1063" s="41"/>
      <c r="G1063" s="41"/>
      <c r="H1063" s="47"/>
    </row>
    <row r="1064" s="2" customFormat="1" ht="16.8" customHeight="1">
      <c r="A1064" s="41"/>
      <c r="B1064" s="47"/>
      <c r="C1064" s="302" t="s">
        <v>1425</v>
      </c>
      <c r="D1064" s="302" t="s">
        <v>4769</v>
      </c>
      <c r="E1064" s="20" t="s">
        <v>572</v>
      </c>
      <c r="F1064" s="303">
        <v>1241.4500000000001</v>
      </c>
      <c r="G1064" s="41"/>
      <c r="H1064" s="47"/>
    </row>
    <row r="1065" s="2" customFormat="1" ht="16.8" customHeight="1">
      <c r="A1065" s="41"/>
      <c r="B1065" s="47"/>
      <c r="C1065" s="302" t="s">
        <v>4182</v>
      </c>
      <c r="D1065" s="302" t="s">
        <v>4716</v>
      </c>
      <c r="E1065" s="20" t="s">
        <v>572</v>
      </c>
      <c r="F1065" s="303">
        <v>3474.7530000000002</v>
      </c>
      <c r="G1065" s="41"/>
      <c r="H1065" s="47"/>
    </row>
    <row r="1066" s="2" customFormat="1" ht="16.8" customHeight="1">
      <c r="A1066" s="41"/>
      <c r="B1066" s="47"/>
      <c r="C1066" s="298" t="s">
        <v>295</v>
      </c>
      <c r="D1066" s="299" t="s">
        <v>295</v>
      </c>
      <c r="E1066" s="300" t="s">
        <v>28</v>
      </c>
      <c r="F1066" s="301">
        <v>50.399999999999999</v>
      </c>
      <c r="G1066" s="41"/>
      <c r="H1066" s="47"/>
    </row>
    <row r="1067" s="2" customFormat="1" ht="16.8" customHeight="1">
      <c r="A1067" s="41"/>
      <c r="B1067" s="47"/>
      <c r="C1067" s="302" t="s">
        <v>28</v>
      </c>
      <c r="D1067" s="302" t="s">
        <v>802</v>
      </c>
      <c r="E1067" s="20" t="s">
        <v>28</v>
      </c>
      <c r="F1067" s="303">
        <v>0</v>
      </c>
      <c r="G1067" s="41"/>
      <c r="H1067" s="47"/>
    </row>
    <row r="1068" s="2" customFormat="1" ht="16.8" customHeight="1">
      <c r="A1068" s="41"/>
      <c r="B1068" s="47"/>
      <c r="C1068" s="302" t="s">
        <v>28</v>
      </c>
      <c r="D1068" s="302" t="s">
        <v>1432</v>
      </c>
      <c r="E1068" s="20" t="s">
        <v>28</v>
      </c>
      <c r="F1068" s="303">
        <v>50.399999999999999</v>
      </c>
      <c r="G1068" s="41"/>
      <c r="H1068" s="47"/>
    </row>
    <row r="1069" s="2" customFormat="1" ht="16.8" customHeight="1">
      <c r="A1069" s="41"/>
      <c r="B1069" s="47"/>
      <c r="C1069" s="302" t="s">
        <v>295</v>
      </c>
      <c r="D1069" s="302" t="s">
        <v>618</v>
      </c>
      <c r="E1069" s="20" t="s">
        <v>28</v>
      </c>
      <c r="F1069" s="303">
        <v>50.399999999999999</v>
      </c>
      <c r="G1069" s="41"/>
      <c r="H1069" s="47"/>
    </row>
    <row r="1070" s="2" customFormat="1" ht="16.8" customHeight="1">
      <c r="A1070" s="41"/>
      <c r="B1070" s="47"/>
      <c r="C1070" s="304" t="s">
        <v>4624</v>
      </c>
      <c r="D1070" s="41"/>
      <c r="E1070" s="41"/>
      <c r="F1070" s="41"/>
      <c r="G1070" s="41"/>
      <c r="H1070" s="47"/>
    </row>
    <row r="1071" s="2" customFormat="1" ht="16.8" customHeight="1">
      <c r="A1071" s="41"/>
      <c r="B1071" s="47"/>
      <c r="C1071" s="302" t="s">
        <v>1425</v>
      </c>
      <c r="D1071" s="302" t="s">
        <v>4769</v>
      </c>
      <c r="E1071" s="20" t="s">
        <v>572</v>
      </c>
      <c r="F1071" s="303">
        <v>1241.4500000000001</v>
      </c>
      <c r="G1071" s="41"/>
      <c r="H1071" s="47"/>
    </row>
    <row r="1072" s="2" customFormat="1" ht="16.8" customHeight="1">
      <c r="A1072" s="41"/>
      <c r="B1072" s="47"/>
      <c r="C1072" s="302" t="s">
        <v>4182</v>
      </c>
      <c r="D1072" s="302" t="s">
        <v>4716</v>
      </c>
      <c r="E1072" s="20" t="s">
        <v>572</v>
      </c>
      <c r="F1072" s="303">
        <v>3474.7530000000002</v>
      </c>
      <c r="G1072" s="41"/>
      <c r="H1072" s="47"/>
    </row>
    <row r="1073" s="2" customFormat="1" ht="16.8" customHeight="1">
      <c r="A1073" s="41"/>
      <c r="B1073" s="47"/>
      <c r="C1073" s="298" t="s">
        <v>298</v>
      </c>
      <c r="D1073" s="299" t="s">
        <v>298</v>
      </c>
      <c r="E1073" s="300" t="s">
        <v>28</v>
      </c>
      <c r="F1073" s="301">
        <v>452.60000000000002</v>
      </c>
      <c r="G1073" s="41"/>
      <c r="H1073" s="47"/>
    </row>
    <row r="1074" s="2" customFormat="1" ht="16.8" customHeight="1">
      <c r="A1074" s="41"/>
      <c r="B1074" s="47"/>
      <c r="C1074" s="302" t="s">
        <v>28</v>
      </c>
      <c r="D1074" s="302" t="s">
        <v>804</v>
      </c>
      <c r="E1074" s="20" t="s">
        <v>28</v>
      </c>
      <c r="F1074" s="303">
        <v>0</v>
      </c>
      <c r="G1074" s="41"/>
      <c r="H1074" s="47"/>
    </row>
    <row r="1075" s="2" customFormat="1" ht="16.8" customHeight="1">
      <c r="A1075" s="41"/>
      <c r="B1075" s="47"/>
      <c r="C1075" s="302" t="s">
        <v>28</v>
      </c>
      <c r="D1075" s="302" t="s">
        <v>1433</v>
      </c>
      <c r="E1075" s="20" t="s">
        <v>28</v>
      </c>
      <c r="F1075" s="303">
        <v>274.85000000000002</v>
      </c>
      <c r="G1075" s="41"/>
      <c r="H1075" s="47"/>
    </row>
    <row r="1076" s="2" customFormat="1" ht="16.8" customHeight="1">
      <c r="A1076" s="41"/>
      <c r="B1076" s="47"/>
      <c r="C1076" s="302" t="s">
        <v>28</v>
      </c>
      <c r="D1076" s="302" t="s">
        <v>1434</v>
      </c>
      <c r="E1076" s="20" t="s">
        <v>28</v>
      </c>
      <c r="F1076" s="303">
        <v>177.75</v>
      </c>
      <c r="G1076" s="41"/>
      <c r="H1076" s="47"/>
    </row>
    <row r="1077" s="2" customFormat="1" ht="16.8" customHeight="1">
      <c r="A1077" s="41"/>
      <c r="B1077" s="47"/>
      <c r="C1077" s="302" t="s">
        <v>298</v>
      </c>
      <c r="D1077" s="302" t="s">
        <v>618</v>
      </c>
      <c r="E1077" s="20" t="s">
        <v>28</v>
      </c>
      <c r="F1077" s="303">
        <v>452.60000000000002</v>
      </c>
      <c r="G1077" s="41"/>
      <c r="H1077" s="47"/>
    </row>
    <row r="1078" s="2" customFormat="1" ht="16.8" customHeight="1">
      <c r="A1078" s="41"/>
      <c r="B1078" s="47"/>
      <c r="C1078" s="304" t="s">
        <v>4624</v>
      </c>
      <c r="D1078" s="41"/>
      <c r="E1078" s="41"/>
      <c r="F1078" s="41"/>
      <c r="G1078" s="41"/>
      <c r="H1078" s="47"/>
    </row>
    <row r="1079" s="2" customFormat="1" ht="16.8" customHeight="1">
      <c r="A1079" s="41"/>
      <c r="B1079" s="47"/>
      <c r="C1079" s="302" t="s">
        <v>1425</v>
      </c>
      <c r="D1079" s="302" t="s">
        <v>4769</v>
      </c>
      <c r="E1079" s="20" t="s">
        <v>572</v>
      </c>
      <c r="F1079" s="303">
        <v>1241.4500000000001</v>
      </c>
      <c r="G1079" s="41"/>
      <c r="H1079" s="47"/>
    </row>
    <row r="1080" s="2" customFormat="1" ht="16.8" customHeight="1">
      <c r="A1080" s="41"/>
      <c r="B1080" s="47"/>
      <c r="C1080" s="302" t="s">
        <v>4173</v>
      </c>
      <c r="D1080" s="302" t="s">
        <v>4645</v>
      </c>
      <c r="E1080" s="20" t="s">
        <v>572</v>
      </c>
      <c r="F1080" s="303">
        <v>3776.6669999999999</v>
      </c>
      <c r="G1080" s="41"/>
      <c r="H1080" s="47"/>
    </row>
    <row r="1081" s="2" customFormat="1" ht="16.8" customHeight="1">
      <c r="A1081" s="41"/>
      <c r="B1081" s="47"/>
      <c r="C1081" s="298" t="s">
        <v>301</v>
      </c>
      <c r="D1081" s="299" t="s">
        <v>301</v>
      </c>
      <c r="E1081" s="300" t="s">
        <v>28</v>
      </c>
      <c r="F1081" s="301">
        <v>454.69999999999999</v>
      </c>
      <c r="G1081" s="41"/>
      <c r="H1081" s="47"/>
    </row>
    <row r="1082" s="2" customFormat="1" ht="16.8" customHeight="1">
      <c r="A1082" s="41"/>
      <c r="B1082" s="47"/>
      <c r="C1082" s="302" t="s">
        <v>28</v>
      </c>
      <c r="D1082" s="302" t="s">
        <v>807</v>
      </c>
      <c r="E1082" s="20" t="s">
        <v>28</v>
      </c>
      <c r="F1082" s="303">
        <v>0</v>
      </c>
      <c r="G1082" s="41"/>
      <c r="H1082" s="47"/>
    </row>
    <row r="1083" s="2" customFormat="1" ht="16.8" customHeight="1">
      <c r="A1083" s="41"/>
      <c r="B1083" s="47"/>
      <c r="C1083" s="302" t="s">
        <v>28</v>
      </c>
      <c r="D1083" s="302" t="s">
        <v>1435</v>
      </c>
      <c r="E1083" s="20" t="s">
        <v>28</v>
      </c>
      <c r="F1083" s="303">
        <v>454.69999999999999</v>
      </c>
      <c r="G1083" s="41"/>
      <c r="H1083" s="47"/>
    </row>
    <row r="1084" s="2" customFormat="1" ht="16.8" customHeight="1">
      <c r="A1084" s="41"/>
      <c r="B1084" s="47"/>
      <c r="C1084" s="302" t="s">
        <v>301</v>
      </c>
      <c r="D1084" s="302" t="s">
        <v>618</v>
      </c>
      <c r="E1084" s="20" t="s">
        <v>28</v>
      </c>
      <c r="F1084" s="303">
        <v>454.69999999999999</v>
      </c>
      <c r="G1084" s="41"/>
      <c r="H1084" s="47"/>
    </row>
    <row r="1085" s="2" customFormat="1" ht="16.8" customHeight="1">
      <c r="A1085" s="41"/>
      <c r="B1085" s="47"/>
      <c r="C1085" s="304" t="s">
        <v>4624</v>
      </c>
      <c r="D1085" s="41"/>
      <c r="E1085" s="41"/>
      <c r="F1085" s="41"/>
      <c r="G1085" s="41"/>
      <c r="H1085" s="47"/>
    </row>
    <row r="1086" s="2" customFormat="1" ht="16.8" customHeight="1">
      <c r="A1086" s="41"/>
      <c r="B1086" s="47"/>
      <c r="C1086" s="302" t="s">
        <v>1425</v>
      </c>
      <c r="D1086" s="302" t="s">
        <v>4769</v>
      </c>
      <c r="E1086" s="20" t="s">
        <v>572</v>
      </c>
      <c r="F1086" s="303">
        <v>1241.4500000000001</v>
      </c>
      <c r="G1086" s="41"/>
      <c r="H1086" s="47"/>
    </row>
    <row r="1087" s="2" customFormat="1" ht="16.8" customHeight="1">
      <c r="A1087" s="41"/>
      <c r="B1087" s="47"/>
      <c r="C1087" s="302" t="s">
        <v>4173</v>
      </c>
      <c r="D1087" s="302" t="s">
        <v>4645</v>
      </c>
      <c r="E1087" s="20" t="s">
        <v>572</v>
      </c>
      <c r="F1087" s="303">
        <v>3776.6669999999999</v>
      </c>
      <c r="G1087" s="41"/>
      <c r="H1087" s="47"/>
    </row>
    <row r="1088" s="2" customFormat="1" ht="16.8" customHeight="1">
      <c r="A1088" s="41"/>
      <c r="B1088" s="47"/>
      <c r="C1088" s="298" t="s">
        <v>1633</v>
      </c>
      <c r="D1088" s="299" t="s">
        <v>1633</v>
      </c>
      <c r="E1088" s="300" t="s">
        <v>28</v>
      </c>
      <c r="F1088" s="301">
        <v>2755.5590000000002</v>
      </c>
      <c r="G1088" s="41"/>
      <c r="H1088" s="47"/>
    </row>
    <row r="1089" s="2" customFormat="1" ht="16.8" customHeight="1">
      <c r="A1089" s="41"/>
      <c r="B1089" s="47"/>
      <c r="C1089" s="302" t="s">
        <v>28</v>
      </c>
      <c r="D1089" s="302" t="s">
        <v>1626</v>
      </c>
      <c r="E1089" s="20" t="s">
        <v>28</v>
      </c>
      <c r="F1089" s="303">
        <v>439.49599999999998</v>
      </c>
      <c r="G1089" s="41"/>
      <c r="H1089" s="47"/>
    </row>
    <row r="1090" s="2" customFormat="1" ht="16.8" customHeight="1">
      <c r="A1090" s="41"/>
      <c r="B1090" s="47"/>
      <c r="C1090" s="302" t="s">
        <v>28</v>
      </c>
      <c r="D1090" s="302" t="s">
        <v>131</v>
      </c>
      <c r="E1090" s="20" t="s">
        <v>28</v>
      </c>
      <c r="F1090" s="303">
        <v>784.30600000000004</v>
      </c>
      <c r="G1090" s="41"/>
      <c r="H1090" s="47"/>
    </row>
    <row r="1091" s="2" customFormat="1" ht="16.8" customHeight="1">
      <c r="A1091" s="41"/>
      <c r="B1091" s="47"/>
      <c r="C1091" s="302" t="s">
        <v>28</v>
      </c>
      <c r="D1091" s="302" t="s">
        <v>1627</v>
      </c>
      <c r="E1091" s="20" t="s">
        <v>28</v>
      </c>
      <c r="F1091" s="303">
        <v>10.26</v>
      </c>
      <c r="G1091" s="41"/>
      <c r="H1091" s="47"/>
    </row>
    <row r="1092" s="2" customFormat="1" ht="16.8" customHeight="1">
      <c r="A1092" s="41"/>
      <c r="B1092" s="47"/>
      <c r="C1092" s="302" t="s">
        <v>28</v>
      </c>
      <c r="D1092" s="302" t="s">
        <v>1628</v>
      </c>
      <c r="E1092" s="20" t="s">
        <v>28</v>
      </c>
      <c r="F1092" s="303">
        <v>1318.4849999999999</v>
      </c>
      <c r="G1092" s="41"/>
      <c r="H1092" s="47"/>
    </row>
    <row r="1093" s="2" customFormat="1" ht="16.8" customHeight="1">
      <c r="A1093" s="41"/>
      <c r="B1093" s="47"/>
      <c r="C1093" s="302" t="s">
        <v>28</v>
      </c>
      <c r="D1093" s="302" t="s">
        <v>1629</v>
      </c>
      <c r="E1093" s="20" t="s">
        <v>28</v>
      </c>
      <c r="F1093" s="303">
        <v>-219.71299999999999</v>
      </c>
      <c r="G1093" s="41"/>
      <c r="H1093" s="47"/>
    </row>
    <row r="1094" s="2" customFormat="1" ht="16.8" customHeight="1">
      <c r="A1094" s="41"/>
      <c r="B1094" s="47"/>
      <c r="C1094" s="302" t="s">
        <v>28</v>
      </c>
      <c r="D1094" s="302" t="s">
        <v>1630</v>
      </c>
      <c r="E1094" s="20" t="s">
        <v>28</v>
      </c>
      <c r="F1094" s="303">
        <v>175.24500000000001</v>
      </c>
      <c r="G1094" s="41"/>
      <c r="H1094" s="47"/>
    </row>
    <row r="1095" s="2" customFormat="1" ht="16.8" customHeight="1">
      <c r="A1095" s="41"/>
      <c r="B1095" s="47"/>
      <c r="C1095" s="302" t="s">
        <v>28</v>
      </c>
      <c r="D1095" s="302" t="s">
        <v>1631</v>
      </c>
      <c r="E1095" s="20" t="s">
        <v>28</v>
      </c>
      <c r="F1095" s="303">
        <v>247.47999999999999</v>
      </c>
      <c r="G1095" s="41"/>
      <c r="H1095" s="47"/>
    </row>
    <row r="1096" s="2" customFormat="1" ht="16.8" customHeight="1">
      <c r="A1096" s="41"/>
      <c r="B1096" s="47"/>
      <c r="C1096" s="302" t="s">
        <v>1633</v>
      </c>
      <c r="D1096" s="302" t="s">
        <v>416</v>
      </c>
      <c r="E1096" s="20" t="s">
        <v>28</v>
      </c>
      <c r="F1096" s="303">
        <v>2755.5590000000002</v>
      </c>
      <c r="G1096" s="41"/>
      <c r="H1096" s="47"/>
    </row>
    <row r="1097" s="2" customFormat="1" ht="16.8" customHeight="1">
      <c r="A1097" s="41"/>
      <c r="B1097" s="47"/>
      <c r="C1097" s="298" t="s">
        <v>304</v>
      </c>
      <c r="D1097" s="299" t="s">
        <v>304</v>
      </c>
      <c r="E1097" s="300" t="s">
        <v>28</v>
      </c>
      <c r="F1097" s="301">
        <v>794.56600000000003</v>
      </c>
      <c r="G1097" s="41"/>
      <c r="H1097" s="47"/>
    </row>
    <row r="1098" s="2" customFormat="1" ht="16.8" customHeight="1">
      <c r="A1098" s="41"/>
      <c r="B1098" s="47"/>
      <c r="C1098" s="302" t="s">
        <v>28</v>
      </c>
      <c r="D1098" s="302" t="s">
        <v>131</v>
      </c>
      <c r="E1098" s="20" t="s">
        <v>28</v>
      </c>
      <c r="F1098" s="303">
        <v>784.30600000000004</v>
      </c>
      <c r="G1098" s="41"/>
      <c r="H1098" s="47"/>
    </row>
    <row r="1099" s="2" customFormat="1" ht="16.8" customHeight="1">
      <c r="A1099" s="41"/>
      <c r="B1099" s="47"/>
      <c r="C1099" s="302" t="s">
        <v>28</v>
      </c>
      <c r="D1099" s="302" t="s">
        <v>1627</v>
      </c>
      <c r="E1099" s="20" t="s">
        <v>28</v>
      </c>
      <c r="F1099" s="303">
        <v>10.26</v>
      </c>
      <c r="G1099" s="41"/>
      <c r="H1099" s="47"/>
    </row>
    <row r="1100" s="2" customFormat="1" ht="16.8" customHeight="1">
      <c r="A1100" s="41"/>
      <c r="B1100" s="47"/>
      <c r="C1100" s="302" t="s">
        <v>304</v>
      </c>
      <c r="D1100" s="302" t="s">
        <v>618</v>
      </c>
      <c r="E1100" s="20" t="s">
        <v>28</v>
      </c>
      <c r="F1100" s="303">
        <v>794.56600000000003</v>
      </c>
      <c r="G1100" s="41"/>
      <c r="H1100" s="47"/>
    </row>
    <row r="1101" s="2" customFormat="1" ht="16.8" customHeight="1">
      <c r="A1101" s="41"/>
      <c r="B1101" s="47"/>
      <c r="C1101" s="304" t="s">
        <v>4624</v>
      </c>
      <c r="D1101" s="41"/>
      <c r="E1101" s="41"/>
      <c r="F1101" s="41"/>
      <c r="G1101" s="41"/>
      <c r="H1101" s="47"/>
    </row>
    <row r="1102" s="2" customFormat="1" ht="16.8" customHeight="1">
      <c r="A1102" s="41"/>
      <c r="B1102" s="47"/>
      <c r="C1102" s="302" t="s">
        <v>1622</v>
      </c>
      <c r="D1102" s="302" t="s">
        <v>4649</v>
      </c>
      <c r="E1102" s="20" t="s">
        <v>572</v>
      </c>
      <c r="F1102" s="303">
        <v>2755.5590000000002</v>
      </c>
      <c r="G1102" s="41"/>
      <c r="H1102" s="47"/>
    </row>
    <row r="1103" s="2" customFormat="1" ht="16.8" customHeight="1">
      <c r="A1103" s="41"/>
      <c r="B1103" s="47"/>
      <c r="C1103" s="302" t="s">
        <v>1712</v>
      </c>
      <c r="D1103" s="302" t="s">
        <v>4694</v>
      </c>
      <c r="E1103" s="20" t="s">
        <v>572</v>
      </c>
      <c r="F1103" s="303">
        <v>1014.314</v>
      </c>
      <c r="G1103" s="41"/>
      <c r="H1103" s="47"/>
    </row>
    <row r="1104" s="2" customFormat="1" ht="16.8" customHeight="1">
      <c r="A1104" s="41"/>
      <c r="B1104" s="47"/>
      <c r="C1104" s="298" t="s">
        <v>1632</v>
      </c>
      <c r="D1104" s="299" t="s">
        <v>1632</v>
      </c>
      <c r="E1104" s="300" t="s">
        <v>28</v>
      </c>
      <c r="F1104" s="301">
        <v>1521.4970000000001</v>
      </c>
      <c r="G1104" s="41"/>
      <c r="H1104" s="47"/>
    </row>
    <row r="1105" s="2" customFormat="1" ht="16.8" customHeight="1">
      <c r="A1105" s="41"/>
      <c r="B1105" s="47"/>
      <c r="C1105" s="302" t="s">
        <v>28</v>
      </c>
      <c r="D1105" s="302" t="s">
        <v>1628</v>
      </c>
      <c r="E1105" s="20" t="s">
        <v>28</v>
      </c>
      <c r="F1105" s="303">
        <v>1318.4849999999999</v>
      </c>
      <c r="G1105" s="41"/>
      <c r="H1105" s="47"/>
    </row>
    <row r="1106" s="2" customFormat="1" ht="16.8" customHeight="1">
      <c r="A1106" s="41"/>
      <c r="B1106" s="47"/>
      <c r="C1106" s="302" t="s">
        <v>28</v>
      </c>
      <c r="D1106" s="302" t="s">
        <v>1629</v>
      </c>
      <c r="E1106" s="20" t="s">
        <v>28</v>
      </c>
      <c r="F1106" s="303">
        <v>-219.71299999999999</v>
      </c>
      <c r="G1106" s="41"/>
      <c r="H1106" s="47"/>
    </row>
    <row r="1107" s="2" customFormat="1" ht="16.8" customHeight="1">
      <c r="A1107" s="41"/>
      <c r="B1107" s="47"/>
      <c r="C1107" s="302" t="s">
        <v>28</v>
      </c>
      <c r="D1107" s="302" t="s">
        <v>1630</v>
      </c>
      <c r="E1107" s="20" t="s">
        <v>28</v>
      </c>
      <c r="F1107" s="303">
        <v>175.24500000000001</v>
      </c>
      <c r="G1107" s="41"/>
      <c r="H1107" s="47"/>
    </row>
    <row r="1108" s="2" customFormat="1" ht="16.8" customHeight="1">
      <c r="A1108" s="41"/>
      <c r="B1108" s="47"/>
      <c r="C1108" s="302" t="s">
        <v>28</v>
      </c>
      <c r="D1108" s="302" t="s">
        <v>1631</v>
      </c>
      <c r="E1108" s="20" t="s">
        <v>28</v>
      </c>
      <c r="F1108" s="303">
        <v>247.47999999999999</v>
      </c>
      <c r="G1108" s="41"/>
      <c r="H1108" s="47"/>
    </row>
    <row r="1109" s="2" customFormat="1" ht="16.8" customHeight="1">
      <c r="A1109" s="41"/>
      <c r="B1109" s="47"/>
      <c r="C1109" s="302" t="s">
        <v>1632</v>
      </c>
      <c r="D1109" s="302" t="s">
        <v>618</v>
      </c>
      <c r="E1109" s="20" t="s">
        <v>28</v>
      </c>
      <c r="F1109" s="303">
        <v>1521.4970000000001</v>
      </c>
      <c r="G1109" s="41"/>
      <c r="H1109" s="47"/>
    </row>
    <row r="1110" s="2" customFormat="1" ht="16.8" customHeight="1">
      <c r="A1110" s="41"/>
      <c r="B1110" s="47"/>
      <c r="C1110" s="298" t="s">
        <v>307</v>
      </c>
      <c r="D1110" s="299" t="s">
        <v>307</v>
      </c>
      <c r="E1110" s="300" t="s">
        <v>28</v>
      </c>
      <c r="F1110" s="301">
        <v>1014.314</v>
      </c>
      <c r="G1110" s="41"/>
      <c r="H1110" s="47"/>
    </row>
    <row r="1111" s="2" customFormat="1" ht="16.8" customHeight="1">
      <c r="A1111" s="41"/>
      <c r="B1111" s="47"/>
      <c r="C1111" s="302" t="s">
        <v>28</v>
      </c>
      <c r="D1111" s="302" t="s">
        <v>165</v>
      </c>
      <c r="E1111" s="20" t="s">
        <v>28</v>
      </c>
      <c r="F1111" s="303">
        <v>219.74799999999999</v>
      </c>
      <c r="G1111" s="41"/>
      <c r="H1111" s="47"/>
    </row>
    <row r="1112" s="2" customFormat="1" ht="16.8" customHeight="1">
      <c r="A1112" s="41"/>
      <c r="B1112" s="47"/>
      <c r="C1112" s="302" t="s">
        <v>28</v>
      </c>
      <c r="D1112" s="302" t="s">
        <v>304</v>
      </c>
      <c r="E1112" s="20" t="s">
        <v>28</v>
      </c>
      <c r="F1112" s="303">
        <v>794.56600000000003</v>
      </c>
      <c r="G1112" s="41"/>
      <c r="H1112" s="47"/>
    </row>
    <row r="1113" s="2" customFormat="1" ht="16.8" customHeight="1">
      <c r="A1113" s="41"/>
      <c r="B1113" s="47"/>
      <c r="C1113" s="302" t="s">
        <v>307</v>
      </c>
      <c r="D1113" s="302" t="s">
        <v>416</v>
      </c>
      <c r="E1113" s="20" t="s">
        <v>28</v>
      </c>
      <c r="F1113" s="303">
        <v>1014.314</v>
      </c>
      <c r="G1113" s="41"/>
      <c r="H1113" s="47"/>
    </row>
    <row r="1114" s="2" customFormat="1" ht="16.8" customHeight="1">
      <c r="A1114" s="41"/>
      <c r="B1114" s="47"/>
      <c r="C1114" s="304" t="s">
        <v>4624</v>
      </c>
      <c r="D1114" s="41"/>
      <c r="E1114" s="41"/>
      <c r="F1114" s="41"/>
      <c r="G1114" s="41"/>
      <c r="H1114" s="47"/>
    </row>
    <row r="1115" s="2" customFormat="1" ht="16.8" customHeight="1">
      <c r="A1115" s="41"/>
      <c r="B1115" s="47"/>
      <c r="C1115" s="302" t="s">
        <v>1712</v>
      </c>
      <c r="D1115" s="302" t="s">
        <v>4694</v>
      </c>
      <c r="E1115" s="20" t="s">
        <v>572</v>
      </c>
      <c r="F1115" s="303">
        <v>1014.314</v>
      </c>
      <c r="G1115" s="41"/>
      <c r="H1115" s="47"/>
    </row>
    <row r="1116" s="2" customFormat="1" ht="16.8" customHeight="1">
      <c r="A1116" s="41"/>
      <c r="B1116" s="47"/>
      <c r="C1116" s="302" t="s">
        <v>1717</v>
      </c>
      <c r="D1116" s="302" t="s">
        <v>4772</v>
      </c>
      <c r="E1116" s="20" t="s">
        <v>572</v>
      </c>
      <c r="F1116" s="303">
        <v>2028.6279999999999</v>
      </c>
      <c r="G1116" s="41"/>
      <c r="H1116" s="47"/>
    </row>
    <row r="1117" s="2" customFormat="1" ht="16.8" customHeight="1">
      <c r="A1117" s="41"/>
      <c r="B1117" s="47"/>
      <c r="C1117" s="302" t="s">
        <v>1723</v>
      </c>
      <c r="D1117" s="302" t="s">
        <v>4773</v>
      </c>
      <c r="E1117" s="20" t="s">
        <v>572</v>
      </c>
      <c r="F1117" s="303">
        <v>1105.194</v>
      </c>
      <c r="G1117" s="41"/>
      <c r="H1117" s="47"/>
    </row>
    <row r="1118" s="2" customFormat="1" ht="16.8" customHeight="1">
      <c r="A1118" s="41"/>
      <c r="B1118" s="47"/>
      <c r="C1118" s="302" t="s">
        <v>1740</v>
      </c>
      <c r="D1118" s="302" t="s">
        <v>4774</v>
      </c>
      <c r="E1118" s="20" t="s">
        <v>572</v>
      </c>
      <c r="F1118" s="303">
        <v>1014.314</v>
      </c>
      <c r="G1118" s="41"/>
      <c r="H1118" s="47"/>
    </row>
    <row r="1119" s="2" customFormat="1" ht="16.8" customHeight="1">
      <c r="A1119" s="41"/>
      <c r="B1119" s="47"/>
      <c r="C1119" s="298" t="s">
        <v>310</v>
      </c>
      <c r="D1119" s="299" t="s">
        <v>310</v>
      </c>
      <c r="E1119" s="300" t="s">
        <v>28</v>
      </c>
      <c r="F1119" s="301">
        <v>35.399999999999999</v>
      </c>
      <c r="G1119" s="41"/>
      <c r="H1119" s="47"/>
    </row>
    <row r="1120" s="2" customFormat="1" ht="16.8" customHeight="1">
      <c r="A1120" s="41"/>
      <c r="B1120" s="47"/>
      <c r="C1120" s="304" t="s">
        <v>4624</v>
      </c>
      <c r="D1120" s="41"/>
      <c r="E1120" s="41"/>
      <c r="F1120" s="41"/>
      <c r="G1120" s="41"/>
      <c r="H1120" s="47"/>
    </row>
    <row r="1121" s="2" customFormat="1" ht="16.8" customHeight="1">
      <c r="A1121" s="41"/>
      <c r="B1121" s="47"/>
      <c r="C1121" s="302" t="s">
        <v>3506</v>
      </c>
      <c r="D1121" s="302" t="s">
        <v>4775</v>
      </c>
      <c r="E1121" s="20" t="s">
        <v>572</v>
      </c>
      <c r="F1121" s="303">
        <v>86.950999999999993</v>
      </c>
      <c r="G1121" s="41"/>
      <c r="H1121" s="47"/>
    </row>
    <row r="1122" s="2" customFormat="1" ht="16.8" customHeight="1">
      <c r="A1122" s="41"/>
      <c r="B1122" s="47"/>
      <c r="C1122" s="298" t="s">
        <v>313</v>
      </c>
      <c r="D1122" s="299" t="s">
        <v>313</v>
      </c>
      <c r="E1122" s="300" t="s">
        <v>28</v>
      </c>
      <c r="F1122" s="301">
        <v>24.859999999999999</v>
      </c>
      <c r="G1122" s="41"/>
      <c r="H1122" s="47"/>
    </row>
    <row r="1123" s="2" customFormat="1" ht="16.8" customHeight="1">
      <c r="A1123" s="41"/>
      <c r="B1123" s="47"/>
      <c r="C1123" s="304" t="s">
        <v>4624</v>
      </c>
      <c r="D1123" s="41"/>
      <c r="E1123" s="41"/>
      <c r="F1123" s="41"/>
      <c r="G1123" s="41"/>
      <c r="H1123" s="47"/>
    </row>
    <row r="1124" s="2" customFormat="1" ht="16.8" customHeight="1">
      <c r="A1124" s="41"/>
      <c r="B1124" s="47"/>
      <c r="C1124" s="302" t="s">
        <v>3506</v>
      </c>
      <c r="D1124" s="302" t="s">
        <v>4775</v>
      </c>
      <c r="E1124" s="20" t="s">
        <v>572</v>
      </c>
      <c r="F1124" s="303">
        <v>86.950999999999993</v>
      </c>
      <c r="G1124" s="41"/>
      <c r="H1124" s="47"/>
    </row>
    <row r="1125" s="2" customFormat="1" ht="16.8" customHeight="1">
      <c r="A1125" s="41"/>
      <c r="B1125" s="47"/>
      <c r="C1125" s="298" t="s">
        <v>316</v>
      </c>
      <c r="D1125" s="299" t="s">
        <v>316</v>
      </c>
      <c r="E1125" s="300" t="s">
        <v>28</v>
      </c>
      <c r="F1125" s="301">
        <v>35.399999999999999</v>
      </c>
      <c r="G1125" s="41"/>
      <c r="H1125" s="47"/>
    </row>
    <row r="1126" s="2" customFormat="1" ht="16.8" customHeight="1">
      <c r="A1126" s="41"/>
      <c r="B1126" s="47"/>
      <c r="C1126" s="302" t="s">
        <v>28</v>
      </c>
      <c r="D1126" s="302" t="s">
        <v>1178</v>
      </c>
      <c r="E1126" s="20" t="s">
        <v>28</v>
      </c>
      <c r="F1126" s="303">
        <v>0</v>
      </c>
      <c r="G1126" s="41"/>
      <c r="H1126" s="47"/>
    </row>
    <row r="1127" s="2" customFormat="1" ht="16.8" customHeight="1">
      <c r="A1127" s="41"/>
      <c r="B1127" s="47"/>
      <c r="C1127" s="302" t="s">
        <v>316</v>
      </c>
      <c r="D1127" s="302" t="s">
        <v>1985</v>
      </c>
      <c r="E1127" s="20" t="s">
        <v>28</v>
      </c>
      <c r="F1127" s="303">
        <v>35.399999999999999</v>
      </c>
      <c r="G1127" s="41"/>
      <c r="H1127" s="47"/>
    </row>
    <row r="1128" s="2" customFormat="1" ht="16.8" customHeight="1">
      <c r="A1128" s="41"/>
      <c r="B1128" s="47"/>
      <c r="C1128" s="304" t="s">
        <v>4624</v>
      </c>
      <c r="D1128" s="41"/>
      <c r="E1128" s="41"/>
      <c r="F1128" s="41"/>
      <c r="G1128" s="41"/>
      <c r="H1128" s="47"/>
    </row>
    <row r="1129" s="2" customFormat="1">
      <c r="A1129" s="41"/>
      <c r="B1129" s="47"/>
      <c r="C1129" s="302" t="s">
        <v>3500</v>
      </c>
      <c r="D1129" s="302" t="s">
        <v>4776</v>
      </c>
      <c r="E1129" s="20" t="s">
        <v>572</v>
      </c>
      <c r="F1129" s="303">
        <v>80.510000000000005</v>
      </c>
      <c r="G1129" s="41"/>
      <c r="H1129" s="47"/>
    </row>
    <row r="1130" s="2" customFormat="1" ht="16.8" customHeight="1">
      <c r="A1130" s="41"/>
      <c r="B1130" s="47"/>
      <c r="C1130" s="302" t="s">
        <v>2790</v>
      </c>
      <c r="D1130" s="302" t="s">
        <v>4777</v>
      </c>
      <c r="E1130" s="20" t="s">
        <v>572</v>
      </c>
      <c r="F1130" s="303">
        <v>80.510000000000005</v>
      </c>
      <c r="G1130" s="41"/>
      <c r="H1130" s="47"/>
    </row>
    <row r="1131" s="2" customFormat="1" ht="16.8" customHeight="1">
      <c r="A1131" s="41"/>
      <c r="B1131" s="47"/>
      <c r="C1131" s="302" t="s">
        <v>2796</v>
      </c>
      <c r="D1131" s="302" t="s">
        <v>2797</v>
      </c>
      <c r="E1131" s="20" t="s">
        <v>572</v>
      </c>
      <c r="F1131" s="303">
        <v>63.273000000000003</v>
      </c>
      <c r="G1131" s="41"/>
      <c r="H1131" s="47"/>
    </row>
    <row r="1132" s="2" customFormat="1" ht="16.8" customHeight="1">
      <c r="A1132" s="41"/>
      <c r="B1132" s="47"/>
      <c r="C1132" s="298" t="s">
        <v>318</v>
      </c>
      <c r="D1132" s="299" t="s">
        <v>318</v>
      </c>
      <c r="E1132" s="300" t="s">
        <v>28</v>
      </c>
      <c r="F1132" s="301">
        <v>24.859999999999999</v>
      </c>
      <c r="G1132" s="41"/>
      <c r="H1132" s="47"/>
    </row>
    <row r="1133" s="2" customFormat="1" ht="16.8" customHeight="1">
      <c r="A1133" s="41"/>
      <c r="B1133" s="47"/>
      <c r="C1133" s="302" t="s">
        <v>318</v>
      </c>
      <c r="D1133" s="302" t="s">
        <v>3504</v>
      </c>
      <c r="E1133" s="20" t="s">
        <v>28</v>
      </c>
      <c r="F1133" s="303">
        <v>24.859999999999999</v>
      </c>
      <c r="G1133" s="41"/>
      <c r="H1133" s="47"/>
    </row>
    <row r="1134" s="2" customFormat="1" ht="16.8" customHeight="1">
      <c r="A1134" s="41"/>
      <c r="B1134" s="47"/>
      <c r="C1134" s="304" t="s">
        <v>4624</v>
      </c>
      <c r="D1134" s="41"/>
      <c r="E1134" s="41"/>
      <c r="F1134" s="41"/>
      <c r="G1134" s="41"/>
      <c r="H1134" s="47"/>
    </row>
    <row r="1135" s="2" customFormat="1">
      <c r="A1135" s="41"/>
      <c r="B1135" s="47"/>
      <c r="C1135" s="302" t="s">
        <v>3500</v>
      </c>
      <c r="D1135" s="302" t="s">
        <v>4776</v>
      </c>
      <c r="E1135" s="20" t="s">
        <v>572</v>
      </c>
      <c r="F1135" s="303">
        <v>80.510000000000005</v>
      </c>
      <c r="G1135" s="41"/>
      <c r="H1135" s="47"/>
    </row>
    <row r="1136" s="2" customFormat="1" ht="16.8" customHeight="1">
      <c r="A1136" s="41"/>
      <c r="B1136" s="47"/>
      <c r="C1136" s="302" t="s">
        <v>2790</v>
      </c>
      <c r="D1136" s="302" t="s">
        <v>4777</v>
      </c>
      <c r="E1136" s="20" t="s">
        <v>572</v>
      </c>
      <c r="F1136" s="303">
        <v>80.510000000000005</v>
      </c>
      <c r="G1136" s="41"/>
      <c r="H1136" s="47"/>
    </row>
    <row r="1137" s="2" customFormat="1" ht="16.8" customHeight="1">
      <c r="A1137" s="41"/>
      <c r="B1137" s="47"/>
      <c r="C1137" s="302" t="s">
        <v>2796</v>
      </c>
      <c r="D1137" s="302" t="s">
        <v>2797</v>
      </c>
      <c r="E1137" s="20" t="s">
        <v>572</v>
      </c>
      <c r="F1137" s="303">
        <v>63.273000000000003</v>
      </c>
      <c r="G1137" s="41"/>
      <c r="H1137" s="47"/>
    </row>
    <row r="1138" s="2" customFormat="1" ht="16.8" customHeight="1">
      <c r="A1138" s="41"/>
      <c r="B1138" s="47"/>
      <c r="C1138" s="298" t="s">
        <v>320</v>
      </c>
      <c r="D1138" s="299" t="s">
        <v>320</v>
      </c>
      <c r="E1138" s="300" t="s">
        <v>28</v>
      </c>
      <c r="F1138" s="301">
        <v>20.25</v>
      </c>
      <c r="G1138" s="41"/>
      <c r="H1138" s="47"/>
    </row>
    <row r="1139" s="2" customFormat="1" ht="16.8" customHeight="1">
      <c r="A1139" s="41"/>
      <c r="B1139" s="47"/>
      <c r="C1139" s="302" t="s">
        <v>28</v>
      </c>
      <c r="D1139" s="302" t="s">
        <v>1614</v>
      </c>
      <c r="E1139" s="20" t="s">
        <v>28</v>
      </c>
      <c r="F1139" s="303">
        <v>0</v>
      </c>
      <c r="G1139" s="41"/>
      <c r="H1139" s="47"/>
    </row>
    <row r="1140" s="2" customFormat="1" ht="16.8" customHeight="1">
      <c r="A1140" s="41"/>
      <c r="B1140" s="47"/>
      <c r="C1140" s="302" t="s">
        <v>28</v>
      </c>
      <c r="D1140" s="302" t="s">
        <v>1615</v>
      </c>
      <c r="E1140" s="20" t="s">
        <v>28</v>
      </c>
      <c r="F1140" s="303">
        <v>0</v>
      </c>
      <c r="G1140" s="41"/>
      <c r="H1140" s="47"/>
    </row>
    <row r="1141" s="2" customFormat="1" ht="16.8" customHeight="1">
      <c r="A1141" s="41"/>
      <c r="B1141" s="47"/>
      <c r="C1141" s="302" t="s">
        <v>28</v>
      </c>
      <c r="D1141" s="302" t="s">
        <v>2794</v>
      </c>
      <c r="E1141" s="20" t="s">
        <v>28</v>
      </c>
      <c r="F1141" s="303">
        <v>0</v>
      </c>
      <c r="G1141" s="41"/>
      <c r="H1141" s="47"/>
    </row>
    <row r="1142" s="2" customFormat="1" ht="16.8" customHeight="1">
      <c r="A1142" s="41"/>
      <c r="B1142" s="47"/>
      <c r="C1142" s="302" t="s">
        <v>320</v>
      </c>
      <c r="D1142" s="302" t="s">
        <v>2419</v>
      </c>
      <c r="E1142" s="20" t="s">
        <v>28</v>
      </c>
      <c r="F1142" s="303">
        <v>20.25</v>
      </c>
      <c r="G1142" s="41"/>
      <c r="H1142" s="47"/>
    </row>
    <row r="1143" s="2" customFormat="1" ht="16.8" customHeight="1">
      <c r="A1143" s="41"/>
      <c r="B1143" s="47"/>
      <c r="C1143" s="304" t="s">
        <v>4624</v>
      </c>
      <c r="D1143" s="41"/>
      <c r="E1143" s="41"/>
      <c r="F1143" s="41"/>
      <c r="G1143" s="41"/>
      <c r="H1143" s="47"/>
    </row>
    <row r="1144" s="2" customFormat="1">
      <c r="A1144" s="41"/>
      <c r="B1144" s="47"/>
      <c r="C1144" s="302" t="s">
        <v>3500</v>
      </c>
      <c r="D1144" s="302" t="s">
        <v>4776</v>
      </c>
      <c r="E1144" s="20" t="s">
        <v>572</v>
      </c>
      <c r="F1144" s="303">
        <v>80.510000000000005</v>
      </c>
      <c r="G1144" s="41"/>
      <c r="H1144" s="47"/>
    </row>
    <row r="1145" s="2" customFormat="1" ht="16.8" customHeight="1">
      <c r="A1145" s="41"/>
      <c r="B1145" s="47"/>
      <c r="C1145" s="302" t="s">
        <v>3506</v>
      </c>
      <c r="D1145" s="302" t="s">
        <v>4775</v>
      </c>
      <c r="E1145" s="20" t="s">
        <v>572</v>
      </c>
      <c r="F1145" s="303">
        <v>86.950999999999993</v>
      </c>
      <c r="G1145" s="41"/>
      <c r="H1145" s="47"/>
    </row>
    <row r="1146" s="2" customFormat="1" ht="16.8" customHeight="1">
      <c r="A1146" s="41"/>
      <c r="B1146" s="47"/>
      <c r="C1146" s="298" t="s">
        <v>323</v>
      </c>
      <c r="D1146" s="299" t="s">
        <v>323</v>
      </c>
      <c r="E1146" s="300" t="s">
        <v>28</v>
      </c>
      <c r="F1146" s="301">
        <v>347.63900000000001</v>
      </c>
      <c r="G1146" s="41"/>
      <c r="H1146" s="47"/>
    </row>
    <row r="1147" s="2" customFormat="1" ht="16.8" customHeight="1">
      <c r="A1147" s="41"/>
      <c r="B1147" s="47"/>
      <c r="C1147" s="302" t="s">
        <v>28</v>
      </c>
      <c r="D1147" s="302" t="s">
        <v>398</v>
      </c>
      <c r="E1147" s="20" t="s">
        <v>28</v>
      </c>
      <c r="F1147" s="303">
        <v>0</v>
      </c>
      <c r="G1147" s="41"/>
      <c r="H1147" s="47"/>
    </row>
    <row r="1148" s="2" customFormat="1" ht="16.8" customHeight="1">
      <c r="A1148" s="41"/>
      <c r="B1148" s="47"/>
      <c r="C1148" s="302" t="s">
        <v>28</v>
      </c>
      <c r="D1148" s="302" t="s">
        <v>575</v>
      </c>
      <c r="E1148" s="20" t="s">
        <v>28</v>
      </c>
      <c r="F1148" s="303">
        <v>20.213000000000001</v>
      </c>
      <c r="G1148" s="41"/>
      <c r="H1148" s="47"/>
    </row>
    <row r="1149" s="2" customFormat="1" ht="16.8" customHeight="1">
      <c r="A1149" s="41"/>
      <c r="B1149" s="47"/>
      <c r="C1149" s="302" t="s">
        <v>28</v>
      </c>
      <c r="D1149" s="302" t="s">
        <v>576</v>
      </c>
      <c r="E1149" s="20" t="s">
        <v>28</v>
      </c>
      <c r="F1149" s="303">
        <v>53.386000000000003</v>
      </c>
      <c r="G1149" s="41"/>
      <c r="H1149" s="47"/>
    </row>
    <row r="1150" s="2" customFormat="1" ht="16.8" customHeight="1">
      <c r="A1150" s="41"/>
      <c r="B1150" s="47"/>
      <c r="C1150" s="302" t="s">
        <v>28</v>
      </c>
      <c r="D1150" s="302" t="s">
        <v>577</v>
      </c>
      <c r="E1150" s="20" t="s">
        <v>28</v>
      </c>
      <c r="F1150" s="303">
        <v>68.793999999999997</v>
      </c>
      <c r="G1150" s="41"/>
      <c r="H1150" s="47"/>
    </row>
    <row r="1151" s="2" customFormat="1" ht="16.8" customHeight="1">
      <c r="A1151" s="41"/>
      <c r="B1151" s="47"/>
      <c r="C1151" s="302" t="s">
        <v>28</v>
      </c>
      <c r="D1151" s="302" t="s">
        <v>578</v>
      </c>
      <c r="E1151" s="20" t="s">
        <v>28</v>
      </c>
      <c r="F1151" s="303">
        <v>1.175</v>
      </c>
      <c r="G1151" s="41"/>
      <c r="H1151" s="47"/>
    </row>
    <row r="1152" s="2" customFormat="1" ht="16.8" customHeight="1">
      <c r="A1152" s="41"/>
      <c r="B1152" s="47"/>
      <c r="C1152" s="302" t="s">
        <v>28</v>
      </c>
      <c r="D1152" s="302" t="s">
        <v>579</v>
      </c>
      <c r="E1152" s="20" t="s">
        <v>28</v>
      </c>
      <c r="F1152" s="303">
        <v>50.887999999999998</v>
      </c>
      <c r="G1152" s="41"/>
      <c r="H1152" s="47"/>
    </row>
    <row r="1153" s="2" customFormat="1" ht="16.8" customHeight="1">
      <c r="A1153" s="41"/>
      <c r="B1153" s="47"/>
      <c r="C1153" s="302" t="s">
        <v>28</v>
      </c>
      <c r="D1153" s="302" t="s">
        <v>580</v>
      </c>
      <c r="E1153" s="20" t="s">
        <v>28</v>
      </c>
      <c r="F1153" s="303">
        <v>8.2870000000000008</v>
      </c>
      <c r="G1153" s="41"/>
      <c r="H1153" s="47"/>
    </row>
    <row r="1154" s="2" customFormat="1" ht="16.8" customHeight="1">
      <c r="A1154" s="41"/>
      <c r="B1154" s="47"/>
      <c r="C1154" s="302" t="s">
        <v>28</v>
      </c>
      <c r="D1154" s="302" t="s">
        <v>581</v>
      </c>
      <c r="E1154" s="20" t="s">
        <v>28</v>
      </c>
      <c r="F1154" s="303">
        <v>30.425999999999998</v>
      </c>
      <c r="G1154" s="41"/>
      <c r="H1154" s="47"/>
    </row>
    <row r="1155" s="2" customFormat="1" ht="16.8" customHeight="1">
      <c r="A1155" s="41"/>
      <c r="B1155" s="47"/>
      <c r="C1155" s="302" t="s">
        <v>28</v>
      </c>
      <c r="D1155" s="302" t="s">
        <v>582</v>
      </c>
      <c r="E1155" s="20" t="s">
        <v>28</v>
      </c>
      <c r="F1155" s="303">
        <v>16.66</v>
      </c>
      <c r="G1155" s="41"/>
      <c r="H1155" s="47"/>
    </row>
    <row r="1156" s="2" customFormat="1" ht="16.8" customHeight="1">
      <c r="A1156" s="41"/>
      <c r="B1156" s="47"/>
      <c r="C1156" s="302" t="s">
        <v>28</v>
      </c>
      <c r="D1156" s="302" t="s">
        <v>410</v>
      </c>
      <c r="E1156" s="20" t="s">
        <v>28</v>
      </c>
      <c r="F1156" s="303">
        <v>0</v>
      </c>
      <c r="G1156" s="41"/>
      <c r="H1156" s="47"/>
    </row>
    <row r="1157" s="2" customFormat="1" ht="16.8" customHeight="1">
      <c r="A1157" s="41"/>
      <c r="B1157" s="47"/>
      <c r="C1157" s="302" t="s">
        <v>28</v>
      </c>
      <c r="D1157" s="302" t="s">
        <v>583</v>
      </c>
      <c r="E1157" s="20" t="s">
        <v>28</v>
      </c>
      <c r="F1157" s="303">
        <v>97.810000000000002</v>
      </c>
      <c r="G1157" s="41"/>
      <c r="H1157" s="47"/>
    </row>
    <row r="1158" s="2" customFormat="1" ht="16.8" customHeight="1">
      <c r="A1158" s="41"/>
      <c r="B1158" s="47"/>
      <c r="C1158" s="302" t="s">
        <v>323</v>
      </c>
      <c r="D1158" s="302" t="s">
        <v>416</v>
      </c>
      <c r="E1158" s="20" t="s">
        <v>28</v>
      </c>
      <c r="F1158" s="303">
        <v>347.63900000000001</v>
      </c>
      <c r="G1158" s="41"/>
      <c r="H1158" s="47"/>
    </row>
    <row r="1159" s="2" customFormat="1" ht="16.8" customHeight="1">
      <c r="A1159" s="41"/>
      <c r="B1159" s="47"/>
      <c r="C1159" s="304" t="s">
        <v>4624</v>
      </c>
      <c r="D1159" s="41"/>
      <c r="E1159" s="41"/>
      <c r="F1159" s="41"/>
      <c r="G1159" s="41"/>
      <c r="H1159" s="47"/>
    </row>
    <row r="1160" s="2" customFormat="1" ht="16.8" customHeight="1">
      <c r="A1160" s="41"/>
      <c r="B1160" s="47"/>
      <c r="C1160" s="302" t="s">
        <v>570</v>
      </c>
      <c r="D1160" s="302" t="s">
        <v>4778</v>
      </c>
      <c r="E1160" s="20" t="s">
        <v>572</v>
      </c>
      <c r="F1160" s="303">
        <v>347.63900000000001</v>
      </c>
      <c r="G1160" s="41"/>
      <c r="H1160" s="47"/>
    </row>
    <row r="1161" s="2" customFormat="1" ht="16.8" customHeight="1">
      <c r="A1161" s="41"/>
      <c r="B1161" s="47"/>
      <c r="C1161" s="302" t="s">
        <v>584</v>
      </c>
      <c r="D1161" s="302" t="s">
        <v>4779</v>
      </c>
      <c r="E1161" s="20" t="s">
        <v>572</v>
      </c>
      <c r="F1161" s="303">
        <v>347.63900000000001</v>
      </c>
      <c r="G1161" s="41"/>
      <c r="H1161" s="47"/>
    </row>
    <row r="1162" s="2" customFormat="1" ht="16.8" customHeight="1">
      <c r="A1162" s="41"/>
      <c r="B1162" s="47"/>
      <c r="C1162" s="302" t="s">
        <v>589</v>
      </c>
      <c r="D1162" s="302" t="s">
        <v>4780</v>
      </c>
      <c r="E1162" s="20" t="s">
        <v>572</v>
      </c>
      <c r="F1162" s="303">
        <v>347.63900000000001</v>
      </c>
      <c r="G1162" s="41"/>
      <c r="H1162" s="47"/>
    </row>
    <row r="1163" s="2" customFormat="1" ht="16.8" customHeight="1">
      <c r="A1163" s="41"/>
      <c r="B1163" s="47"/>
      <c r="C1163" s="302" t="s">
        <v>594</v>
      </c>
      <c r="D1163" s="302" t="s">
        <v>4781</v>
      </c>
      <c r="E1163" s="20" t="s">
        <v>572</v>
      </c>
      <c r="F1163" s="303">
        <v>347.63900000000001</v>
      </c>
      <c r="G1163" s="41"/>
      <c r="H1163" s="47"/>
    </row>
    <row r="1164" s="2" customFormat="1" ht="16.8" customHeight="1">
      <c r="A1164" s="41"/>
      <c r="B1164" s="47"/>
      <c r="C1164" s="302" t="s">
        <v>599</v>
      </c>
      <c r="D1164" s="302" t="s">
        <v>4782</v>
      </c>
      <c r="E1164" s="20" t="s">
        <v>572</v>
      </c>
      <c r="F1164" s="303">
        <v>347.63900000000001</v>
      </c>
      <c r="G1164" s="41"/>
      <c r="H1164" s="47"/>
    </row>
    <row r="1165" s="2" customFormat="1" ht="16.8" customHeight="1">
      <c r="A1165" s="41"/>
      <c r="B1165" s="47"/>
      <c r="C1165" s="302" t="s">
        <v>653</v>
      </c>
      <c r="D1165" s="302" t="s">
        <v>4783</v>
      </c>
      <c r="E1165" s="20" t="s">
        <v>388</v>
      </c>
      <c r="F1165" s="303">
        <v>347.63900000000001</v>
      </c>
      <c r="G1165" s="41"/>
      <c r="H1165" s="47"/>
    </row>
    <row r="1166" s="2" customFormat="1" ht="16.8" customHeight="1">
      <c r="A1166" s="41"/>
      <c r="B1166" s="47"/>
      <c r="C1166" s="298" t="s">
        <v>1067</v>
      </c>
      <c r="D1166" s="299" t="s">
        <v>1067</v>
      </c>
      <c r="E1166" s="300" t="s">
        <v>28</v>
      </c>
      <c r="F1166" s="301">
        <v>17.082000000000001</v>
      </c>
      <c r="G1166" s="41"/>
      <c r="H1166" s="47"/>
    </row>
    <row r="1167" s="2" customFormat="1" ht="16.8" customHeight="1">
      <c r="A1167" s="41"/>
      <c r="B1167" s="47"/>
      <c r="C1167" s="302" t="s">
        <v>28</v>
      </c>
      <c r="D1167" s="302" t="s">
        <v>767</v>
      </c>
      <c r="E1167" s="20" t="s">
        <v>28</v>
      </c>
      <c r="F1167" s="303">
        <v>0</v>
      </c>
      <c r="G1167" s="41"/>
      <c r="H1167" s="47"/>
    </row>
    <row r="1168" s="2" customFormat="1" ht="16.8" customHeight="1">
      <c r="A1168" s="41"/>
      <c r="B1168" s="47"/>
      <c r="C1168" s="302" t="s">
        <v>28</v>
      </c>
      <c r="D1168" s="302" t="s">
        <v>1059</v>
      </c>
      <c r="E1168" s="20" t="s">
        <v>28</v>
      </c>
      <c r="F1168" s="303">
        <v>1.3440000000000001</v>
      </c>
      <c r="G1168" s="41"/>
      <c r="H1168" s="47"/>
    </row>
    <row r="1169" s="2" customFormat="1" ht="16.8" customHeight="1">
      <c r="A1169" s="41"/>
      <c r="B1169" s="47"/>
      <c r="C1169" s="302" t="s">
        <v>28</v>
      </c>
      <c r="D1169" s="302" t="s">
        <v>1060</v>
      </c>
      <c r="E1169" s="20" t="s">
        <v>28</v>
      </c>
      <c r="F1169" s="303">
        <v>1.8500000000000001</v>
      </c>
      <c r="G1169" s="41"/>
      <c r="H1169" s="47"/>
    </row>
    <row r="1170" s="2" customFormat="1" ht="16.8" customHeight="1">
      <c r="A1170" s="41"/>
      <c r="B1170" s="47"/>
      <c r="C1170" s="302" t="s">
        <v>28</v>
      </c>
      <c r="D1170" s="302" t="s">
        <v>896</v>
      </c>
      <c r="E1170" s="20" t="s">
        <v>28</v>
      </c>
      <c r="F1170" s="303">
        <v>0</v>
      </c>
      <c r="G1170" s="41"/>
      <c r="H1170" s="47"/>
    </row>
    <row r="1171" s="2" customFormat="1" ht="16.8" customHeight="1">
      <c r="A1171" s="41"/>
      <c r="B1171" s="47"/>
      <c r="C1171" s="302" t="s">
        <v>28</v>
      </c>
      <c r="D1171" s="302" t="s">
        <v>1061</v>
      </c>
      <c r="E1171" s="20" t="s">
        <v>28</v>
      </c>
      <c r="F1171" s="303">
        <v>2.5920000000000001</v>
      </c>
      <c r="G1171" s="41"/>
      <c r="H1171" s="47"/>
    </row>
    <row r="1172" s="2" customFormat="1" ht="16.8" customHeight="1">
      <c r="A1172" s="41"/>
      <c r="B1172" s="47"/>
      <c r="C1172" s="302" t="s">
        <v>28</v>
      </c>
      <c r="D1172" s="302" t="s">
        <v>1062</v>
      </c>
      <c r="E1172" s="20" t="s">
        <v>28</v>
      </c>
      <c r="F1172" s="303">
        <v>1.8200000000000001</v>
      </c>
      <c r="G1172" s="41"/>
      <c r="H1172" s="47"/>
    </row>
    <row r="1173" s="2" customFormat="1" ht="16.8" customHeight="1">
      <c r="A1173" s="41"/>
      <c r="B1173" s="47"/>
      <c r="C1173" s="302" t="s">
        <v>28</v>
      </c>
      <c r="D1173" s="302" t="s">
        <v>897</v>
      </c>
      <c r="E1173" s="20" t="s">
        <v>28</v>
      </c>
      <c r="F1173" s="303">
        <v>0</v>
      </c>
      <c r="G1173" s="41"/>
      <c r="H1173" s="47"/>
    </row>
    <row r="1174" s="2" customFormat="1" ht="16.8" customHeight="1">
      <c r="A1174" s="41"/>
      <c r="B1174" s="47"/>
      <c r="C1174" s="302" t="s">
        <v>28</v>
      </c>
      <c r="D1174" s="302" t="s">
        <v>1063</v>
      </c>
      <c r="E1174" s="20" t="s">
        <v>28</v>
      </c>
      <c r="F1174" s="303">
        <v>0.60199999999999998</v>
      </c>
      <c r="G1174" s="41"/>
      <c r="H1174" s="47"/>
    </row>
    <row r="1175" s="2" customFormat="1" ht="16.8" customHeight="1">
      <c r="A1175" s="41"/>
      <c r="B1175" s="47"/>
      <c r="C1175" s="302" t="s">
        <v>28</v>
      </c>
      <c r="D1175" s="302" t="s">
        <v>898</v>
      </c>
      <c r="E1175" s="20" t="s">
        <v>28</v>
      </c>
      <c r="F1175" s="303">
        <v>0</v>
      </c>
      <c r="G1175" s="41"/>
      <c r="H1175" s="47"/>
    </row>
    <row r="1176" s="2" customFormat="1" ht="16.8" customHeight="1">
      <c r="A1176" s="41"/>
      <c r="B1176" s="47"/>
      <c r="C1176" s="302" t="s">
        <v>28</v>
      </c>
      <c r="D1176" s="302" t="s">
        <v>1064</v>
      </c>
      <c r="E1176" s="20" t="s">
        <v>28</v>
      </c>
      <c r="F1176" s="303">
        <v>2.3719999999999999</v>
      </c>
      <c r="G1176" s="41"/>
      <c r="H1176" s="47"/>
    </row>
    <row r="1177" s="2" customFormat="1" ht="16.8" customHeight="1">
      <c r="A1177" s="41"/>
      <c r="B1177" s="47"/>
      <c r="C1177" s="302" t="s">
        <v>28</v>
      </c>
      <c r="D1177" s="302" t="s">
        <v>889</v>
      </c>
      <c r="E1177" s="20" t="s">
        <v>28</v>
      </c>
      <c r="F1177" s="303">
        <v>0</v>
      </c>
      <c r="G1177" s="41"/>
      <c r="H1177" s="47"/>
    </row>
    <row r="1178" s="2" customFormat="1" ht="16.8" customHeight="1">
      <c r="A1178" s="41"/>
      <c r="B1178" s="47"/>
      <c r="C1178" s="302" t="s">
        <v>28</v>
      </c>
      <c r="D1178" s="302" t="s">
        <v>1065</v>
      </c>
      <c r="E1178" s="20" t="s">
        <v>28</v>
      </c>
      <c r="F1178" s="303">
        <v>4.7320000000000002</v>
      </c>
      <c r="G1178" s="41"/>
      <c r="H1178" s="47"/>
    </row>
    <row r="1179" s="2" customFormat="1" ht="16.8" customHeight="1">
      <c r="A1179" s="41"/>
      <c r="B1179" s="47"/>
      <c r="C1179" s="302" t="s">
        <v>28</v>
      </c>
      <c r="D1179" s="302" t="s">
        <v>890</v>
      </c>
      <c r="E1179" s="20" t="s">
        <v>28</v>
      </c>
      <c r="F1179" s="303">
        <v>0</v>
      </c>
      <c r="G1179" s="41"/>
      <c r="H1179" s="47"/>
    </row>
    <row r="1180" s="2" customFormat="1" ht="16.8" customHeight="1">
      <c r="A1180" s="41"/>
      <c r="B1180" s="47"/>
      <c r="C1180" s="302" t="s">
        <v>28</v>
      </c>
      <c r="D1180" s="302" t="s">
        <v>1066</v>
      </c>
      <c r="E1180" s="20" t="s">
        <v>28</v>
      </c>
      <c r="F1180" s="303">
        <v>1.77</v>
      </c>
      <c r="G1180" s="41"/>
      <c r="H1180" s="47"/>
    </row>
    <row r="1181" s="2" customFormat="1" ht="16.8" customHeight="1">
      <c r="A1181" s="41"/>
      <c r="B1181" s="47"/>
      <c r="C1181" s="302" t="s">
        <v>1067</v>
      </c>
      <c r="D1181" s="302" t="s">
        <v>416</v>
      </c>
      <c r="E1181" s="20" t="s">
        <v>28</v>
      </c>
      <c r="F1181" s="303">
        <v>17.082000000000001</v>
      </c>
      <c r="G1181" s="41"/>
      <c r="H1181" s="47"/>
    </row>
    <row r="1182" s="2" customFormat="1" ht="16.8" customHeight="1">
      <c r="A1182" s="41"/>
      <c r="B1182" s="47"/>
      <c r="C1182" s="298" t="s">
        <v>326</v>
      </c>
      <c r="D1182" s="299" t="s">
        <v>326</v>
      </c>
      <c r="E1182" s="300" t="s">
        <v>28</v>
      </c>
      <c r="F1182" s="301">
        <v>1.1499999999999999</v>
      </c>
      <c r="G1182" s="41"/>
      <c r="H1182" s="47"/>
    </row>
    <row r="1183" s="2" customFormat="1" ht="16.8" customHeight="1">
      <c r="A1183" s="41"/>
      <c r="B1183" s="47"/>
      <c r="C1183" s="302" t="s">
        <v>28</v>
      </c>
      <c r="D1183" s="302" t="s">
        <v>410</v>
      </c>
      <c r="E1183" s="20" t="s">
        <v>28</v>
      </c>
      <c r="F1183" s="303">
        <v>0</v>
      </c>
      <c r="G1183" s="41"/>
      <c r="H1183" s="47"/>
    </row>
    <row r="1184" s="2" customFormat="1" ht="16.8" customHeight="1">
      <c r="A1184" s="41"/>
      <c r="B1184" s="47"/>
      <c r="C1184" s="302" t="s">
        <v>28</v>
      </c>
      <c r="D1184" s="302" t="s">
        <v>673</v>
      </c>
      <c r="E1184" s="20" t="s">
        <v>28</v>
      </c>
      <c r="F1184" s="303">
        <v>1.1499999999999999</v>
      </c>
      <c r="G1184" s="41"/>
      <c r="H1184" s="47"/>
    </row>
    <row r="1185" s="2" customFormat="1" ht="16.8" customHeight="1">
      <c r="A1185" s="41"/>
      <c r="B1185" s="47"/>
      <c r="C1185" s="302" t="s">
        <v>326</v>
      </c>
      <c r="D1185" s="302" t="s">
        <v>618</v>
      </c>
      <c r="E1185" s="20" t="s">
        <v>28</v>
      </c>
      <c r="F1185" s="303">
        <v>1.1499999999999999</v>
      </c>
      <c r="G1185" s="41"/>
      <c r="H1185" s="47"/>
    </row>
    <row r="1186" s="2" customFormat="1" ht="16.8" customHeight="1">
      <c r="A1186" s="41"/>
      <c r="B1186" s="47"/>
      <c r="C1186" s="304" t="s">
        <v>4624</v>
      </c>
      <c r="D1186" s="41"/>
      <c r="E1186" s="41"/>
      <c r="F1186" s="41"/>
      <c r="G1186" s="41"/>
      <c r="H1186" s="47"/>
    </row>
    <row r="1187" s="2" customFormat="1" ht="16.8" customHeight="1">
      <c r="A1187" s="41"/>
      <c r="B1187" s="47"/>
      <c r="C1187" s="302" t="s">
        <v>667</v>
      </c>
      <c r="D1187" s="302" t="s">
        <v>4784</v>
      </c>
      <c r="E1187" s="20" t="s">
        <v>388</v>
      </c>
      <c r="F1187" s="303">
        <v>5.4089999999999998</v>
      </c>
      <c r="G1187" s="41"/>
      <c r="H1187" s="47"/>
    </row>
    <row r="1188" s="2" customFormat="1" ht="16.8" customHeight="1">
      <c r="A1188" s="41"/>
      <c r="B1188" s="47"/>
      <c r="C1188" s="302" t="s">
        <v>675</v>
      </c>
      <c r="D1188" s="302" t="s">
        <v>4785</v>
      </c>
      <c r="E1188" s="20" t="s">
        <v>388</v>
      </c>
      <c r="F1188" s="303">
        <v>2.3650000000000002</v>
      </c>
      <c r="G1188" s="41"/>
      <c r="H1188" s="47"/>
    </row>
    <row r="1189" s="2" customFormat="1" ht="16.8" customHeight="1">
      <c r="A1189" s="41"/>
      <c r="B1189" s="47"/>
      <c r="C1189" s="298" t="s">
        <v>328</v>
      </c>
      <c r="D1189" s="299" t="s">
        <v>328</v>
      </c>
      <c r="E1189" s="300" t="s">
        <v>28</v>
      </c>
      <c r="F1189" s="301">
        <v>1114.27</v>
      </c>
      <c r="G1189" s="41"/>
      <c r="H1189" s="47"/>
    </row>
    <row r="1190" s="2" customFormat="1" ht="16.8" customHeight="1">
      <c r="A1190" s="41"/>
      <c r="B1190" s="47"/>
      <c r="C1190" s="302" t="s">
        <v>28</v>
      </c>
      <c r="D1190" s="302" t="s">
        <v>797</v>
      </c>
      <c r="E1190" s="20" t="s">
        <v>28</v>
      </c>
      <c r="F1190" s="303">
        <v>0</v>
      </c>
      <c r="G1190" s="41"/>
      <c r="H1190" s="47"/>
    </row>
    <row r="1191" s="2" customFormat="1" ht="16.8" customHeight="1">
      <c r="A1191" s="41"/>
      <c r="B1191" s="47"/>
      <c r="C1191" s="302" t="s">
        <v>330</v>
      </c>
      <c r="D1191" s="302" t="s">
        <v>331</v>
      </c>
      <c r="E1191" s="20" t="s">
        <v>28</v>
      </c>
      <c r="F1191" s="303">
        <v>38.350000000000001</v>
      </c>
      <c r="G1191" s="41"/>
      <c r="H1191" s="47"/>
    </row>
    <row r="1192" s="2" customFormat="1" ht="16.8" customHeight="1">
      <c r="A1192" s="41"/>
      <c r="B1192" s="47"/>
      <c r="C1192" s="302" t="s">
        <v>332</v>
      </c>
      <c r="D1192" s="302" t="s">
        <v>3838</v>
      </c>
      <c r="E1192" s="20" t="s">
        <v>28</v>
      </c>
      <c r="F1192" s="303">
        <v>178.80000000000001</v>
      </c>
      <c r="G1192" s="41"/>
      <c r="H1192" s="47"/>
    </row>
    <row r="1193" s="2" customFormat="1" ht="16.8" customHeight="1">
      <c r="A1193" s="41"/>
      <c r="B1193" s="47"/>
      <c r="C1193" s="302" t="s">
        <v>3839</v>
      </c>
      <c r="D1193" s="302" t="s">
        <v>3840</v>
      </c>
      <c r="E1193" s="20" t="s">
        <v>28</v>
      </c>
      <c r="F1193" s="303">
        <v>9.6799999999999997</v>
      </c>
      <c r="G1193" s="41"/>
      <c r="H1193" s="47"/>
    </row>
    <row r="1194" s="2" customFormat="1" ht="16.8" customHeight="1">
      <c r="A1194" s="41"/>
      <c r="B1194" s="47"/>
      <c r="C1194" s="302" t="s">
        <v>334</v>
      </c>
      <c r="D1194" s="302" t="s">
        <v>3841</v>
      </c>
      <c r="E1194" s="20" t="s">
        <v>28</v>
      </c>
      <c r="F1194" s="303">
        <v>19.219999999999999</v>
      </c>
      <c r="G1194" s="41"/>
      <c r="H1194" s="47"/>
    </row>
    <row r="1195" s="2" customFormat="1" ht="16.8" customHeight="1">
      <c r="A1195" s="41"/>
      <c r="B1195" s="47"/>
      <c r="C1195" s="302" t="s">
        <v>28</v>
      </c>
      <c r="D1195" s="302" t="s">
        <v>800</v>
      </c>
      <c r="E1195" s="20" t="s">
        <v>28</v>
      </c>
      <c r="F1195" s="303">
        <v>0</v>
      </c>
      <c r="G1195" s="41"/>
      <c r="H1195" s="47"/>
    </row>
    <row r="1196" s="2" customFormat="1" ht="16.8" customHeight="1">
      <c r="A1196" s="41"/>
      <c r="B1196" s="47"/>
      <c r="C1196" s="302" t="s">
        <v>3842</v>
      </c>
      <c r="D1196" s="302" t="s">
        <v>3843</v>
      </c>
      <c r="E1196" s="20" t="s">
        <v>28</v>
      </c>
      <c r="F1196" s="303">
        <v>14.738</v>
      </c>
      <c r="G1196" s="41"/>
      <c r="H1196" s="47"/>
    </row>
    <row r="1197" s="2" customFormat="1" ht="16.8" customHeight="1">
      <c r="A1197" s="41"/>
      <c r="B1197" s="47"/>
      <c r="C1197" s="302" t="s">
        <v>28</v>
      </c>
      <c r="D1197" s="302" t="s">
        <v>802</v>
      </c>
      <c r="E1197" s="20" t="s">
        <v>28</v>
      </c>
      <c r="F1197" s="303">
        <v>0</v>
      </c>
      <c r="G1197" s="41"/>
      <c r="H1197" s="47"/>
    </row>
    <row r="1198" s="2" customFormat="1" ht="16.8" customHeight="1">
      <c r="A1198" s="41"/>
      <c r="B1198" s="47"/>
      <c r="C1198" s="302" t="s">
        <v>3844</v>
      </c>
      <c r="D1198" s="302" t="s">
        <v>3845</v>
      </c>
      <c r="E1198" s="20" t="s">
        <v>28</v>
      </c>
      <c r="F1198" s="303">
        <v>26.177</v>
      </c>
      <c r="G1198" s="41"/>
      <c r="H1198" s="47"/>
    </row>
    <row r="1199" s="2" customFormat="1" ht="16.8" customHeight="1">
      <c r="A1199" s="41"/>
      <c r="B1199" s="47"/>
      <c r="C1199" s="302" t="s">
        <v>28</v>
      </c>
      <c r="D1199" s="302" t="s">
        <v>804</v>
      </c>
      <c r="E1199" s="20" t="s">
        <v>28</v>
      </c>
      <c r="F1199" s="303">
        <v>0</v>
      </c>
      <c r="G1199" s="41"/>
      <c r="H1199" s="47"/>
    </row>
    <row r="1200" s="2" customFormat="1" ht="16.8" customHeight="1">
      <c r="A1200" s="41"/>
      <c r="B1200" s="47"/>
      <c r="C1200" s="302" t="s">
        <v>336</v>
      </c>
      <c r="D1200" s="302" t="s">
        <v>3846</v>
      </c>
      <c r="E1200" s="20" t="s">
        <v>28</v>
      </c>
      <c r="F1200" s="303">
        <v>27.765000000000001</v>
      </c>
      <c r="G1200" s="41"/>
      <c r="H1200" s="47"/>
    </row>
    <row r="1201" s="2" customFormat="1" ht="16.8" customHeight="1">
      <c r="A1201" s="41"/>
      <c r="B1201" s="47"/>
      <c r="C1201" s="302" t="s">
        <v>338</v>
      </c>
      <c r="D1201" s="302" t="s">
        <v>3847</v>
      </c>
      <c r="E1201" s="20" t="s">
        <v>28</v>
      </c>
      <c r="F1201" s="303">
        <v>355.35000000000002</v>
      </c>
      <c r="G1201" s="41"/>
      <c r="H1201" s="47"/>
    </row>
    <row r="1202" s="2" customFormat="1" ht="16.8" customHeight="1">
      <c r="A1202" s="41"/>
      <c r="B1202" s="47"/>
      <c r="C1202" s="302" t="s">
        <v>28</v>
      </c>
      <c r="D1202" s="302" t="s">
        <v>807</v>
      </c>
      <c r="E1202" s="20" t="s">
        <v>28</v>
      </c>
      <c r="F1202" s="303">
        <v>0</v>
      </c>
      <c r="G1202" s="41"/>
      <c r="H1202" s="47"/>
    </row>
    <row r="1203" s="2" customFormat="1" ht="16.8" customHeight="1">
      <c r="A1203" s="41"/>
      <c r="B1203" s="47"/>
      <c r="C1203" s="302" t="s">
        <v>341</v>
      </c>
      <c r="D1203" s="302" t="s">
        <v>3848</v>
      </c>
      <c r="E1203" s="20" t="s">
        <v>28</v>
      </c>
      <c r="F1203" s="303">
        <v>427</v>
      </c>
      <c r="G1203" s="41"/>
      <c r="H1203" s="47"/>
    </row>
    <row r="1204" s="2" customFormat="1" ht="16.8" customHeight="1">
      <c r="A1204" s="41"/>
      <c r="B1204" s="47"/>
      <c r="C1204" s="302" t="s">
        <v>28</v>
      </c>
      <c r="D1204" s="302" t="s">
        <v>1178</v>
      </c>
      <c r="E1204" s="20" t="s">
        <v>28</v>
      </c>
      <c r="F1204" s="303">
        <v>0</v>
      </c>
      <c r="G1204" s="41"/>
      <c r="H1204" s="47"/>
    </row>
    <row r="1205" s="2" customFormat="1" ht="16.8" customHeight="1">
      <c r="A1205" s="41"/>
      <c r="B1205" s="47"/>
      <c r="C1205" s="302" t="s">
        <v>3849</v>
      </c>
      <c r="D1205" s="302" t="s">
        <v>3850</v>
      </c>
      <c r="E1205" s="20" t="s">
        <v>28</v>
      </c>
      <c r="F1205" s="303">
        <v>17.190000000000001</v>
      </c>
      <c r="G1205" s="41"/>
      <c r="H1205" s="47"/>
    </row>
    <row r="1206" s="2" customFormat="1" ht="16.8" customHeight="1">
      <c r="A1206" s="41"/>
      <c r="B1206" s="47"/>
      <c r="C1206" s="302" t="s">
        <v>328</v>
      </c>
      <c r="D1206" s="302" t="s">
        <v>416</v>
      </c>
      <c r="E1206" s="20" t="s">
        <v>28</v>
      </c>
      <c r="F1206" s="303">
        <v>1114.27</v>
      </c>
      <c r="G1206" s="41"/>
      <c r="H1206" s="47"/>
    </row>
    <row r="1207" s="2" customFormat="1" ht="16.8" customHeight="1">
      <c r="A1207" s="41"/>
      <c r="B1207" s="47"/>
      <c r="C1207" s="304" t="s">
        <v>4624</v>
      </c>
      <c r="D1207" s="41"/>
      <c r="E1207" s="41"/>
      <c r="F1207" s="41"/>
      <c r="G1207" s="41"/>
      <c r="H1207" s="47"/>
    </row>
    <row r="1208" s="2" customFormat="1" ht="16.8" customHeight="1">
      <c r="A1208" s="41"/>
      <c r="B1208" s="47"/>
      <c r="C1208" s="302" t="s">
        <v>3834</v>
      </c>
      <c r="D1208" s="302" t="s">
        <v>4786</v>
      </c>
      <c r="E1208" s="20" t="s">
        <v>572</v>
      </c>
      <c r="F1208" s="303">
        <v>1114.27</v>
      </c>
      <c r="G1208" s="41"/>
      <c r="H1208" s="47"/>
    </row>
    <row r="1209" s="2" customFormat="1" ht="16.8" customHeight="1">
      <c r="A1209" s="41"/>
      <c r="B1209" s="47"/>
      <c r="C1209" s="302" t="s">
        <v>3784</v>
      </c>
      <c r="D1209" s="302" t="s">
        <v>4787</v>
      </c>
      <c r="E1209" s="20" t="s">
        <v>572</v>
      </c>
      <c r="F1209" s="303">
        <v>1114.27</v>
      </c>
      <c r="G1209" s="41"/>
      <c r="H1209" s="47"/>
    </row>
    <row r="1210" s="2" customFormat="1" ht="16.8" customHeight="1">
      <c r="A1210" s="41"/>
      <c r="B1210" s="47"/>
      <c r="C1210" s="302" t="s">
        <v>3804</v>
      </c>
      <c r="D1210" s="302" t="s">
        <v>4788</v>
      </c>
      <c r="E1210" s="20" t="s">
        <v>572</v>
      </c>
      <c r="F1210" s="303">
        <v>1114.27</v>
      </c>
      <c r="G1210" s="41"/>
      <c r="H1210" s="47"/>
    </row>
    <row r="1211" s="2" customFormat="1" ht="16.8" customHeight="1">
      <c r="A1211" s="41"/>
      <c r="B1211" s="47"/>
      <c r="C1211" s="302" t="s">
        <v>3814</v>
      </c>
      <c r="D1211" s="302" t="s">
        <v>4789</v>
      </c>
      <c r="E1211" s="20" t="s">
        <v>572</v>
      </c>
      <c r="F1211" s="303">
        <v>1114.27</v>
      </c>
      <c r="G1211" s="41"/>
      <c r="H1211" s="47"/>
    </row>
    <row r="1212" s="2" customFormat="1">
      <c r="A1212" s="41"/>
      <c r="B1212" s="47"/>
      <c r="C1212" s="302" t="s">
        <v>3824</v>
      </c>
      <c r="D1212" s="302" t="s">
        <v>4790</v>
      </c>
      <c r="E1212" s="20" t="s">
        <v>572</v>
      </c>
      <c r="F1212" s="303">
        <v>1114.27</v>
      </c>
      <c r="G1212" s="41"/>
      <c r="H1212" s="47"/>
    </row>
    <row r="1213" s="2" customFormat="1">
      <c r="A1213" s="41"/>
      <c r="B1213" s="47"/>
      <c r="C1213" s="302" t="s">
        <v>3852</v>
      </c>
      <c r="D1213" s="302" t="s">
        <v>4791</v>
      </c>
      <c r="E1213" s="20" t="s">
        <v>572</v>
      </c>
      <c r="F1213" s="303">
        <v>1225.6969999999999</v>
      </c>
      <c r="G1213" s="41"/>
      <c r="H1213" s="47"/>
    </row>
    <row r="1214" s="2" customFormat="1" ht="16.8" customHeight="1">
      <c r="A1214" s="41"/>
      <c r="B1214" s="47"/>
      <c r="C1214" s="298" t="s">
        <v>330</v>
      </c>
      <c r="D1214" s="299" t="s">
        <v>330</v>
      </c>
      <c r="E1214" s="300" t="s">
        <v>28</v>
      </c>
      <c r="F1214" s="301">
        <v>38.350000000000001</v>
      </c>
      <c r="G1214" s="41"/>
      <c r="H1214" s="47"/>
    </row>
    <row r="1215" s="2" customFormat="1" ht="16.8" customHeight="1">
      <c r="A1215" s="41"/>
      <c r="B1215" s="47"/>
      <c r="C1215" s="302" t="s">
        <v>28</v>
      </c>
      <c r="D1215" s="302" t="s">
        <v>797</v>
      </c>
      <c r="E1215" s="20" t="s">
        <v>28</v>
      </c>
      <c r="F1215" s="303">
        <v>0</v>
      </c>
      <c r="G1215" s="41"/>
      <c r="H1215" s="47"/>
    </row>
    <row r="1216" s="2" customFormat="1" ht="16.8" customHeight="1">
      <c r="A1216" s="41"/>
      <c r="B1216" s="47"/>
      <c r="C1216" s="302" t="s">
        <v>330</v>
      </c>
      <c r="D1216" s="302" t="s">
        <v>331</v>
      </c>
      <c r="E1216" s="20" t="s">
        <v>28</v>
      </c>
      <c r="F1216" s="303">
        <v>38.350000000000001</v>
      </c>
      <c r="G1216" s="41"/>
      <c r="H1216" s="47"/>
    </row>
    <row r="1217" s="2" customFormat="1" ht="16.8" customHeight="1">
      <c r="A1217" s="41"/>
      <c r="B1217" s="47"/>
      <c r="C1217" s="304" t="s">
        <v>4624</v>
      </c>
      <c r="D1217" s="41"/>
      <c r="E1217" s="41"/>
      <c r="F1217" s="41"/>
      <c r="G1217" s="41"/>
      <c r="H1217" s="47"/>
    </row>
    <row r="1218" s="2" customFormat="1" ht="16.8" customHeight="1">
      <c r="A1218" s="41"/>
      <c r="B1218" s="47"/>
      <c r="C1218" s="302" t="s">
        <v>3834</v>
      </c>
      <c r="D1218" s="302" t="s">
        <v>4786</v>
      </c>
      <c r="E1218" s="20" t="s">
        <v>572</v>
      </c>
      <c r="F1218" s="303">
        <v>1114.27</v>
      </c>
      <c r="G1218" s="41"/>
      <c r="H1218" s="47"/>
    </row>
    <row r="1219" s="2" customFormat="1" ht="16.8" customHeight="1">
      <c r="A1219" s="41"/>
      <c r="B1219" s="47"/>
      <c r="C1219" s="302" t="s">
        <v>1872</v>
      </c>
      <c r="D1219" s="302" t="s">
        <v>4657</v>
      </c>
      <c r="E1219" s="20" t="s">
        <v>634</v>
      </c>
      <c r="F1219" s="303">
        <v>5.5140000000000002</v>
      </c>
      <c r="G1219" s="41"/>
      <c r="H1219" s="47"/>
    </row>
    <row r="1220" s="2" customFormat="1" ht="16.8" customHeight="1">
      <c r="A1220" s="41"/>
      <c r="B1220" s="47"/>
      <c r="C1220" s="302" t="s">
        <v>1906</v>
      </c>
      <c r="D1220" s="302" t="s">
        <v>4658</v>
      </c>
      <c r="E1220" s="20" t="s">
        <v>572</v>
      </c>
      <c r="F1220" s="303">
        <v>1183.5229999999999</v>
      </c>
      <c r="G1220" s="41"/>
      <c r="H1220" s="47"/>
    </row>
    <row r="1221" s="2" customFormat="1" ht="16.8" customHeight="1">
      <c r="A1221" s="41"/>
      <c r="B1221" s="47"/>
      <c r="C1221" s="302" t="s">
        <v>2480</v>
      </c>
      <c r="D1221" s="302" t="s">
        <v>4659</v>
      </c>
      <c r="E1221" s="20" t="s">
        <v>572</v>
      </c>
      <c r="F1221" s="303">
        <v>166.66999999999999</v>
      </c>
      <c r="G1221" s="41"/>
      <c r="H1221" s="47"/>
    </row>
    <row r="1222" s="2" customFormat="1" ht="16.8" customHeight="1">
      <c r="A1222" s="41"/>
      <c r="B1222" s="47"/>
      <c r="C1222" s="302" t="s">
        <v>2678</v>
      </c>
      <c r="D1222" s="302" t="s">
        <v>4667</v>
      </c>
      <c r="E1222" s="20" t="s">
        <v>572</v>
      </c>
      <c r="F1222" s="303">
        <v>989.423</v>
      </c>
      <c r="G1222" s="41"/>
      <c r="H1222" s="47"/>
    </row>
    <row r="1223" s="2" customFormat="1" ht="16.8" customHeight="1">
      <c r="A1223" s="41"/>
      <c r="B1223" s="47"/>
      <c r="C1223" s="302" t="s">
        <v>2685</v>
      </c>
      <c r="D1223" s="302" t="s">
        <v>2686</v>
      </c>
      <c r="E1223" s="20" t="s">
        <v>572</v>
      </c>
      <c r="F1223" s="303">
        <v>238.71799999999999</v>
      </c>
      <c r="G1223" s="41"/>
      <c r="H1223" s="47"/>
    </row>
    <row r="1224" s="2" customFormat="1" ht="16.8" customHeight="1">
      <c r="A1224" s="41"/>
      <c r="B1224" s="47"/>
      <c r="C1224" s="302" t="s">
        <v>2701</v>
      </c>
      <c r="D1224" s="302" t="s">
        <v>2702</v>
      </c>
      <c r="E1224" s="20" t="s">
        <v>572</v>
      </c>
      <c r="F1224" s="303">
        <v>1038.894</v>
      </c>
      <c r="G1224" s="41"/>
      <c r="H1224" s="47"/>
    </row>
    <row r="1225" s="2" customFormat="1" ht="16.8" customHeight="1">
      <c r="A1225" s="41"/>
      <c r="B1225" s="47"/>
      <c r="C1225" s="298" t="s">
        <v>332</v>
      </c>
      <c r="D1225" s="299" t="s">
        <v>332</v>
      </c>
      <c r="E1225" s="300" t="s">
        <v>28</v>
      </c>
      <c r="F1225" s="301">
        <v>178.80000000000001</v>
      </c>
      <c r="G1225" s="41"/>
      <c r="H1225" s="47"/>
    </row>
    <row r="1226" s="2" customFormat="1" ht="16.8" customHeight="1">
      <c r="A1226" s="41"/>
      <c r="B1226" s="47"/>
      <c r="C1226" s="302" t="s">
        <v>332</v>
      </c>
      <c r="D1226" s="302" t="s">
        <v>3838</v>
      </c>
      <c r="E1226" s="20" t="s">
        <v>28</v>
      </c>
      <c r="F1226" s="303">
        <v>178.80000000000001</v>
      </c>
      <c r="G1226" s="41"/>
      <c r="H1226" s="47"/>
    </row>
    <row r="1227" s="2" customFormat="1" ht="16.8" customHeight="1">
      <c r="A1227" s="41"/>
      <c r="B1227" s="47"/>
      <c r="C1227" s="304" t="s">
        <v>4624</v>
      </c>
      <c r="D1227" s="41"/>
      <c r="E1227" s="41"/>
      <c r="F1227" s="41"/>
      <c r="G1227" s="41"/>
      <c r="H1227" s="47"/>
    </row>
    <row r="1228" s="2" customFormat="1" ht="16.8" customHeight="1">
      <c r="A1228" s="41"/>
      <c r="B1228" s="47"/>
      <c r="C1228" s="302" t="s">
        <v>3834</v>
      </c>
      <c r="D1228" s="302" t="s">
        <v>4786</v>
      </c>
      <c r="E1228" s="20" t="s">
        <v>572</v>
      </c>
      <c r="F1228" s="303">
        <v>1114.27</v>
      </c>
      <c r="G1228" s="41"/>
      <c r="H1228" s="47"/>
    </row>
    <row r="1229" s="2" customFormat="1">
      <c r="A1229" s="41"/>
      <c r="B1229" s="47"/>
      <c r="C1229" s="302" t="s">
        <v>1774</v>
      </c>
      <c r="D1229" s="302" t="s">
        <v>4729</v>
      </c>
      <c r="E1229" s="20" t="s">
        <v>388</v>
      </c>
      <c r="F1229" s="303">
        <v>10.577999999999999</v>
      </c>
      <c r="G1229" s="41"/>
      <c r="H1229" s="47"/>
    </row>
    <row r="1230" s="2" customFormat="1" ht="16.8" customHeight="1">
      <c r="A1230" s="41"/>
      <c r="B1230" s="47"/>
      <c r="C1230" s="302" t="s">
        <v>1872</v>
      </c>
      <c r="D1230" s="302" t="s">
        <v>4657</v>
      </c>
      <c r="E1230" s="20" t="s">
        <v>634</v>
      </c>
      <c r="F1230" s="303">
        <v>5.5140000000000002</v>
      </c>
      <c r="G1230" s="41"/>
      <c r="H1230" s="47"/>
    </row>
    <row r="1231" s="2" customFormat="1" ht="16.8" customHeight="1">
      <c r="A1231" s="41"/>
      <c r="B1231" s="47"/>
      <c r="C1231" s="302" t="s">
        <v>1906</v>
      </c>
      <c r="D1231" s="302" t="s">
        <v>4658</v>
      </c>
      <c r="E1231" s="20" t="s">
        <v>572</v>
      </c>
      <c r="F1231" s="303">
        <v>1183.5229999999999</v>
      </c>
      <c r="G1231" s="41"/>
      <c r="H1231" s="47"/>
    </row>
    <row r="1232" s="2" customFormat="1" ht="16.8" customHeight="1">
      <c r="A1232" s="41"/>
      <c r="B1232" s="47"/>
      <c r="C1232" s="302" t="s">
        <v>2672</v>
      </c>
      <c r="D1232" s="302" t="s">
        <v>4792</v>
      </c>
      <c r="E1232" s="20" t="s">
        <v>572</v>
      </c>
      <c r="F1232" s="303">
        <v>193.88</v>
      </c>
      <c r="G1232" s="41"/>
      <c r="H1232" s="47"/>
    </row>
    <row r="1233" s="2" customFormat="1" ht="16.8" customHeight="1">
      <c r="A1233" s="41"/>
      <c r="B1233" s="47"/>
      <c r="C1233" s="302" t="s">
        <v>2685</v>
      </c>
      <c r="D1233" s="302" t="s">
        <v>2686</v>
      </c>
      <c r="E1233" s="20" t="s">
        <v>572</v>
      </c>
      <c r="F1233" s="303">
        <v>238.71799999999999</v>
      </c>
      <c r="G1233" s="41"/>
      <c r="H1233" s="47"/>
    </row>
    <row r="1234" s="2" customFormat="1" ht="16.8" customHeight="1">
      <c r="A1234" s="41"/>
      <c r="B1234" s="47"/>
      <c r="C1234" s="298" t="s">
        <v>4793</v>
      </c>
      <c r="D1234" s="299" t="s">
        <v>4793</v>
      </c>
      <c r="E1234" s="300" t="s">
        <v>28</v>
      </c>
      <c r="F1234" s="301">
        <v>9.6799999999999997</v>
      </c>
      <c r="G1234" s="41"/>
      <c r="H1234" s="47"/>
    </row>
    <row r="1235" s="2" customFormat="1" ht="16.8" customHeight="1">
      <c r="A1235" s="41"/>
      <c r="B1235" s="47"/>
      <c r="C1235" s="298" t="s">
        <v>3839</v>
      </c>
      <c r="D1235" s="299" t="s">
        <v>3839</v>
      </c>
      <c r="E1235" s="300" t="s">
        <v>28</v>
      </c>
      <c r="F1235" s="301">
        <v>9.6799999999999997</v>
      </c>
      <c r="G1235" s="41"/>
      <c r="H1235" s="47"/>
    </row>
    <row r="1236" s="2" customFormat="1" ht="16.8" customHeight="1">
      <c r="A1236" s="41"/>
      <c r="B1236" s="47"/>
      <c r="C1236" s="302" t="s">
        <v>3839</v>
      </c>
      <c r="D1236" s="302" t="s">
        <v>3840</v>
      </c>
      <c r="E1236" s="20" t="s">
        <v>28</v>
      </c>
      <c r="F1236" s="303">
        <v>9.6799999999999997</v>
      </c>
      <c r="G1236" s="41"/>
      <c r="H1236" s="47"/>
    </row>
    <row r="1237" s="2" customFormat="1" ht="16.8" customHeight="1">
      <c r="A1237" s="41"/>
      <c r="B1237" s="47"/>
      <c r="C1237" s="298" t="s">
        <v>334</v>
      </c>
      <c r="D1237" s="299" t="s">
        <v>334</v>
      </c>
      <c r="E1237" s="300" t="s">
        <v>28</v>
      </c>
      <c r="F1237" s="301">
        <v>19.219999999999999</v>
      </c>
      <c r="G1237" s="41"/>
      <c r="H1237" s="47"/>
    </row>
    <row r="1238" s="2" customFormat="1" ht="16.8" customHeight="1">
      <c r="A1238" s="41"/>
      <c r="B1238" s="47"/>
      <c r="C1238" s="302" t="s">
        <v>334</v>
      </c>
      <c r="D1238" s="302" t="s">
        <v>3841</v>
      </c>
      <c r="E1238" s="20" t="s">
        <v>28</v>
      </c>
      <c r="F1238" s="303">
        <v>19.219999999999999</v>
      </c>
      <c r="G1238" s="41"/>
      <c r="H1238" s="47"/>
    </row>
    <row r="1239" s="2" customFormat="1" ht="16.8" customHeight="1">
      <c r="A1239" s="41"/>
      <c r="B1239" s="47"/>
      <c r="C1239" s="304" t="s">
        <v>4624</v>
      </c>
      <c r="D1239" s="41"/>
      <c r="E1239" s="41"/>
      <c r="F1239" s="41"/>
      <c r="G1239" s="41"/>
      <c r="H1239" s="47"/>
    </row>
    <row r="1240" s="2" customFormat="1" ht="16.8" customHeight="1">
      <c r="A1240" s="41"/>
      <c r="B1240" s="47"/>
      <c r="C1240" s="302" t="s">
        <v>3834</v>
      </c>
      <c r="D1240" s="302" t="s">
        <v>4786</v>
      </c>
      <c r="E1240" s="20" t="s">
        <v>572</v>
      </c>
      <c r="F1240" s="303">
        <v>1114.27</v>
      </c>
      <c r="G1240" s="41"/>
      <c r="H1240" s="47"/>
    </row>
    <row r="1241" s="2" customFormat="1" ht="16.8" customHeight="1">
      <c r="A1241" s="41"/>
      <c r="B1241" s="47"/>
      <c r="C1241" s="302" t="s">
        <v>1872</v>
      </c>
      <c r="D1241" s="302" t="s">
        <v>4657</v>
      </c>
      <c r="E1241" s="20" t="s">
        <v>634</v>
      </c>
      <c r="F1241" s="303">
        <v>5.5140000000000002</v>
      </c>
      <c r="G1241" s="41"/>
      <c r="H1241" s="47"/>
    </row>
    <row r="1242" s="2" customFormat="1" ht="16.8" customHeight="1">
      <c r="A1242" s="41"/>
      <c r="B1242" s="47"/>
      <c r="C1242" s="302" t="s">
        <v>1906</v>
      </c>
      <c r="D1242" s="302" t="s">
        <v>4658</v>
      </c>
      <c r="E1242" s="20" t="s">
        <v>572</v>
      </c>
      <c r="F1242" s="303">
        <v>1183.5229999999999</v>
      </c>
      <c r="G1242" s="41"/>
      <c r="H1242" s="47"/>
    </row>
    <row r="1243" s="2" customFormat="1" ht="16.8" customHeight="1">
      <c r="A1243" s="41"/>
      <c r="B1243" s="47"/>
      <c r="C1243" s="302" t="s">
        <v>2480</v>
      </c>
      <c r="D1243" s="302" t="s">
        <v>4659</v>
      </c>
      <c r="E1243" s="20" t="s">
        <v>572</v>
      </c>
      <c r="F1243" s="303">
        <v>166.66999999999999</v>
      </c>
      <c r="G1243" s="41"/>
      <c r="H1243" s="47"/>
    </row>
    <row r="1244" s="2" customFormat="1" ht="16.8" customHeight="1">
      <c r="A1244" s="41"/>
      <c r="B1244" s="47"/>
      <c r="C1244" s="302" t="s">
        <v>2678</v>
      </c>
      <c r="D1244" s="302" t="s">
        <v>4667</v>
      </c>
      <c r="E1244" s="20" t="s">
        <v>572</v>
      </c>
      <c r="F1244" s="303">
        <v>989.423</v>
      </c>
      <c r="G1244" s="41"/>
      <c r="H1244" s="47"/>
    </row>
    <row r="1245" s="2" customFormat="1" ht="16.8" customHeight="1">
      <c r="A1245" s="41"/>
      <c r="B1245" s="47"/>
      <c r="C1245" s="302" t="s">
        <v>2701</v>
      </c>
      <c r="D1245" s="302" t="s">
        <v>2702</v>
      </c>
      <c r="E1245" s="20" t="s">
        <v>572</v>
      </c>
      <c r="F1245" s="303">
        <v>1038.894</v>
      </c>
      <c r="G1245" s="41"/>
      <c r="H1245" s="47"/>
    </row>
    <row r="1246" s="2" customFormat="1" ht="16.8" customHeight="1">
      <c r="A1246" s="41"/>
      <c r="B1246" s="47"/>
      <c r="C1246" s="298" t="s">
        <v>3842</v>
      </c>
      <c r="D1246" s="299" t="s">
        <v>3842</v>
      </c>
      <c r="E1246" s="300" t="s">
        <v>28</v>
      </c>
      <c r="F1246" s="301">
        <v>14.738</v>
      </c>
      <c r="G1246" s="41"/>
      <c r="H1246" s="47"/>
    </row>
    <row r="1247" s="2" customFormat="1" ht="16.8" customHeight="1">
      <c r="A1247" s="41"/>
      <c r="B1247" s="47"/>
      <c r="C1247" s="302" t="s">
        <v>28</v>
      </c>
      <c r="D1247" s="302" t="s">
        <v>800</v>
      </c>
      <c r="E1247" s="20" t="s">
        <v>28</v>
      </c>
      <c r="F1247" s="303">
        <v>0</v>
      </c>
      <c r="G1247" s="41"/>
      <c r="H1247" s="47"/>
    </row>
    <row r="1248" s="2" customFormat="1" ht="16.8" customHeight="1">
      <c r="A1248" s="41"/>
      <c r="B1248" s="47"/>
      <c r="C1248" s="302" t="s">
        <v>3842</v>
      </c>
      <c r="D1248" s="302" t="s">
        <v>3843</v>
      </c>
      <c r="E1248" s="20" t="s">
        <v>28</v>
      </c>
      <c r="F1248" s="303">
        <v>14.738</v>
      </c>
      <c r="G1248" s="41"/>
      <c r="H1248" s="47"/>
    </row>
    <row r="1249" s="2" customFormat="1" ht="16.8" customHeight="1">
      <c r="A1249" s="41"/>
      <c r="B1249" s="47"/>
      <c r="C1249" s="298" t="s">
        <v>3844</v>
      </c>
      <c r="D1249" s="299" t="s">
        <v>3844</v>
      </c>
      <c r="E1249" s="300" t="s">
        <v>28</v>
      </c>
      <c r="F1249" s="301">
        <v>26.177</v>
      </c>
      <c r="G1249" s="41"/>
      <c r="H1249" s="47"/>
    </row>
    <row r="1250" s="2" customFormat="1" ht="16.8" customHeight="1">
      <c r="A1250" s="41"/>
      <c r="B1250" s="47"/>
      <c r="C1250" s="302" t="s">
        <v>28</v>
      </c>
      <c r="D1250" s="302" t="s">
        <v>802</v>
      </c>
      <c r="E1250" s="20" t="s">
        <v>28</v>
      </c>
      <c r="F1250" s="303">
        <v>0</v>
      </c>
      <c r="G1250" s="41"/>
      <c r="H1250" s="47"/>
    </row>
    <row r="1251" s="2" customFormat="1" ht="16.8" customHeight="1">
      <c r="A1251" s="41"/>
      <c r="B1251" s="47"/>
      <c r="C1251" s="302" t="s">
        <v>3844</v>
      </c>
      <c r="D1251" s="302" t="s">
        <v>3845</v>
      </c>
      <c r="E1251" s="20" t="s">
        <v>28</v>
      </c>
      <c r="F1251" s="303">
        <v>26.177</v>
      </c>
      <c r="G1251" s="41"/>
      <c r="H1251" s="47"/>
    </row>
    <row r="1252" s="2" customFormat="1" ht="16.8" customHeight="1">
      <c r="A1252" s="41"/>
      <c r="B1252" s="47"/>
      <c r="C1252" s="298" t="s">
        <v>336</v>
      </c>
      <c r="D1252" s="299" t="s">
        <v>336</v>
      </c>
      <c r="E1252" s="300" t="s">
        <v>28</v>
      </c>
      <c r="F1252" s="301">
        <v>27.765000000000001</v>
      </c>
      <c r="G1252" s="41"/>
      <c r="H1252" s="47"/>
    </row>
    <row r="1253" s="2" customFormat="1" ht="16.8" customHeight="1">
      <c r="A1253" s="41"/>
      <c r="B1253" s="47"/>
      <c r="C1253" s="302" t="s">
        <v>28</v>
      </c>
      <c r="D1253" s="302" t="s">
        <v>804</v>
      </c>
      <c r="E1253" s="20" t="s">
        <v>28</v>
      </c>
      <c r="F1253" s="303">
        <v>0</v>
      </c>
      <c r="G1253" s="41"/>
      <c r="H1253" s="47"/>
    </row>
    <row r="1254" s="2" customFormat="1" ht="16.8" customHeight="1">
      <c r="A1254" s="41"/>
      <c r="B1254" s="47"/>
      <c r="C1254" s="302" t="s">
        <v>336</v>
      </c>
      <c r="D1254" s="302" t="s">
        <v>3846</v>
      </c>
      <c r="E1254" s="20" t="s">
        <v>28</v>
      </c>
      <c r="F1254" s="303">
        <v>27.765000000000001</v>
      </c>
      <c r="G1254" s="41"/>
      <c r="H1254" s="47"/>
    </row>
    <row r="1255" s="2" customFormat="1" ht="16.8" customHeight="1">
      <c r="A1255" s="41"/>
      <c r="B1255" s="47"/>
      <c r="C1255" s="304" t="s">
        <v>4624</v>
      </c>
      <c r="D1255" s="41"/>
      <c r="E1255" s="41"/>
      <c r="F1255" s="41"/>
      <c r="G1255" s="41"/>
      <c r="H1255" s="47"/>
    </row>
    <row r="1256" s="2" customFormat="1" ht="16.8" customHeight="1">
      <c r="A1256" s="41"/>
      <c r="B1256" s="47"/>
      <c r="C1256" s="302" t="s">
        <v>3834</v>
      </c>
      <c r="D1256" s="302" t="s">
        <v>4786</v>
      </c>
      <c r="E1256" s="20" t="s">
        <v>572</v>
      </c>
      <c r="F1256" s="303">
        <v>1114.27</v>
      </c>
      <c r="G1256" s="41"/>
      <c r="H1256" s="47"/>
    </row>
    <row r="1257" s="2" customFormat="1" ht="16.8" customHeight="1">
      <c r="A1257" s="41"/>
      <c r="B1257" s="47"/>
      <c r="C1257" s="302" t="s">
        <v>2678</v>
      </c>
      <c r="D1257" s="302" t="s">
        <v>4667</v>
      </c>
      <c r="E1257" s="20" t="s">
        <v>572</v>
      </c>
      <c r="F1257" s="303">
        <v>989.423</v>
      </c>
      <c r="G1257" s="41"/>
      <c r="H1257" s="47"/>
    </row>
    <row r="1258" s="2" customFormat="1" ht="16.8" customHeight="1">
      <c r="A1258" s="41"/>
      <c r="B1258" s="47"/>
      <c r="C1258" s="298" t="s">
        <v>338</v>
      </c>
      <c r="D1258" s="299" t="s">
        <v>338</v>
      </c>
      <c r="E1258" s="300" t="s">
        <v>28</v>
      </c>
      <c r="F1258" s="301">
        <v>355.35000000000002</v>
      </c>
      <c r="G1258" s="41"/>
      <c r="H1258" s="47"/>
    </row>
    <row r="1259" s="2" customFormat="1" ht="16.8" customHeight="1">
      <c r="A1259" s="41"/>
      <c r="B1259" s="47"/>
      <c r="C1259" s="302" t="s">
        <v>338</v>
      </c>
      <c r="D1259" s="302" t="s">
        <v>3847</v>
      </c>
      <c r="E1259" s="20" t="s">
        <v>28</v>
      </c>
      <c r="F1259" s="303">
        <v>355.35000000000002</v>
      </c>
      <c r="G1259" s="41"/>
      <c r="H1259" s="47"/>
    </row>
    <row r="1260" s="2" customFormat="1" ht="16.8" customHeight="1">
      <c r="A1260" s="41"/>
      <c r="B1260" s="47"/>
      <c r="C1260" s="304" t="s">
        <v>4624</v>
      </c>
      <c r="D1260" s="41"/>
      <c r="E1260" s="41"/>
      <c r="F1260" s="41"/>
      <c r="G1260" s="41"/>
      <c r="H1260" s="47"/>
    </row>
    <row r="1261" s="2" customFormat="1" ht="16.8" customHeight="1">
      <c r="A1261" s="41"/>
      <c r="B1261" s="47"/>
      <c r="C1261" s="302" t="s">
        <v>3834</v>
      </c>
      <c r="D1261" s="302" t="s">
        <v>4786</v>
      </c>
      <c r="E1261" s="20" t="s">
        <v>572</v>
      </c>
      <c r="F1261" s="303">
        <v>1114.27</v>
      </c>
      <c r="G1261" s="41"/>
      <c r="H1261" s="47"/>
    </row>
    <row r="1262" s="2" customFormat="1" ht="16.8" customHeight="1">
      <c r="A1262" s="41"/>
      <c r="B1262" s="47"/>
      <c r="C1262" s="302" t="s">
        <v>2678</v>
      </c>
      <c r="D1262" s="302" t="s">
        <v>4667</v>
      </c>
      <c r="E1262" s="20" t="s">
        <v>572</v>
      </c>
      <c r="F1262" s="303">
        <v>989.423</v>
      </c>
      <c r="G1262" s="41"/>
      <c r="H1262" s="47"/>
    </row>
    <row r="1263" s="2" customFormat="1" ht="16.8" customHeight="1">
      <c r="A1263" s="41"/>
      <c r="B1263" s="47"/>
      <c r="C1263" s="298" t="s">
        <v>341</v>
      </c>
      <c r="D1263" s="299" t="s">
        <v>341</v>
      </c>
      <c r="E1263" s="300" t="s">
        <v>28</v>
      </c>
      <c r="F1263" s="301">
        <v>427</v>
      </c>
      <c r="G1263" s="41"/>
      <c r="H1263" s="47"/>
    </row>
    <row r="1264" s="2" customFormat="1" ht="16.8" customHeight="1">
      <c r="A1264" s="41"/>
      <c r="B1264" s="47"/>
      <c r="C1264" s="302" t="s">
        <v>28</v>
      </c>
      <c r="D1264" s="302" t="s">
        <v>807</v>
      </c>
      <c r="E1264" s="20" t="s">
        <v>28</v>
      </c>
      <c r="F1264" s="303">
        <v>0</v>
      </c>
      <c r="G1264" s="41"/>
      <c r="H1264" s="47"/>
    </row>
    <row r="1265" s="2" customFormat="1" ht="16.8" customHeight="1">
      <c r="A1265" s="41"/>
      <c r="B1265" s="47"/>
      <c r="C1265" s="302" t="s">
        <v>341</v>
      </c>
      <c r="D1265" s="302" t="s">
        <v>3848</v>
      </c>
      <c r="E1265" s="20" t="s">
        <v>28</v>
      </c>
      <c r="F1265" s="303">
        <v>427</v>
      </c>
      <c r="G1265" s="41"/>
      <c r="H1265" s="47"/>
    </row>
    <row r="1266" s="2" customFormat="1" ht="16.8" customHeight="1">
      <c r="A1266" s="41"/>
      <c r="B1266" s="47"/>
      <c r="C1266" s="304" t="s">
        <v>4624</v>
      </c>
      <c r="D1266" s="41"/>
      <c r="E1266" s="41"/>
      <c r="F1266" s="41"/>
      <c r="G1266" s="41"/>
      <c r="H1266" s="47"/>
    </row>
    <row r="1267" s="2" customFormat="1" ht="16.8" customHeight="1">
      <c r="A1267" s="41"/>
      <c r="B1267" s="47"/>
      <c r="C1267" s="302" t="s">
        <v>3834</v>
      </c>
      <c r="D1267" s="302" t="s">
        <v>4786</v>
      </c>
      <c r="E1267" s="20" t="s">
        <v>572</v>
      </c>
      <c r="F1267" s="303">
        <v>1114.27</v>
      </c>
      <c r="G1267" s="41"/>
      <c r="H1267" s="47"/>
    </row>
    <row r="1268" s="2" customFormat="1" ht="16.8" customHeight="1">
      <c r="A1268" s="41"/>
      <c r="B1268" s="47"/>
      <c r="C1268" s="302" t="s">
        <v>2678</v>
      </c>
      <c r="D1268" s="302" t="s">
        <v>4667</v>
      </c>
      <c r="E1268" s="20" t="s">
        <v>572</v>
      </c>
      <c r="F1268" s="303">
        <v>989.423</v>
      </c>
      <c r="G1268" s="41"/>
      <c r="H1268" s="47"/>
    </row>
    <row r="1269" s="2" customFormat="1" ht="16.8" customHeight="1">
      <c r="A1269" s="41"/>
      <c r="B1269" s="47"/>
      <c r="C1269" s="298" t="s">
        <v>343</v>
      </c>
      <c r="D1269" s="299" t="s">
        <v>343</v>
      </c>
      <c r="E1269" s="300" t="s">
        <v>28</v>
      </c>
      <c r="F1269" s="301">
        <v>680.745</v>
      </c>
      <c r="G1269" s="41"/>
      <c r="H1269" s="47"/>
    </row>
    <row r="1270" s="2" customFormat="1" ht="16.8" customHeight="1">
      <c r="A1270" s="41"/>
      <c r="B1270" s="47"/>
      <c r="C1270" s="302" t="s">
        <v>28</v>
      </c>
      <c r="D1270" s="302" t="s">
        <v>797</v>
      </c>
      <c r="E1270" s="20" t="s">
        <v>28</v>
      </c>
      <c r="F1270" s="303">
        <v>0</v>
      </c>
      <c r="G1270" s="41"/>
      <c r="H1270" s="47"/>
    </row>
    <row r="1271" s="2" customFormat="1" ht="16.8" customHeight="1">
      <c r="A1271" s="41"/>
      <c r="B1271" s="47"/>
      <c r="C1271" s="302" t="s">
        <v>28</v>
      </c>
      <c r="D1271" s="302" t="s">
        <v>3890</v>
      </c>
      <c r="E1271" s="20" t="s">
        <v>28</v>
      </c>
      <c r="F1271" s="303">
        <v>61.700000000000003</v>
      </c>
      <c r="G1271" s="41"/>
      <c r="H1271" s="47"/>
    </row>
    <row r="1272" s="2" customFormat="1" ht="16.8" customHeight="1">
      <c r="A1272" s="41"/>
      <c r="B1272" s="47"/>
      <c r="C1272" s="302" t="s">
        <v>28</v>
      </c>
      <c r="D1272" s="302" t="s">
        <v>3891</v>
      </c>
      <c r="E1272" s="20" t="s">
        <v>28</v>
      </c>
      <c r="F1272" s="303">
        <v>112.75</v>
      </c>
      <c r="G1272" s="41"/>
      <c r="H1272" s="47"/>
    </row>
    <row r="1273" s="2" customFormat="1" ht="16.8" customHeight="1">
      <c r="A1273" s="41"/>
      <c r="B1273" s="47"/>
      <c r="C1273" s="302" t="s">
        <v>28</v>
      </c>
      <c r="D1273" s="302" t="s">
        <v>3892</v>
      </c>
      <c r="E1273" s="20" t="s">
        <v>28</v>
      </c>
      <c r="F1273" s="303">
        <v>47.399999999999999</v>
      </c>
      <c r="G1273" s="41"/>
      <c r="H1273" s="47"/>
    </row>
    <row r="1274" s="2" customFormat="1" ht="16.8" customHeight="1">
      <c r="A1274" s="41"/>
      <c r="B1274" s="47"/>
      <c r="C1274" s="302" t="s">
        <v>28</v>
      </c>
      <c r="D1274" s="302" t="s">
        <v>3893</v>
      </c>
      <c r="E1274" s="20" t="s">
        <v>28</v>
      </c>
      <c r="F1274" s="303">
        <v>-24.100000000000001</v>
      </c>
      <c r="G1274" s="41"/>
      <c r="H1274" s="47"/>
    </row>
    <row r="1275" s="2" customFormat="1" ht="16.8" customHeight="1">
      <c r="A1275" s="41"/>
      <c r="B1275" s="47"/>
      <c r="C1275" s="302" t="s">
        <v>28</v>
      </c>
      <c r="D1275" s="302" t="s">
        <v>3894</v>
      </c>
      <c r="E1275" s="20" t="s">
        <v>28</v>
      </c>
      <c r="F1275" s="303">
        <v>5.5999999999999996</v>
      </c>
      <c r="G1275" s="41"/>
      <c r="H1275" s="47"/>
    </row>
    <row r="1276" s="2" customFormat="1" ht="16.8" customHeight="1">
      <c r="A1276" s="41"/>
      <c r="B1276" s="47"/>
      <c r="C1276" s="302" t="s">
        <v>28</v>
      </c>
      <c r="D1276" s="302" t="s">
        <v>800</v>
      </c>
      <c r="E1276" s="20" t="s">
        <v>28</v>
      </c>
      <c r="F1276" s="303">
        <v>0</v>
      </c>
      <c r="G1276" s="41"/>
      <c r="H1276" s="47"/>
    </row>
    <row r="1277" s="2" customFormat="1" ht="16.8" customHeight="1">
      <c r="A1277" s="41"/>
      <c r="B1277" s="47"/>
      <c r="C1277" s="302" t="s">
        <v>28</v>
      </c>
      <c r="D1277" s="302" t="s">
        <v>3895</v>
      </c>
      <c r="E1277" s="20" t="s">
        <v>28</v>
      </c>
      <c r="F1277" s="303">
        <v>18.030000000000001</v>
      </c>
      <c r="G1277" s="41"/>
      <c r="H1277" s="47"/>
    </row>
    <row r="1278" s="2" customFormat="1" ht="16.8" customHeight="1">
      <c r="A1278" s="41"/>
      <c r="B1278" s="47"/>
      <c r="C1278" s="302" t="s">
        <v>28</v>
      </c>
      <c r="D1278" s="302" t="s">
        <v>3896</v>
      </c>
      <c r="E1278" s="20" t="s">
        <v>28</v>
      </c>
      <c r="F1278" s="303">
        <v>-6.6100000000000003</v>
      </c>
      <c r="G1278" s="41"/>
      <c r="H1278" s="47"/>
    </row>
    <row r="1279" s="2" customFormat="1" ht="16.8" customHeight="1">
      <c r="A1279" s="41"/>
      <c r="B1279" s="47"/>
      <c r="C1279" s="302" t="s">
        <v>28</v>
      </c>
      <c r="D1279" s="302" t="s">
        <v>3897</v>
      </c>
      <c r="E1279" s="20" t="s">
        <v>28</v>
      </c>
      <c r="F1279" s="303">
        <v>3</v>
      </c>
      <c r="G1279" s="41"/>
      <c r="H1279" s="47"/>
    </row>
    <row r="1280" s="2" customFormat="1" ht="16.8" customHeight="1">
      <c r="A1280" s="41"/>
      <c r="B1280" s="47"/>
      <c r="C1280" s="302" t="s">
        <v>28</v>
      </c>
      <c r="D1280" s="302" t="s">
        <v>802</v>
      </c>
      <c r="E1280" s="20" t="s">
        <v>28</v>
      </c>
      <c r="F1280" s="303">
        <v>0</v>
      </c>
      <c r="G1280" s="41"/>
      <c r="H1280" s="47"/>
    </row>
    <row r="1281" s="2" customFormat="1" ht="16.8" customHeight="1">
      <c r="A1281" s="41"/>
      <c r="B1281" s="47"/>
      <c r="C1281" s="302" t="s">
        <v>28</v>
      </c>
      <c r="D1281" s="302" t="s">
        <v>3898</v>
      </c>
      <c r="E1281" s="20" t="s">
        <v>28</v>
      </c>
      <c r="F1281" s="303">
        <v>36.060000000000002</v>
      </c>
      <c r="G1281" s="41"/>
      <c r="H1281" s="47"/>
    </row>
    <row r="1282" s="2" customFormat="1" ht="16.8" customHeight="1">
      <c r="A1282" s="41"/>
      <c r="B1282" s="47"/>
      <c r="C1282" s="302" t="s">
        <v>28</v>
      </c>
      <c r="D1282" s="302" t="s">
        <v>3899</v>
      </c>
      <c r="E1282" s="20" t="s">
        <v>28</v>
      </c>
      <c r="F1282" s="303">
        <v>-6.5999999999999996</v>
      </c>
      <c r="G1282" s="41"/>
      <c r="H1282" s="47"/>
    </row>
    <row r="1283" s="2" customFormat="1" ht="16.8" customHeight="1">
      <c r="A1283" s="41"/>
      <c r="B1283" s="47"/>
      <c r="C1283" s="302" t="s">
        <v>28</v>
      </c>
      <c r="D1283" s="302" t="s">
        <v>3897</v>
      </c>
      <c r="E1283" s="20" t="s">
        <v>28</v>
      </c>
      <c r="F1283" s="303">
        <v>3</v>
      </c>
      <c r="G1283" s="41"/>
      <c r="H1283" s="47"/>
    </row>
    <row r="1284" s="2" customFormat="1" ht="16.8" customHeight="1">
      <c r="A1284" s="41"/>
      <c r="B1284" s="47"/>
      <c r="C1284" s="302" t="s">
        <v>28</v>
      </c>
      <c r="D1284" s="302" t="s">
        <v>804</v>
      </c>
      <c r="E1284" s="20" t="s">
        <v>28</v>
      </c>
      <c r="F1284" s="303">
        <v>0</v>
      </c>
      <c r="G1284" s="41"/>
      <c r="H1284" s="47"/>
    </row>
    <row r="1285" s="2" customFormat="1" ht="16.8" customHeight="1">
      <c r="A1285" s="41"/>
      <c r="B1285" s="47"/>
      <c r="C1285" s="302" t="s">
        <v>28</v>
      </c>
      <c r="D1285" s="302" t="s">
        <v>3900</v>
      </c>
      <c r="E1285" s="20" t="s">
        <v>28</v>
      </c>
      <c r="F1285" s="303">
        <v>31.199999999999999</v>
      </c>
      <c r="G1285" s="41"/>
      <c r="H1285" s="47"/>
    </row>
    <row r="1286" s="2" customFormat="1" ht="16.8" customHeight="1">
      <c r="A1286" s="41"/>
      <c r="B1286" s="47"/>
      <c r="C1286" s="302" t="s">
        <v>28</v>
      </c>
      <c r="D1286" s="302" t="s">
        <v>3901</v>
      </c>
      <c r="E1286" s="20" t="s">
        <v>28</v>
      </c>
      <c r="F1286" s="303">
        <v>144.22</v>
      </c>
      <c r="G1286" s="41"/>
      <c r="H1286" s="47"/>
    </row>
    <row r="1287" s="2" customFormat="1" ht="16.8" customHeight="1">
      <c r="A1287" s="41"/>
      <c r="B1287" s="47"/>
      <c r="C1287" s="302" t="s">
        <v>28</v>
      </c>
      <c r="D1287" s="302" t="s">
        <v>3902</v>
      </c>
      <c r="E1287" s="20" t="s">
        <v>28</v>
      </c>
      <c r="F1287" s="303">
        <v>120.625</v>
      </c>
      <c r="G1287" s="41"/>
      <c r="H1287" s="47"/>
    </row>
    <row r="1288" s="2" customFormat="1" ht="16.8" customHeight="1">
      <c r="A1288" s="41"/>
      <c r="B1288" s="47"/>
      <c r="C1288" s="302" t="s">
        <v>28</v>
      </c>
      <c r="D1288" s="302" t="s">
        <v>3904</v>
      </c>
      <c r="E1288" s="20" t="s">
        <v>28</v>
      </c>
      <c r="F1288" s="303">
        <v>-58.899999999999999</v>
      </c>
      <c r="G1288" s="41"/>
      <c r="H1288" s="47"/>
    </row>
    <row r="1289" s="2" customFormat="1" ht="16.8" customHeight="1">
      <c r="A1289" s="41"/>
      <c r="B1289" s="47"/>
      <c r="C1289" s="302" t="s">
        <v>28</v>
      </c>
      <c r="D1289" s="302" t="s">
        <v>807</v>
      </c>
      <c r="E1289" s="20" t="s">
        <v>28</v>
      </c>
      <c r="F1289" s="303">
        <v>0</v>
      </c>
      <c r="G1289" s="41"/>
      <c r="H1289" s="47"/>
    </row>
    <row r="1290" s="2" customFormat="1" ht="16.8" customHeight="1">
      <c r="A1290" s="41"/>
      <c r="B1290" s="47"/>
      <c r="C1290" s="302" t="s">
        <v>28</v>
      </c>
      <c r="D1290" s="302" t="s">
        <v>3905</v>
      </c>
      <c r="E1290" s="20" t="s">
        <v>28</v>
      </c>
      <c r="F1290" s="303">
        <v>133.56999999999999</v>
      </c>
      <c r="G1290" s="41"/>
      <c r="H1290" s="47"/>
    </row>
    <row r="1291" s="2" customFormat="1" ht="16.8" customHeight="1">
      <c r="A1291" s="41"/>
      <c r="B1291" s="47"/>
      <c r="C1291" s="302" t="s">
        <v>28</v>
      </c>
      <c r="D1291" s="302" t="s">
        <v>3906</v>
      </c>
      <c r="E1291" s="20" t="s">
        <v>28</v>
      </c>
      <c r="F1291" s="303">
        <v>110.40000000000001</v>
      </c>
      <c r="G1291" s="41"/>
      <c r="H1291" s="47"/>
    </row>
    <row r="1292" s="2" customFormat="1" ht="16.8" customHeight="1">
      <c r="A1292" s="41"/>
      <c r="B1292" s="47"/>
      <c r="C1292" s="302" t="s">
        <v>28</v>
      </c>
      <c r="D1292" s="302" t="s">
        <v>3908</v>
      </c>
      <c r="E1292" s="20" t="s">
        <v>28</v>
      </c>
      <c r="F1292" s="303">
        <v>-50.600000000000001</v>
      </c>
      <c r="G1292" s="41"/>
      <c r="H1292" s="47"/>
    </row>
    <row r="1293" s="2" customFormat="1" ht="16.8" customHeight="1">
      <c r="A1293" s="41"/>
      <c r="B1293" s="47"/>
      <c r="C1293" s="302" t="s">
        <v>343</v>
      </c>
      <c r="D1293" s="302" t="s">
        <v>416</v>
      </c>
      <c r="E1293" s="20" t="s">
        <v>28</v>
      </c>
      <c r="F1293" s="303">
        <v>680.745</v>
      </c>
      <c r="G1293" s="41"/>
      <c r="H1293" s="47"/>
    </row>
    <row r="1294" s="2" customFormat="1" ht="16.8" customHeight="1">
      <c r="A1294" s="41"/>
      <c r="B1294" s="47"/>
      <c r="C1294" s="304" t="s">
        <v>4624</v>
      </c>
      <c r="D1294" s="41"/>
      <c r="E1294" s="41"/>
      <c r="F1294" s="41"/>
      <c r="G1294" s="41"/>
      <c r="H1294" s="47"/>
    </row>
    <row r="1295" s="2" customFormat="1" ht="16.8" customHeight="1">
      <c r="A1295" s="41"/>
      <c r="B1295" s="47"/>
      <c r="C1295" s="302" t="s">
        <v>3886</v>
      </c>
      <c r="D1295" s="302" t="s">
        <v>4794</v>
      </c>
      <c r="E1295" s="20" t="s">
        <v>972</v>
      </c>
      <c r="F1295" s="303">
        <v>680.745</v>
      </c>
      <c r="G1295" s="41"/>
      <c r="H1295" s="47"/>
    </row>
    <row r="1296" s="2" customFormat="1" ht="16.8" customHeight="1">
      <c r="A1296" s="41"/>
      <c r="B1296" s="47"/>
      <c r="C1296" s="302" t="s">
        <v>2706</v>
      </c>
      <c r="D1296" s="302" t="s">
        <v>4744</v>
      </c>
      <c r="E1296" s="20" t="s">
        <v>972</v>
      </c>
      <c r="F1296" s="303">
        <v>1004.055</v>
      </c>
      <c r="G1296" s="41"/>
      <c r="H1296" s="47"/>
    </row>
    <row r="1297" s="2" customFormat="1" ht="16.8" customHeight="1">
      <c r="A1297" s="41"/>
      <c r="B1297" s="47"/>
      <c r="C1297" s="302" t="s">
        <v>3919</v>
      </c>
      <c r="D1297" s="302" t="s">
        <v>4795</v>
      </c>
      <c r="E1297" s="20" t="s">
        <v>972</v>
      </c>
      <c r="F1297" s="303">
        <v>872.81799999999998</v>
      </c>
      <c r="G1297" s="41"/>
      <c r="H1297" s="47"/>
    </row>
    <row r="1298" s="2" customFormat="1" ht="16.8" customHeight="1">
      <c r="A1298" s="41"/>
      <c r="B1298" s="47"/>
      <c r="C1298" s="298" t="s">
        <v>3849</v>
      </c>
      <c r="D1298" s="299" t="s">
        <v>3849</v>
      </c>
      <c r="E1298" s="300" t="s">
        <v>28</v>
      </c>
      <c r="F1298" s="301">
        <v>17.190000000000001</v>
      </c>
      <c r="G1298" s="41"/>
      <c r="H1298" s="47"/>
    </row>
    <row r="1299" s="2" customFormat="1" ht="16.8" customHeight="1">
      <c r="A1299" s="41"/>
      <c r="B1299" s="47"/>
      <c r="C1299" s="302" t="s">
        <v>28</v>
      </c>
      <c r="D1299" s="302" t="s">
        <v>1178</v>
      </c>
      <c r="E1299" s="20" t="s">
        <v>28</v>
      </c>
      <c r="F1299" s="303">
        <v>0</v>
      </c>
      <c r="G1299" s="41"/>
      <c r="H1299" s="47"/>
    </row>
    <row r="1300" s="2" customFormat="1" ht="16.8" customHeight="1">
      <c r="A1300" s="41"/>
      <c r="B1300" s="47"/>
      <c r="C1300" s="302" t="s">
        <v>3849</v>
      </c>
      <c r="D1300" s="302" t="s">
        <v>3850</v>
      </c>
      <c r="E1300" s="20" t="s">
        <v>28</v>
      </c>
      <c r="F1300" s="303">
        <v>17.190000000000001</v>
      </c>
      <c r="G1300" s="41"/>
      <c r="H1300" s="47"/>
    </row>
    <row r="1301" s="2" customFormat="1" ht="16.8" customHeight="1">
      <c r="A1301" s="41"/>
      <c r="B1301" s="47"/>
      <c r="C1301" s="298" t="s">
        <v>3903</v>
      </c>
      <c r="D1301" s="299" t="s">
        <v>3903</v>
      </c>
      <c r="E1301" s="300" t="s">
        <v>28</v>
      </c>
      <c r="F1301" s="301">
        <v>296.04500000000002</v>
      </c>
      <c r="G1301" s="41"/>
      <c r="H1301" s="47"/>
    </row>
    <row r="1302" s="2" customFormat="1" ht="16.8" customHeight="1">
      <c r="A1302" s="41"/>
      <c r="B1302" s="47"/>
      <c r="C1302" s="302" t="s">
        <v>28</v>
      </c>
      <c r="D1302" s="302" t="s">
        <v>804</v>
      </c>
      <c r="E1302" s="20" t="s">
        <v>28</v>
      </c>
      <c r="F1302" s="303">
        <v>0</v>
      </c>
      <c r="G1302" s="41"/>
      <c r="H1302" s="47"/>
    </row>
    <row r="1303" s="2" customFormat="1" ht="16.8" customHeight="1">
      <c r="A1303" s="41"/>
      <c r="B1303" s="47"/>
      <c r="C1303" s="302" t="s">
        <v>28</v>
      </c>
      <c r="D1303" s="302" t="s">
        <v>3900</v>
      </c>
      <c r="E1303" s="20" t="s">
        <v>28</v>
      </c>
      <c r="F1303" s="303">
        <v>31.199999999999999</v>
      </c>
      <c r="G1303" s="41"/>
      <c r="H1303" s="47"/>
    </row>
    <row r="1304" s="2" customFormat="1" ht="16.8" customHeight="1">
      <c r="A1304" s="41"/>
      <c r="B1304" s="47"/>
      <c r="C1304" s="302" t="s">
        <v>28</v>
      </c>
      <c r="D1304" s="302" t="s">
        <v>3901</v>
      </c>
      <c r="E1304" s="20" t="s">
        <v>28</v>
      </c>
      <c r="F1304" s="303">
        <v>144.22</v>
      </c>
      <c r="G1304" s="41"/>
      <c r="H1304" s="47"/>
    </row>
    <row r="1305" s="2" customFormat="1" ht="16.8" customHeight="1">
      <c r="A1305" s="41"/>
      <c r="B1305" s="47"/>
      <c r="C1305" s="302" t="s">
        <v>28</v>
      </c>
      <c r="D1305" s="302" t="s">
        <v>3902</v>
      </c>
      <c r="E1305" s="20" t="s">
        <v>28</v>
      </c>
      <c r="F1305" s="303">
        <v>120.625</v>
      </c>
      <c r="G1305" s="41"/>
      <c r="H1305" s="47"/>
    </row>
    <row r="1306" s="2" customFormat="1" ht="16.8" customHeight="1">
      <c r="A1306" s="41"/>
      <c r="B1306" s="47"/>
      <c r="C1306" s="302" t="s">
        <v>3903</v>
      </c>
      <c r="D1306" s="302" t="s">
        <v>618</v>
      </c>
      <c r="E1306" s="20" t="s">
        <v>28</v>
      </c>
      <c r="F1306" s="303">
        <v>296.04500000000002</v>
      </c>
      <c r="G1306" s="41"/>
      <c r="H1306" s="47"/>
    </row>
    <row r="1307" s="2" customFormat="1" ht="16.8" customHeight="1">
      <c r="A1307" s="41"/>
      <c r="B1307" s="47"/>
      <c r="C1307" s="298" t="s">
        <v>3907</v>
      </c>
      <c r="D1307" s="299" t="s">
        <v>3907</v>
      </c>
      <c r="E1307" s="300" t="s">
        <v>28</v>
      </c>
      <c r="F1307" s="301">
        <v>243.97</v>
      </c>
      <c r="G1307" s="41"/>
      <c r="H1307" s="47"/>
    </row>
    <row r="1308" s="2" customFormat="1" ht="16.8" customHeight="1">
      <c r="A1308" s="41"/>
      <c r="B1308" s="47"/>
      <c r="C1308" s="302" t="s">
        <v>28</v>
      </c>
      <c r="D1308" s="302" t="s">
        <v>807</v>
      </c>
      <c r="E1308" s="20" t="s">
        <v>28</v>
      </c>
      <c r="F1308" s="303">
        <v>0</v>
      </c>
      <c r="G1308" s="41"/>
      <c r="H1308" s="47"/>
    </row>
    <row r="1309" s="2" customFormat="1" ht="16.8" customHeight="1">
      <c r="A1309" s="41"/>
      <c r="B1309" s="47"/>
      <c r="C1309" s="302" t="s">
        <v>28</v>
      </c>
      <c r="D1309" s="302" t="s">
        <v>3905</v>
      </c>
      <c r="E1309" s="20" t="s">
        <v>28</v>
      </c>
      <c r="F1309" s="303">
        <v>133.56999999999999</v>
      </c>
      <c r="G1309" s="41"/>
      <c r="H1309" s="47"/>
    </row>
    <row r="1310" s="2" customFormat="1" ht="16.8" customHeight="1">
      <c r="A1310" s="41"/>
      <c r="B1310" s="47"/>
      <c r="C1310" s="302" t="s">
        <v>28</v>
      </c>
      <c r="D1310" s="302" t="s">
        <v>3906</v>
      </c>
      <c r="E1310" s="20" t="s">
        <v>28</v>
      </c>
      <c r="F1310" s="303">
        <v>110.40000000000001</v>
      </c>
      <c r="G1310" s="41"/>
      <c r="H1310" s="47"/>
    </row>
    <row r="1311" s="2" customFormat="1" ht="16.8" customHeight="1">
      <c r="A1311" s="41"/>
      <c r="B1311" s="47"/>
      <c r="C1311" s="302" t="s">
        <v>3907</v>
      </c>
      <c r="D1311" s="302" t="s">
        <v>618</v>
      </c>
      <c r="E1311" s="20" t="s">
        <v>28</v>
      </c>
      <c r="F1311" s="303">
        <v>243.97</v>
      </c>
      <c r="G1311" s="41"/>
      <c r="H1311" s="47"/>
    </row>
    <row r="1312" s="2" customFormat="1" ht="16.8" customHeight="1">
      <c r="A1312" s="41"/>
      <c r="B1312" s="47"/>
      <c r="C1312" s="298" t="s">
        <v>345</v>
      </c>
      <c r="D1312" s="299" t="s">
        <v>345</v>
      </c>
      <c r="E1312" s="300" t="s">
        <v>28</v>
      </c>
      <c r="F1312" s="301">
        <v>112.72499999999999</v>
      </c>
      <c r="G1312" s="41"/>
      <c r="H1312" s="47"/>
    </row>
    <row r="1313" s="2" customFormat="1" ht="16.8" customHeight="1">
      <c r="A1313" s="41"/>
      <c r="B1313" s="47"/>
      <c r="C1313" s="302" t="s">
        <v>28</v>
      </c>
      <c r="D1313" s="302" t="s">
        <v>797</v>
      </c>
      <c r="E1313" s="20" t="s">
        <v>28</v>
      </c>
      <c r="F1313" s="303">
        <v>0</v>
      </c>
      <c r="G1313" s="41"/>
      <c r="H1313" s="47"/>
    </row>
    <row r="1314" s="2" customFormat="1" ht="16.8" customHeight="1">
      <c r="A1314" s="41"/>
      <c r="B1314" s="47"/>
      <c r="C1314" s="302" t="s">
        <v>28</v>
      </c>
      <c r="D1314" s="302" t="s">
        <v>3914</v>
      </c>
      <c r="E1314" s="20" t="s">
        <v>28</v>
      </c>
      <c r="F1314" s="303">
        <v>39.039999999999999</v>
      </c>
      <c r="G1314" s="41"/>
      <c r="H1314" s="47"/>
    </row>
    <row r="1315" s="2" customFormat="1" ht="16.8" customHeight="1">
      <c r="A1315" s="41"/>
      <c r="B1315" s="47"/>
      <c r="C1315" s="302" t="s">
        <v>28</v>
      </c>
      <c r="D1315" s="302" t="s">
        <v>800</v>
      </c>
      <c r="E1315" s="20" t="s">
        <v>28</v>
      </c>
      <c r="F1315" s="303">
        <v>0</v>
      </c>
      <c r="G1315" s="41"/>
      <c r="H1315" s="47"/>
    </row>
    <row r="1316" s="2" customFormat="1" ht="16.8" customHeight="1">
      <c r="A1316" s="41"/>
      <c r="B1316" s="47"/>
      <c r="C1316" s="302" t="s">
        <v>28</v>
      </c>
      <c r="D1316" s="302" t="s">
        <v>3915</v>
      </c>
      <c r="E1316" s="20" t="s">
        <v>28</v>
      </c>
      <c r="F1316" s="303">
        <v>14.773999999999999</v>
      </c>
      <c r="G1316" s="41"/>
      <c r="H1316" s="47"/>
    </row>
    <row r="1317" s="2" customFormat="1" ht="16.8" customHeight="1">
      <c r="A1317" s="41"/>
      <c r="B1317" s="47"/>
      <c r="C1317" s="302" t="s">
        <v>28</v>
      </c>
      <c r="D1317" s="302" t="s">
        <v>802</v>
      </c>
      <c r="E1317" s="20" t="s">
        <v>28</v>
      </c>
      <c r="F1317" s="303">
        <v>0</v>
      </c>
      <c r="G1317" s="41"/>
      <c r="H1317" s="47"/>
    </row>
    <row r="1318" s="2" customFormat="1" ht="16.8" customHeight="1">
      <c r="A1318" s="41"/>
      <c r="B1318" s="47"/>
      <c r="C1318" s="302" t="s">
        <v>28</v>
      </c>
      <c r="D1318" s="302" t="s">
        <v>3916</v>
      </c>
      <c r="E1318" s="20" t="s">
        <v>28</v>
      </c>
      <c r="F1318" s="303">
        <v>31.771999999999998</v>
      </c>
      <c r="G1318" s="41"/>
      <c r="H1318" s="47"/>
    </row>
    <row r="1319" s="2" customFormat="1" ht="16.8" customHeight="1">
      <c r="A1319" s="41"/>
      <c r="B1319" s="47"/>
      <c r="C1319" s="302" t="s">
        <v>28</v>
      </c>
      <c r="D1319" s="302" t="s">
        <v>804</v>
      </c>
      <c r="E1319" s="20" t="s">
        <v>28</v>
      </c>
      <c r="F1319" s="303">
        <v>0</v>
      </c>
      <c r="G1319" s="41"/>
      <c r="H1319" s="47"/>
    </row>
    <row r="1320" s="2" customFormat="1" ht="16.8" customHeight="1">
      <c r="A1320" s="41"/>
      <c r="B1320" s="47"/>
      <c r="C1320" s="302" t="s">
        <v>28</v>
      </c>
      <c r="D1320" s="302" t="s">
        <v>3917</v>
      </c>
      <c r="E1320" s="20" t="s">
        <v>28</v>
      </c>
      <c r="F1320" s="303">
        <v>27.138999999999999</v>
      </c>
      <c r="G1320" s="41"/>
      <c r="H1320" s="47"/>
    </row>
    <row r="1321" s="2" customFormat="1" ht="16.8" customHeight="1">
      <c r="A1321" s="41"/>
      <c r="B1321" s="47"/>
      <c r="C1321" s="302" t="s">
        <v>28</v>
      </c>
      <c r="D1321" s="302" t="s">
        <v>28</v>
      </c>
      <c r="E1321" s="20" t="s">
        <v>28</v>
      </c>
      <c r="F1321" s="303">
        <v>0</v>
      </c>
      <c r="G1321" s="41"/>
      <c r="H1321" s="47"/>
    </row>
    <row r="1322" s="2" customFormat="1" ht="16.8" customHeight="1">
      <c r="A1322" s="41"/>
      <c r="B1322" s="47"/>
      <c r="C1322" s="302" t="s">
        <v>345</v>
      </c>
      <c r="D1322" s="302" t="s">
        <v>416</v>
      </c>
      <c r="E1322" s="20" t="s">
        <v>28</v>
      </c>
      <c r="F1322" s="303">
        <v>112.72499999999999</v>
      </c>
      <c r="G1322" s="41"/>
      <c r="H1322" s="47"/>
    </row>
    <row r="1323" s="2" customFormat="1" ht="16.8" customHeight="1">
      <c r="A1323" s="41"/>
      <c r="B1323" s="47"/>
      <c r="C1323" s="304" t="s">
        <v>4624</v>
      </c>
      <c r="D1323" s="41"/>
      <c r="E1323" s="41"/>
      <c r="F1323" s="41"/>
      <c r="G1323" s="41"/>
      <c r="H1323" s="47"/>
    </row>
    <row r="1324" s="2" customFormat="1" ht="16.8" customHeight="1">
      <c r="A1324" s="41"/>
      <c r="B1324" s="47"/>
      <c r="C1324" s="302" t="s">
        <v>3910</v>
      </c>
      <c r="D1324" s="302" t="s">
        <v>4796</v>
      </c>
      <c r="E1324" s="20" t="s">
        <v>972</v>
      </c>
      <c r="F1324" s="303">
        <v>112.72499999999999</v>
      </c>
      <c r="G1324" s="41"/>
      <c r="H1324" s="47"/>
    </row>
    <row r="1325" s="2" customFormat="1" ht="16.8" customHeight="1">
      <c r="A1325" s="41"/>
      <c r="B1325" s="47"/>
      <c r="C1325" s="302" t="s">
        <v>3919</v>
      </c>
      <c r="D1325" s="302" t="s">
        <v>4795</v>
      </c>
      <c r="E1325" s="20" t="s">
        <v>972</v>
      </c>
      <c r="F1325" s="303">
        <v>872.81799999999998</v>
      </c>
      <c r="G1325" s="41"/>
      <c r="H1325" s="47"/>
    </row>
    <row r="1326" s="2" customFormat="1" ht="16.8" customHeight="1">
      <c r="A1326" s="41"/>
      <c r="B1326" s="47"/>
      <c r="C1326" s="298" t="s">
        <v>3866</v>
      </c>
      <c r="D1326" s="299" t="s">
        <v>3866</v>
      </c>
      <c r="E1326" s="300" t="s">
        <v>28</v>
      </c>
      <c r="F1326" s="301">
        <v>273</v>
      </c>
      <c r="G1326" s="41"/>
      <c r="H1326" s="47"/>
    </row>
    <row r="1327" s="2" customFormat="1" ht="16.8" customHeight="1">
      <c r="A1327" s="41"/>
      <c r="B1327" s="47"/>
      <c r="C1327" s="302" t="s">
        <v>28</v>
      </c>
      <c r="D1327" s="302" t="s">
        <v>797</v>
      </c>
      <c r="E1327" s="20" t="s">
        <v>28</v>
      </c>
      <c r="F1327" s="303">
        <v>0</v>
      </c>
      <c r="G1327" s="41"/>
      <c r="H1327" s="47"/>
    </row>
    <row r="1328" s="2" customFormat="1" ht="16.8" customHeight="1">
      <c r="A1328" s="41"/>
      <c r="B1328" s="47"/>
      <c r="C1328" s="302" t="s">
        <v>347</v>
      </c>
      <c r="D1328" s="302" t="s">
        <v>3861</v>
      </c>
      <c r="E1328" s="20" t="s">
        <v>28</v>
      </c>
      <c r="F1328" s="303">
        <v>48</v>
      </c>
      <c r="G1328" s="41"/>
      <c r="H1328" s="47"/>
    </row>
    <row r="1329" s="2" customFormat="1" ht="16.8" customHeight="1">
      <c r="A1329" s="41"/>
      <c r="B1329" s="47"/>
      <c r="C1329" s="302" t="s">
        <v>28</v>
      </c>
      <c r="D1329" s="302" t="s">
        <v>800</v>
      </c>
      <c r="E1329" s="20" t="s">
        <v>28</v>
      </c>
      <c r="F1329" s="303">
        <v>0</v>
      </c>
      <c r="G1329" s="41"/>
      <c r="H1329" s="47"/>
    </row>
    <row r="1330" s="2" customFormat="1" ht="16.8" customHeight="1">
      <c r="A1330" s="41"/>
      <c r="B1330" s="47"/>
      <c r="C1330" s="302" t="s">
        <v>349</v>
      </c>
      <c r="D1330" s="302" t="s">
        <v>3862</v>
      </c>
      <c r="E1330" s="20" t="s">
        <v>28</v>
      </c>
      <c r="F1330" s="303">
        <v>33</v>
      </c>
      <c r="G1330" s="41"/>
      <c r="H1330" s="47"/>
    </row>
    <row r="1331" s="2" customFormat="1" ht="16.8" customHeight="1">
      <c r="A1331" s="41"/>
      <c r="B1331" s="47"/>
      <c r="C1331" s="302" t="s">
        <v>28</v>
      </c>
      <c r="D1331" s="302" t="s">
        <v>802</v>
      </c>
      <c r="E1331" s="20" t="s">
        <v>28</v>
      </c>
      <c r="F1331" s="303">
        <v>0</v>
      </c>
      <c r="G1331" s="41"/>
      <c r="H1331" s="47"/>
    </row>
    <row r="1332" s="2" customFormat="1" ht="16.8" customHeight="1">
      <c r="A1332" s="41"/>
      <c r="B1332" s="47"/>
      <c r="C1332" s="302" t="s">
        <v>351</v>
      </c>
      <c r="D1332" s="302" t="s">
        <v>3863</v>
      </c>
      <c r="E1332" s="20" t="s">
        <v>28</v>
      </c>
      <c r="F1332" s="303">
        <v>78</v>
      </c>
      <c r="G1332" s="41"/>
      <c r="H1332" s="47"/>
    </row>
    <row r="1333" s="2" customFormat="1" ht="16.8" customHeight="1">
      <c r="A1333" s="41"/>
      <c r="B1333" s="47"/>
      <c r="C1333" s="302" t="s">
        <v>28</v>
      </c>
      <c r="D1333" s="302" t="s">
        <v>804</v>
      </c>
      <c r="E1333" s="20" t="s">
        <v>28</v>
      </c>
      <c r="F1333" s="303">
        <v>0</v>
      </c>
      <c r="G1333" s="41"/>
      <c r="H1333" s="47"/>
    </row>
    <row r="1334" s="2" customFormat="1" ht="16.8" customHeight="1">
      <c r="A1334" s="41"/>
      <c r="B1334" s="47"/>
      <c r="C1334" s="302" t="s">
        <v>353</v>
      </c>
      <c r="D1334" s="302" t="s">
        <v>3864</v>
      </c>
      <c r="E1334" s="20" t="s">
        <v>28</v>
      </c>
      <c r="F1334" s="303">
        <v>66</v>
      </c>
      <c r="G1334" s="41"/>
      <c r="H1334" s="47"/>
    </row>
    <row r="1335" s="2" customFormat="1" ht="16.8" customHeight="1">
      <c r="A1335" s="41"/>
      <c r="B1335" s="47"/>
      <c r="C1335" s="302" t="s">
        <v>28</v>
      </c>
      <c r="D1335" s="302" t="s">
        <v>1178</v>
      </c>
      <c r="E1335" s="20" t="s">
        <v>28</v>
      </c>
      <c r="F1335" s="303">
        <v>0</v>
      </c>
      <c r="G1335" s="41"/>
      <c r="H1335" s="47"/>
    </row>
    <row r="1336" s="2" customFormat="1" ht="16.8" customHeight="1">
      <c r="A1336" s="41"/>
      <c r="B1336" s="47"/>
      <c r="C1336" s="302" t="s">
        <v>355</v>
      </c>
      <c r="D1336" s="302" t="s">
        <v>3865</v>
      </c>
      <c r="E1336" s="20" t="s">
        <v>28</v>
      </c>
      <c r="F1336" s="303">
        <v>48</v>
      </c>
      <c r="G1336" s="41"/>
      <c r="H1336" s="47"/>
    </row>
    <row r="1337" s="2" customFormat="1" ht="16.8" customHeight="1">
      <c r="A1337" s="41"/>
      <c r="B1337" s="47"/>
      <c r="C1337" s="302" t="s">
        <v>3866</v>
      </c>
      <c r="D1337" s="302" t="s">
        <v>416</v>
      </c>
      <c r="E1337" s="20" t="s">
        <v>28</v>
      </c>
      <c r="F1337" s="303">
        <v>273</v>
      </c>
      <c r="G1337" s="41"/>
      <c r="H1337" s="47"/>
    </row>
    <row r="1338" s="2" customFormat="1" ht="16.8" customHeight="1">
      <c r="A1338" s="41"/>
      <c r="B1338" s="47"/>
      <c r="C1338" s="298" t="s">
        <v>347</v>
      </c>
      <c r="D1338" s="299" t="s">
        <v>347</v>
      </c>
      <c r="E1338" s="300" t="s">
        <v>28</v>
      </c>
      <c r="F1338" s="301">
        <v>48</v>
      </c>
      <c r="G1338" s="41"/>
      <c r="H1338" s="47"/>
    </row>
    <row r="1339" s="2" customFormat="1" ht="16.8" customHeight="1">
      <c r="A1339" s="41"/>
      <c r="B1339" s="47"/>
      <c r="C1339" s="302" t="s">
        <v>28</v>
      </c>
      <c r="D1339" s="302" t="s">
        <v>797</v>
      </c>
      <c r="E1339" s="20" t="s">
        <v>28</v>
      </c>
      <c r="F1339" s="303">
        <v>0</v>
      </c>
      <c r="G1339" s="41"/>
      <c r="H1339" s="47"/>
    </row>
    <row r="1340" s="2" customFormat="1" ht="16.8" customHeight="1">
      <c r="A1340" s="41"/>
      <c r="B1340" s="47"/>
      <c r="C1340" s="302" t="s">
        <v>347</v>
      </c>
      <c r="D1340" s="302" t="s">
        <v>3861</v>
      </c>
      <c r="E1340" s="20" t="s">
        <v>28</v>
      </c>
      <c r="F1340" s="303">
        <v>48</v>
      </c>
      <c r="G1340" s="41"/>
      <c r="H1340" s="47"/>
    </row>
    <row r="1341" s="2" customFormat="1" ht="16.8" customHeight="1">
      <c r="A1341" s="41"/>
      <c r="B1341" s="47"/>
      <c r="C1341" s="304" t="s">
        <v>4624</v>
      </c>
      <c r="D1341" s="41"/>
      <c r="E1341" s="41"/>
      <c r="F1341" s="41"/>
      <c r="G1341" s="41"/>
      <c r="H1341" s="47"/>
    </row>
    <row r="1342" s="2" customFormat="1" ht="16.8" customHeight="1">
      <c r="A1342" s="41"/>
      <c r="B1342" s="47"/>
      <c r="C1342" s="302" t="s">
        <v>3857</v>
      </c>
      <c r="D1342" s="302" t="s">
        <v>4797</v>
      </c>
      <c r="E1342" s="20" t="s">
        <v>972</v>
      </c>
      <c r="F1342" s="303">
        <v>273</v>
      </c>
      <c r="G1342" s="41"/>
      <c r="H1342" s="47"/>
    </row>
    <row r="1343" s="2" customFormat="1" ht="16.8" customHeight="1">
      <c r="A1343" s="41"/>
      <c r="B1343" s="47"/>
      <c r="C1343" s="302" t="s">
        <v>3789</v>
      </c>
      <c r="D1343" s="302" t="s">
        <v>4798</v>
      </c>
      <c r="E1343" s="20" t="s">
        <v>572</v>
      </c>
      <c r="F1343" s="303">
        <v>127.444</v>
      </c>
      <c r="G1343" s="41"/>
      <c r="H1343" s="47"/>
    </row>
    <row r="1344" s="2" customFormat="1">
      <c r="A1344" s="41"/>
      <c r="B1344" s="47"/>
      <c r="C1344" s="302" t="s">
        <v>3852</v>
      </c>
      <c r="D1344" s="302" t="s">
        <v>4791</v>
      </c>
      <c r="E1344" s="20" t="s">
        <v>572</v>
      </c>
      <c r="F1344" s="303">
        <v>140.18899999999999</v>
      </c>
      <c r="G1344" s="41"/>
      <c r="H1344" s="47"/>
    </row>
    <row r="1345" s="2" customFormat="1" ht="16.8" customHeight="1">
      <c r="A1345" s="41"/>
      <c r="B1345" s="47"/>
      <c r="C1345" s="298" t="s">
        <v>349</v>
      </c>
      <c r="D1345" s="299" t="s">
        <v>349</v>
      </c>
      <c r="E1345" s="300" t="s">
        <v>28</v>
      </c>
      <c r="F1345" s="301">
        <v>33</v>
      </c>
      <c r="G1345" s="41"/>
      <c r="H1345" s="47"/>
    </row>
    <row r="1346" s="2" customFormat="1" ht="16.8" customHeight="1">
      <c r="A1346" s="41"/>
      <c r="B1346" s="47"/>
      <c r="C1346" s="302" t="s">
        <v>28</v>
      </c>
      <c r="D1346" s="302" t="s">
        <v>800</v>
      </c>
      <c r="E1346" s="20" t="s">
        <v>28</v>
      </c>
      <c r="F1346" s="303">
        <v>0</v>
      </c>
      <c r="G1346" s="41"/>
      <c r="H1346" s="47"/>
    </row>
    <row r="1347" s="2" customFormat="1" ht="16.8" customHeight="1">
      <c r="A1347" s="41"/>
      <c r="B1347" s="47"/>
      <c r="C1347" s="302" t="s">
        <v>349</v>
      </c>
      <c r="D1347" s="302" t="s">
        <v>3862</v>
      </c>
      <c r="E1347" s="20" t="s">
        <v>28</v>
      </c>
      <c r="F1347" s="303">
        <v>33</v>
      </c>
      <c r="G1347" s="41"/>
      <c r="H1347" s="47"/>
    </row>
    <row r="1348" s="2" customFormat="1" ht="16.8" customHeight="1">
      <c r="A1348" s="41"/>
      <c r="B1348" s="47"/>
      <c r="C1348" s="304" t="s">
        <v>4624</v>
      </c>
      <c r="D1348" s="41"/>
      <c r="E1348" s="41"/>
      <c r="F1348" s="41"/>
      <c r="G1348" s="41"/>
      <c r="H1348" s="47"/>
    </row>
    <row r="1349" s="2" customFormat="1" ht="16.8" customHeight="1">
      <c r="A1349" s="41"/>
      <c r="B1349" s="47"/>
      <c r="C1349" s="302" t="s">
        <v>3857</v>
      </c>
      <c r="D1349" s="302" t="s">
        <v>4797</v>
      </c>
      <c r="E1349" s="20" t="s">
        <v>972</v>
      </c>
      <c r="F1349" s="303">
        <v>273</v>
      </c>
      <c r="G1349" s="41"/>
      <c r="H1349" s="47"/>
    </row>
    <row r="1350" s="2" customFormat="1" ht="16.8" customHeight="1">
      <c r="A1350" s="41"/>
      <c r="B1350" s="47"/>
      <c r="C1350" s="302" t="s">
        <v>3789</v>
      </c>
      <c r="D1350" s="302" t="s">
        <v>4798</v>
      </c>
      <c r="E1350" s="20" t="s">
        <v>572</v>
      </c>
      <c r="F1350" s="303">
        <v>127.444</v>
      </c>
      <c r="G1350" s="41"/>
      <c r="H1350" s="47"/>
    </row>
    <row r="1351" s="2" customFormat="1">
      <c r="A1351" s="41"/>
      <c r="B1351" s="47"/>
      <c r="C1351" s="302" t="s">
        <v>3852</v>
      </c>
      <c r="D1351" s="302" t="s">
        <v>4791</v>
      </c>
      <c r="E1351" s="20" t="s">
        <v>572</v>
      </c>
      <c r="F1351" s="303">
        <v>140.18899999999999</v>
      </c>
      <c r="G1351" s="41"/>
      <c r="H1351" s="47"/>
    </row>
    <row r="1352" s="2" customFormat="1" ht="16.8" customHeight="1">
      <c r="A1352" s="41"/>
      <c r="B1352" s="47"/>
      <c r="C1352" s="298" t="s">
        <v>351</v>
      </c>
      <c r="D1352" s="299" t="s">
        <v>351</v>
      </c>
      <c r="E1352" s="300" t="s">
        <v>28</v>
      </c>
      <c r="F1352" s="301">
        <v>78</v>
      </c>
      <c r="G1352" s="41"/>
      <c r="H1352" s="47"/>
    </row>
    <row r="1353" s="2" customFormat="1" ht="16.8" customHeight="1">
      <c r="A1353" s="41"/>
      <c r="B1353" s="47"/>
      <c r="C1353" s="302" t="s">
        <v>28</v>
      </c>
      <c r="D1353" s="302" t="s">
        <v>802</v>
      </c>
      <c r="E1353" s="20" t="s">
        <v>28</v>
      </c>
      <c r="F1353" s="303">
        <v>0</v>
      </c>
      <c r="G1353" s="41"/>
      <c r="H1353" s="47"/>
    </row>
    <row r="1354" s="2" customFormat="1" ht="16.8" customHeight="1">
      <c r="A1354" s="41"/>
      <c r="B1354" s="47"/>
      <c r="C1354" s="302" t="s">
        <v>351</v>
      </c>
      <c r="D1354" s="302" t="s">
        <v>3863</v>
      </c>
      <c r="E1354" s="20" t="s">
        <v>28</v>
      </c>
      <c r="F1354" s="303">
        <v>78</v>
      </c>
      <c r="G1354" s="41"/>
      <c r="H1354" s="47"/>
    </row>
    <row r="1355" s="2" customFormat="1" ht="16.8" customHeight="1">
      <c r="A1355" s="41"/>
      <c r="B1355" s="47"/>
      <c r="C1355" s="304" t="s">
        <v>4624</v>
      </c>
      <c r="D1355" s="41"/>
      <c r="E1355" s="41"/>
      <c r="F1355" s="41"/>
      <c r="G1355" s="41"/>
      <c r="H1355" s="47"/>
    </row>
    <row r="1356" s="2" customFormat="1" ht="16.8" customHeight="1">
      <c r="A1356" s="41"/>
      <c r="B1356" s="47"/>
      <c r="C1356" s="302" t="s">
        <v>3857</v>
      </c>
      <c r="D1356" s="302" t="s">
        <v>4797</v>
      </c>
      <c r="E1356" s="20" t="s">
        <v>972</v>
      </c>
      <c r="F1356" s="303">
        <v>273</v>
      </c>
      <c r="G1356" s="41"/>
      <c r="H1356" s="47"/>
    </row>
    <row r="1357" s="2" customFormat="1" ht="16.8" customHeight="1">
      <c r="A1357" s="41"/>
      <c r="B1357" s="47"/>
      <c r="C1357" s="302" t="s">
        <v>3789</v>
      </c>
      <c r="D1357" s="302" t="s">
        <v>4798</v>
      </c>
      <c r="E1357" s="20" t="s">
        <v>572</v>
      </c>
      <c r="F1357" s="303">
        <v>127.444</v>
      </c>
      <c r="G1357" s="41"/>
      <c r="H1357" s="47"/>
    </row>
    <row r="1358" s="2" customFormat="1">
      <c r="A1358" s="41"/>
      <c r="B1358" s="47"/>
      <c r="C1358" s="302" t="s">
        <v>3852</v>
      </c>
      <c r="D1358" s="302" t="s">
        <v>4791</v>
      </c>
      <c r="E1358" s="20" t="s">
        <v>572</v>
      </c>
      <c r="F1358" s="303">
        <v>140.18899999999999</v>
      </c>
      <c r="G1358" s="41"/>
      <c r="H1358" s="47"/>
    </row>
    <row r="1359" s="2" customFormat="1" ht="16.8" customHeight="1">
      <c r="A1359" s="41"/>
      <c r="B1359" s="47"/>
      <c r="C1359" s="298" t="s">
        <v>353</v>
      </c>
      <c r="D1359" s="299" t="s">
        <v>353</v>
      </c>
      <c r="E1359" s="300" t="s">
        <v>28</v>
      </c>
      <c r="F1359" s="301">
        <v>66</v>
      </c>
      <c r="G1359" s="41"/>
      <c r="H1359" s="47"/>
    </row>
    <row r="1360" s="2" customFormat="1" ht="16.8" customHeight="1">
      <c r="A1360" s="41"/>
      <c r="B1360" s="47"/>
      <c r="C1360" s="302" t="s">
        <v>28</v>
      </c>
      <c r="D1360" s="302" t="s">
        <v>804</v>
      </c>
      <c r="E1360" s="20" t="s">
        <v>28</v>
      </c>
      <c r="F1360" s="303">
        <v>0</v>
      </c>
      <c r="G1360" s="41"/>
      <c r="H1360" s="47"/>
    </row>
    <row r="1361" s="2" customFormat="1" ht="16.8" customHeight="1">
      <c r="A1361" s="41"/>
      <c r="B1361" s="47"/>
      <c r="C1361" s="302" t="s">
        <v>353</v>
      </c>
      <c r="D1361" s="302" t="s">
        <v>3864</v>
      </c>
      <c r="E1361" s="20" t="s">
        <v>28</v>
      </c>
      <c r="F1361" s="303">
        <v>66</v>
      </c>
      <c r="G1361" s="41"/>
      <c r="H1361" s="47"/>
    </row>
    <row r="1362" s="2" customFormat="1" ht="16.8" customHeight="1">
      <c r="A1362" s="41"/>
      <c r="B1362" s="47"/>
      <c r="C1362" s="304" t="s">
        <v>4624</v>
      </c>
      <c r="D1362" s="41"/>
      <c r="E1362" s="41"/>
      <c r="F1362" s="41"/>
      <c r="G1362" s="41"/>
      <c r="H1362" s="47"/>
    </row>
    <row r="1363" s="2" customFormat="1" ht="16.8" customHeight="1">
      <c r="A1363" s="41"/>
      <c r="B1363" s="47"/>
      <c r="C1363" s="302" t="s">
        <v>3857</v>
      </c>
      <c r="D1363" s="302" t="s">
        <v>4797</v>
      </c>
      <c r="E1363" s="20" t="s">
        <v>972</v>
      </c>
      <c r="F1363" s="303">
        <v>273</v>
      </c>
      <c r="G1363" s="41"/>
      <c r="H1363" s="47"/>
    </row>
    <row r="1364" s="2" customFormat="1" ht="16.8" customHeight="1">
      <c r="A1364" s="41"/>
      <c r="B1364" s="47"/>
      <c r="C1364" s="302" t="s">
        <v>3789</v>
      </c>
      <c r="D1364" s="302" t="s">
        <v>4798</v>
      </c>
      <c r="E1364" s="20" t="s">
        <v>572</v>
      </c>
      <c r="F1364" s="303">
        <v>127.444</v>
      </c>
      <c r="G1364" s="41"/>
      <c r="H1364" s="47"/>
    </row>
    <row r="1365" s="2" customFormat="1">
      <c r="A1365" s="41"/>
      <c r="B1365" s="47"/>
      <c r="C1365" s="302" t="s">
        <v>3852</v>
      </c>
      <c r="D1365" s="302" t="s">
        <v>4791</v>
      </c>
      <c r="E1365" s="20" t="s">
        <v>572</v>
      </c>
      <c r="F1365" s="303">
        <v>140.18899999999999</v>
      </c>
      <c r="G1365" s="41"/>
      <c r="H1365" s="47"/>
    </row>
    <row r="1366" s="2" customFormat="1" ht="16.8" customHeight="1">
      <c r="A1366" s="41"/>
      <c r="B1366" s="47"/>
      <c r="C1366" s="298" t="s">
        <v>355</v>
      </c>
      <c r="D1366" s="299" t="s">
        <v>355</v>
      </c>
      <c r="E1366" s="300" t="s">
        <v>28</v>
      </c>
      <c r="F1366" s="301">
        <v>48</v>
      </c>
      <c r="G1366" s="41"/>
      <c r="H1366" s="47"/>
    </row>
    <row r="1367" s="2" customFormat="1" ht="16.8" customHeight="1">
      <c r="A1367" s="41"/>
      <c r="B1367" s="47"/>
      <c r="C1367" s="302" t="s">
        <v>28</v>
      </c>
      <c r="D1367" s="302" t="s">
        <v>1178</v>
      </c>
      <c r="E1367" s="20" t="s">
        <v>28</v>
      </c>
      <c r="F1367" s="303">
        <v>0</v>
      </c>
      <c r="G1367" s="41"/>
      <c r="H1367" s="47"/>
    </row>
    <row r="1368" s="2" customFormat="1" ht="16.8" customHeight="1">
      <c r="A1368" s="41"/>
      <c r="B1368" s="47"/>
      <c r="C1368" s="302" t="s">
        <v>355</v>
      </c>
      <c r="D1368" s="302" t="s">
        <v>3865</v>
      </c>
      <c r="E1368" s="20" t="s">
        <v>28</v>
      </c>
      <c r="F1368" s="303">
        <v>48</v>
      </c>
      <c r="G1368" s="41"/>
      <c r="H1368" s="47"/>
    </row>
    <row r="1369" s="2" customFormat="1" ht="16.8" customHeight="1">
      <c r="A1369" s="41"/>
      <c r="B1369" s="47"/>
      <c r="C1369" s="304" t="s">
        <v>4624</v>
      </c>
      <c r="D1369" s="41"/>
      <c r="E1369" s="41"/>
      <c r="F1369" s="41"/>
      <c r="G1369" s="41"/>
      <c r="H1369" s="47"/>
    </row>
    <row r="1370" s="2" customFormat="1" ht="16.8" customHeight="1">
      <c r="A1370" s="41"/>
      <c r="B1370" s="47"/>
      <c r="C1370" s="302" t="s">
        <v>3857</v>
      </c>
      <c r="D1370" s="302" t="s">
        <v>4797</v>
      </c>
      <c r="E1370" s="20" t="s">
        <v>972</v>
      </c>
      <c r="F1370" s="303">
        <v>273</v>
      </c>
      <c r="G1370" s="41"/>
      <c r="H1370" s="47"/>
    </row>
    <row r="1371" s="2" customFormat="1" ht="16.8" customHeight="1">
      <c r="A1371" s="41"/>
      <c r="B1371" s="47"/>
      <c r="C1371" s="302" t="s">
        <v>3789</v>
      </c>
      <c r="D1371" s="302" t="s">
        <v>4798</v>
      </c>
      <c r="E1371" s="20" t="s">
        <v>572</v>
      </c>
      <c r="F1371" s="303">
        <v>127.444</v>
      </c>
      <c r="G1371" s="41"/>
      <c r="H1371" s="47"/>
    </row>
    <row r="1372" s="2" customFormat="1">
      <c r="A1372" s="41"/>
      <c r="B1372" s="47"/>
      <c r="C1372" s="302" t="s">
        <v>3852</v>
      </c>
      <c r="D1372" s="302" t="s">
        <v>4791</v>
      </c>
      <c r="E1372" s="20" t="s">
        <v>572</v>
      </c>
      <c r="F1372" s="303">
        <v>140.18899999999999</v>
      </c>
      <c r="G1372" s="41"/>
      <c r="H1372" s="47"/>
    </row>
    <row r="1373" s="2" customFormat="1" ht="16.8" customHeight="1">
      <c r="A1373" s="41"/>
      <c r="B1373" s="47"/>
      <c r="C1373" s="298" t="s">
        <v>3872</v>
      </c>
      <c r="D1373" s="299" t="s">
        <v>3872</v>
      </c>
      <c r="E1373" s="300" t="s">
        <v>28</v>
      </c>
      <c r="F1373" s="301">
        <v>276</v>
      </c>
      <c r="G1373" s="41"/>
      <c r="H1373" s="47"/>
    </row>
    <row r="1374" s="2" customFormat="1" ht="16.8" customHeight="1">
      <c r="A1374" s="41"/>
      <c r="B1374" s="47"/>
      <c r="C1374" s="302" t="s">
        <v>28</v>
      </c>
      <c r="D1374" s="302" t="s">
        <v>797</v>
      </c>
      <c r="E1374" s="20" t="s">
        <v>28</v>
      </c>
      <c r="F1374" s="303">
        <v>0</v>
      </c>
      <c r="G1374" s="41"/>
      <c r="H1374" s="47"/>
    </row>
    <row r="1375" s="2" customFormat="1" ht="16.8" customHeight="1">
      <c r="A1375" s="41"/>
      <c r="B1375" s="47"/>
      <c r="C1375" s="302" t="s">
        <v>356</v>
      </c>
      <c r="D1375" s="302" t="s">
        <v>3861</v>
      </c>
      <c r="E1375" s="20" t="s">
        <v>28</v>
      </c>
      <c r="F1375" s="303">
        <v>48</v>
      </c>
      <c r="G1375" s="41"/>
      <c r="H1375" s="47"/>
    </row>
    <row r="1376" s="2" customFormat="1" ht="16.8" customHeight="1">
      <c r="A1376" s="41"/>
      <c r="B1376" s="47"/>
      <c r="C1376" s="302" t="s">
        <v>28</v>
      </c>
      <c r="D1376" s="302" t="s">
        <v>800</v>
      </c>
      <c r="E1376" s="20" t="s">
        <v>28</v>
      </c>
      <c r="F1376" s="303">
        <v>0</v>
      </c>
      <c r="G1376" s="41"/>
      <c r="H1376" s="47"/>
    </row>
    <row r="1377" s="2" customFormat="1" ht="16.8" customHeight="1">
      <c r="A1377" s="41"/>
      <c r="B1377" s="47"/>
      <c r="C1377" s="302" t="s">
        <v>357</v>
      </c>
      <c r="D1377" s="302" t="s">
        <v>3871</v>
      </c>
      <c r="E1377" s="20" t="s">
        <v>28</v>
      </c>
      <c r="F1377" s="303">
        <v>36</v>
      </c>
      <c r="G1377" s="41"/>
      <c r="H1377" s="47"/>
    </row>
    <row r="1378" s="2" customFormat="1" ht="16.8" customHeight="1">
      <c r="A1378" s="41"/>
      <c r="B1378" s="47"/>
      <c r="C1378" s="302" t="s">
        <v>28</v>
      </c>
      <c r="D1378" s="302" t="s">
        <v>802</v>
      </c>
      <c r="E1378" s="20" t="s">
        <v>28</v>
      </c>
      <c r="F1378" s="303">
        <v>0</v>
      </c>
      <c r="G1378" s="41"/>
      <c r="H1378" s="47"/>
    </row>
    <row r="1379" s="2" customFormat="1" ht="16.8" customHeight="1">
      <c r="A1379" s="41"/>
      <c r="B1379" s="47"/>
      <c r="C1379" s="302" t="s">
        <v>359</v>
      </c>
      <c r="D1379" s="302" t="s">
        <v>3863</v>
      </c>
      <c r="E1379" s="20" t="s">
        <v>28</v>
      </c>
      <c r="F1379" s="303">
        <v>78</v>
      </c>
      <c r="G1379" s="41"/>
      <c r="H1379" s="47"/>
    </row>
    <row r="1380" s="2" customFormat="1" ht="16.8" customHeight="1">
      <c r="A1380" s="41"/>
      <c r="B1380" s="47"/>
      <c r="C1380" s="302" t="s">
        <v>28</v>
      </c>
      <c r="D1380" s="302" t="s">
        <v>804</v>
      </c>
      <c r="E1380" s="20" t="s">
        <v>28</v>
      </c>
      <c r="F1380" s="303">
        <v>0</v>
      </c>
      <c r="G1380" s="41"/>
      <c r="H1380" s="47"/>
    </row>
    <row r="1381" s="2" customFormat="1" ht="16.8" customHeight="1">
      <c r="A1381" s="41"/>
      <c r="B1381" s="47"/>
      <c r="C1381" s="302" t="s">
        <v>360</v>
      </c>
      <c r="D1381" s="302" t="s">
        <v>3864</v>
      </c>
      <c r="E1381" s="20" t="s">
        <v>28</v>
      </c>
      <c r="F1381" s="303">
        <v>66</v>
      </c>
      <c r="G1381" s="41"/>
      <c r="H1381" s="47"/>
    </row>
    <row r="1382" s="2" customFormat="1" ht="16.8" customHeight="1">
      <c r="A1382" s="41"/>
      <c r="B1382" s="47"/>
      <c r="C1382" s="302" t="s">
        <v>28</v>
      </c>
      <c r="D1382" s="302" t="s">
        <v>1178</v>
      </c>
      <c r="E1382" s="20" t="s">
        <v>28</v>
      </c>
      <c r="F1382" s="303">
        <v>0</v>
      </c>
      <c r="G1382" s="41"/>
      <c r="H1382" s="47"/>
    </row>
    <row r="1383" s="2" customFormat="1" ht="16.8" customHeight="1">
      <c r="A1383" s="41"/>
      <c r="B1383" s="47"/>
      <c r="C1383" s="302" t="s">
        <v>372</v>
      </c>
      <c r="D1383" s="302" t="s">
        <v>3865</v>
      </c>
      <c r="E1383" s="20" t="s">
        <v>28</v>
      </c>
      <c r="F1383" s="303">
        <v>48</v>
      </c>
      <c r="G1383" s="41"/>
      <c r="H1383" s="47"/>
    </row>
    <row r="1384" s="2" customFormat="1" ht="16.8" customHeight="1">
      <c r="A1384" s="41"/>
      <c r="B1384" s="47"/>
      <c r="C1384" s="302" t="s">
        <v>3872</v>
      </c>
      <c r="D1384" s="302" t="s">
        <v>416</v>
      </c>
      <c r="E1384" s="20" t="s">
        <v>28</v>
      </c>
      <c r="F1384" s="303">
        <v>276</v>
      </c>
      <c r="G1384" s="41"/>
      <c r="H1384" s="47"/>
    </row>
    <row r="1385" s="2" customFormat="1" ht="16.8" customHeight="1">
      <c r="A1385" s="41"/>
      <c r="B1385" s="47"/>
      <c r="C1385" s="298" t="s">
        <v>356</v>
      </c>
      <c r="D1385" s="299" t="s">
        <v>356</v>
      </c>
      <c r="E1385" s="300" t="s">
        <v>28</v>
      </c>
      <c r="F1385" s="301">
        <v>48</v>
      </c>
      <c r="G1385" s="41"/>
      <c r="H1385" s="47"/>
    </row>
    <row r="1386" s="2" customFormat="1" ht="16.8" customHeight="1">
      <c r="A1386" s="41"/>
      <c r="B1386" s="47"/>
      <c r="C1386" s="302" t="s">
        <v>28</v>
      </c>
      <c r="D1386" s="302" t="s">
        <v>797</v>
      </c>
      <c r="E1386" s="20" t="s">
        <v>28</v>
      </c>
      <c r="F1386" s="303">
        <v>0</v>
      </c>
      <c r="G1386" s="41"/>
      <c r="H1386" s="47"/>
    </row>
    <row r="1387" s="2" customFormat="1" ht="16.8" customHeight="1">
      <c r="A1387" s="41"/>
      <c r="B1387" s="47"/>
      <c r="C1387" s="302" t="s">
        <v>356</v>
      </c>
      <c r="D1387" s="302" t="s">
        <v>3861</v>
      </c>
      <c r="E1387" s="20" t="s">
        <v>28</v>
      </c>
      <c r="F1387" s="303">
        <v>48</v>
      </c>
      <c r="G1387" s="41"/>
      <c r="H1387" s="47"/>
    </row>
    <row r="1388" s="2" customFormat="1" ht="16.8" customHeight="1">
      <c r="A1388" s="41"/>
      <c r="B1388" s="47"/>
      <c r="C1388" s="304" t="s">
        <v>4624</v>
      </c>
      <c r="D1388" s="41"/>
      <c r="E1388" s="41"/>
      <c r="F1388" s="41"/>
      <c r="G1388" s="41"/>
      <c r="H1388" s="47"/>
    </row>
    <row r="1389" s="2" customFormat="1" ht="16.8" customHeight="1">
      <c r="A1389" s="41"/>
      <c r="B1389" s="47"/>
      <c r="C1389" s="302" t="s">
        <v>3868</v>
      </c>
      <c r="D1389" s="302" t="s">
        <v>4799</v>
      </c>
      <c r="E1389" s="20" t="s">
        <v>972</v>
      </c>
      <c r="F1389" s="303">
        <v>276</v>
      </c>
      <c r="G1389" s="41"/>
      <c r="H1389" s="47"/>
    </row>
    <row r="1390" s="2" customFormat="1" ht="16.8" customHeight="1">
      <c r="A1390" s="41"/>
      <c r="B1390" s="47"/>
      <c r="C1390" s="302" t="s">
        <v>3789</v>
      </c>
      <c r="D1390" s="302" t="s">
        <v>4798</v>
      </c>
      <c r="E1390" s="20" t="s">
        <v>572</v>
      </c>
      <c r="F1390" s="303">
        <v>127.444</v>
      </c>
      <c r="G1390" s="41"/>
      <c r="H1390" s="47"/>
    </row>
    <row r="1391" s="2" customFormat="1">
      <c r="A1391" s="41"/>
      <c r="B1391" s="47"/>
      <c r="C1391" s="302" t="s">
        <v>3852</v>
      </c>
      <c r="D1391" s="302" t="s">
        <v>4791</v>
      </c>
      <c r="E1391" s="20" t="s">
        <v>572</v>
      </c>
      <c r="F1391" s="303">
        <v>140.18899999999999</v>
      </c>
      <c r="G1391" s="41"/>
      <c r="H1391" s="47"/>
    </row>
    <row r="1392" s="2" customFormat="1" ht="16.8" customHeight="1">
      <c r="A1392" s="41"/>
      <c r="B1392" s="47"/>
      <c r="C1392" s="298" t="s">
        <v>357</v>
      </c>
      <c r="D1392" s="299" t="s">
        <v>357</v>
      </c>
      <c r="E1392" s="300" t="s">
        <v>28</v>
      </c>
      <c r="F1392" s="301">
        <v>36</v>
      </c>
      <c r="G1392" s="41"/>
      <c r="H1392" s="47"/>
    </row>
    <row r="1393" s="2" customFormat="1" ht="16.8" customHeight="1">
      <c r="A1393" s="41"/>
      <c r="B1393" s="47"/>
      <c r="C1393" s="302" t="s">
        <v>28</v>
      </c>
      <c r="D1393" s="302" t="s">
        <v>800</v>
      </c>
      <c r="E1393" s="20" t="s">
        <v>28</v>
      </c>
      <c r="F1393" s="303">
        <v>0</v>
      </c>
      <c r="G1393" s="41"/>
      <c r="H1393" s="47"/>
    </row>
    <row r="1394" s="2" customFormat="1" ht="16.8" customHeight="1">
      <c r="A1394" s="41"/>
      <c r="B1394" s="47"/>
      <c r="C1394" s="302" t="s">
        <v>357</v>
      </c>
      <c r="D1394" s="302" t="s">
        <v>3871</v>
      </c>
      <c r="E1394" s="20" t="s">
        <v>28</v>
      </c>
      <c r="F1394" s="303">
        <v>36</v>
      </c>
      <c r="G1394" s="41"/>
      <c r="H1394" s="47"/>
    </row>
    <row r="1395" s="2" customFormat="1" ht="16.8" customHeight="1">
      <c r="A1395" s="41"/>
      <c r="B1395" s="47"/>
      <c r="C1395" s="304" t="s">
        <v>4624</v>
      </c>
      <c r="D1395" s="41"/>
      <c r="E1395" s="41"/>
      <c r="F1395" s="41"/>
      <c r="G1395" s="41"/>
      <c r="H1395" s="47"/>
    </row>
    <row r="1396" s="2" customFormat="1" ht="16.8" customHeight="1">
      <c r="A1396" s="41"/>
      <c r="B1396" s="47"/>
      <c r="C1396" s="302" t="s">
        <v>3868</v>
      </c>
      <c r="D1396" s="302" t="s">
        <v>4799</v>
      </c>
      <c r="E1396" s="20" t="s">
        <v>972</v>
      </c>
      <c r="F1396" s="303">
        <v>276</v>
      </c>
      <c r="G1396" s="41"/>
      <c r="H1396" s="47"/>
    </row>
    <row r="1397" s="2" customFormat="1" ht="16.8" customHeight="1">
      <c r="A1397" s="41"/>
      <c r="B1397" s="47"/>
      <c r="C1397" s="302" t="s">
        <v>3789</v>
      </c>
      <c r="D1397" s="302" t="s">
        <v>4798</v>
      </c>
      <c r="E1397" s="20" t="s">
        <v>572</v>
      </c>
      <c r="F1397" s="303">
        <v>127.444</v>
      </c>
      <c r="G1397" s="41"/>
      <c r="H1397" s="47"/>
    </row>
    <row r="1398" s="2" customFormat="1">
      <c r="A1398" s="41"/>
      <c r="B1398" s="47"/>
      <c r="C1398" s="302" t="s">
        <v>3852</v>
      </c>
      <c r="D1398" s="302" t="s">
        <v>4791</v>
      </c>
      <c r="E1398" s="20" t="s">
        <v>572</v>
      </c>
      <c r="F1398" s="303">
        <v>140.18899999999999</v>
      </c>
      <c r="G1398" s="41"/>
      <c r="H1398" s="47"/>
    </row>
    <row r="1399" s="2" customFormat="1" ht="16.8" customHeight="1">
      <c r="A1399" s="41"/>
      <c r="B1399" s="47"/>
      <c r="C1399" s="298" t="s">
        <v>359</v>
      </c>
      <c r="D1399" s="299" t="s">
        <v>359</v>
      </c>
      <c r="E1399" s="300" t="s">
        <v>28</v>
      </c>
      <c r="F1399" s="301">
        <v>78</v>
      </c>
      <c r="G1399" s="41"/>
      <c r="H1399" s="47"/>
    </row>
    <row r="1400" s="2" customFormat="1" ht="16.8" customHeight="1">
      <c r="A1400" s="41"/>
      <c r="B1400" s="47"/>
      <c r="C1400" s="302" t="s">
        <v>28</v>
      </c>
      <c r="D1400" s="302" t="s">
        <v>802</v>
      </c>
      <c r="E1400" s="20" t="s">
        <v>28</v>
      </c>
      <c r="F1400" s="303">
        <v>0</v>
      </c>
      <c r="G1400" s="41"/>
      <c r="H1400" s="47"/>
    </row>
    <row r="1401" s="2" customFormat="1" ht="16.8" customHeight="1">
      <c r="A1401" s="41"/>
      <c r="B1401" s="47"/>
      <c r="C1401" s="302" t="s">
        <v>359</v>
      </c>
      <c r="D1401" s="302" t="s">
        <v>3863</v>
      </c>
      <c r="E1401" s="20" t="s">
        <v>28</v>
      </c>
      <c r="F1401" s="303">
        <v>78</v>
      </c>
      <c r="G1401" s="41"/>
      <c r="H1401" s="47"/>
    </row>
    <row r="1402" s="2" customFormat="1" ht="16.8" customHeight="1">
      <c r="A1402" s="41"/>
      <c r="B1402" s="47"/>
      <c r="C1402" s="304" t="s">
        <v>4624</v>
      </c>
      <c r="D1402" s="41"/>
      <c r="E1402" s="41"/>
      <c r="F1402" s="41"/>
      <c r="G1402" s="41"/>
      <c r="H1402" s="47"/>
    </row>
    <row r="1403" s="2" customFormat="1" ht="16.8" customHeight="1">
      <c r="A1403" s="41"/>
      <c r="B1403" s="47"/>
      <c r="C1403" s="302" t="s">
        <v>3868</v>
      </c>
      <c r="D1403" s="302" t="s">
        <v>4799</v>
      </c>
      <c r="E1403" s="20" t="s">
        <v>972</v>
      </c>
      <c r="F1403" s="303">
        <v>276</v>
      </c>
      <c r="G1403" s="41"/>
      <c r="H1403" s="47"/>
    </row>
    <row r="1404" s="2" customFormat="1" ht="16.8" customHeight="1">
      <c r="A1404" s="41"/>
      <c r="B1404" s="47"/>
      <c r="C1404" s="302" t="s">
        <v>3789</v>
      </c>
      <c r="D1404" s="302" t="s">
        <v>4798</v>
      </c>
      <c r="E1404" s="20" t="s">
        <v>572</v>
      </c>
      <c r="F1404" s="303">
        <v>127.444</v>
      </c>
      <c r="G1404" s="41"/>
      <c r="H1404" s="47"/>
    </row>
    <row r="1405" s="2" customFormat="1">
      <c r="A1405" s="41"/>
      <c r="B1405" s="47"/>
      <c r="C1405" s="302" t="s">
        <v>3852</v>
      </c>
      <c r="D1405" s="302" t="s">
        <v>4791</v>
      </c>
      <c r="E1405" s="20" t="s">
        <v>572</v>
      </c>
      <c r="F1405" s="303">
        <v>140.18899999999999</v>
      </c>
      <c r="G1405" s="41"/>
      <c r="H1405" s="47"/>
    </row>
    <row r="1406" s="2" customFormat="1" ht="16.8" customHeight="1">
      <c r="A1406" s="41"/>
      <c r="B1406" s="47"/>
      <c r="C1406" s="298" t="s">
        <v>360</v>
      </c>
      <c r="D1406" s="299" t="s">
        <v>360</v>
      </c>
      <c r="E1406" s="300" t="s">
        <v>28</v>
      </c>
      <c r="F1406" s="301">
        <v>66</v>
      </c>
      <c r="G1406" s="41"/>
      <c r="H1406" s="47"/>
    </row>
    <row r="1407" s="2" customFormat="1" ht="16.8" customHeight="1">
      <c r="A1407" s="41"/>
      <c r="B1407" s="47"/>
      <c r="C1407" s="302" t="s">
        <v>28</v>
      </c>
      <c r="D1407" s="302" t="s">
        <v>804</v>
      </c>
      <c r="E1407" s="20" t="s">
        <v>28</v>
      </c>
      <c r="F1407" s="303">
        <v>0</v>
      </c>
      <c r="G1407" s="41"/>
      <c r="H1407" s="47"/>
    </row>
    <row r="1408" s="2" customFormat="1" ht="16.8" customHeight="1">
      <c r="A1408" s="41"/>
      <c r="B1408" s="47"/>
      <c r="C1408" s="302" t="s">
        <v>360</v>
      </c>
      <c r="D1408" s="302" t="s">
        <v>3864</v>
      </c>
      <c r="E1408" s="20" t="s">
        <v>28</v>
      </c>
      <c r="F1408" s="303">
        <v>66</v>
      </c>
      <c r="G1408" s="41"/>
      <c r="H1408" s="47"/>
    </row>
    <row r="1409" s="2" customFormat="1" ht="16.8" customHeight="1">
      <c r="A1409" s="41"/>
      <c r="B1409" s="47"/>
      <c r="C1409" s="304" t="s">
        <v>4624</v>
      </c>
      <c r="D1409" s="41"/>
      <c r="E1409" s="41"/>
      <c r="F1409" s="41"/>
      <c r="G1409" s="41"/>
      <c r="H1409" s="47"/>
    </row>
    <row r="1410" s="2" customFormat="1" ht="16.8" customHeight="1">
      <c r="A1410" s="41"/>
      <c r="B1410" s="47"/>
      <c r="C1410" s="302" t="s">
        <v>3868</v>
      </c>
      <c r="D1410" s="302" t="s">
        <v>4799</v>
      </c>
      <c r="E1410" s="20" t="s">
        <v>972</v>
      </c>
      <c r="F1410" s="303">
        <v>276</v>
      </c>
      <c r="G1410" s="41"/>
      <c r="H1410" s="47"/>
    </row>
    <row r="1411" s="2" customFormat="1" ht="16.8" customHeight="1">
      <c r="A1411" s="41"/>
      <c r="B1411" s="47"/>
      <c r="C1411" s="302" t="s">
        <v>3789</v>
      </c>
      <c r="D1411" s="302" t="s">
        <v>4798</v>
      </c>
      <c r="E1411" s="20" t="s">
        <v>572</v>
      </c>
      <c r="F1411" s="303">
        <v>127.444</v>
      </c>
      <c r="G1411" s="41"/>
      <c r="H1411" s="47"/>
    </row>
    <row r="1412" s="2" customFormat="1">
      <c r="A1412" s="41"/>
      <c r="B1412" s="47"/>
      <c r="C1412" s="302" t="s">
        <v>3852</v>
      </c>
      <c r="D1412" s="302" t="s">
        <v>4791</v>
      </c>
      <c r="E1412" s="20" t="s">
        <v>572</v>
      </c>
      <c r="F1412" s="303">
        <v>140.18899999999999</v>
      </c>
      <c r="G1412" s="41"/>
      <c r="H1412" s="47"/>
    </row>
    <row r="1413" s="2" customFormat="1" ht="16.8" customHeight="1">
      <c r="A1413" s="41"/>
      <c r="B1413" s="47"/>
      <c r="C1413" s="298" t="s">
        <v>372</v>
      </c>
      <c r="D1413" s="299" t="s">
        <v>372</v>
      </c>
      <c r="E1413" s="300" t="s">
        <v>28</v>
      </c>
      <c r="F1413" s="301">
        <v>48</v>
      </c>
      <c r="G1413" s="41"/>
      <c r="H1413" s="47"/>
    </row>
    <row r="1414" s="2" customFormat="1" ht="16.8" customHeight="1">
      <c r="A1414" s="41"/>
      <c r="B1414" s="47"/>
      <c r="C1414" s="302" t="s">
        <v>28</v>
      </c>
      <c r="D1414" s="302" t="s">
        <v>1178</v>
      </c>
      <c r="E1414" s="20" t="s">
        <v>28</v>
      </c>
      <c r="F1414" s="303">
        <v>0</v>
      </c>
      <c r="G1414" s="41"/>
      <c r="H1414" s="47"/>
    </row>
    <row r="1415" s="2" customFormat="1" ht="16.8" customHeight="1">
      <c r="A1415" s="41"/>
      <c r="B1415" s="47"/>
      <c r="C1415" s="302" t="s">
        <v>372</v>
      </c>
      <c r="D1415" s="302" t="s">
        <v>3865</v>
      </c>
      <c r="E1415" s="20" t="s">
        <v>28</v>
      </c>
      <c r="F1415" s="303">
        <v>48</v>
      </c>
      <c r="G1415" s="41"/>
      <c r="H1415" s="47"/>
    </row>
    <row r="1416" s="2" customFormat="1" ht="16.8" customHeight="1">
      <c r="A1416" s="41"/>
      <c r="B1416" s="47"/>
      <c r="C1416" s="304" t="s">
        <v>4624</v>
      </c>
      <c r="D1416" s="41"/>
      <c r="E1416" s="41"/>
      <c r="F1416" s="41"/>
      <c r="G1416" s="41"/>
      <c r="H1416" s="47"/>
    </row>
    <row r="1417" s="2" customFormat="1" ht="16.8" customHeight="1">
      <c r="A1417" s="41"/>
      <c r="B1417" s="47"/>
      <c r="C1417" s="302" t="s">
        <v>3868</v>
      </c>
      <c r="D1417" s="302" t="s">
        <v>4799</v>
      </c>
      <c r="E1417" s="20" t="s">
        <v>972</v>
      </c>
      <c r="F1417" s="303">
        <v>276</v>
      </c>
      <c r="G1417" s="41"/>
      <c r="H1417" s="47"/>
    </row>
    <row r="1418" s="2" customFormat="1" ht="16.8" customHeight="1">
      <c r="A1418" s="41"/>
      <c r="B1418" s="47"/>
      <c r="C1418" s="302" t="s">
        <v>3789</v>
      </c>
      <c r="D1418" s="302" t="s">
        <v>4798</v>
      </c>
      <c r="E1418" s="20" t="s">
        <v>572</v>
      </c>
      <c r="F1418" s="303">
        <v>127.444</v>
      </c>
      <c r="G1418" s="41"/>
      <c r="H1418" s="47"/>
    </row>
    <row r="1419" s="2" customFormat="1">
      <c r="A1419" s="41"/>
      <c r="B1419" s="47"/>
      <c r="C1419" s="302" t="s">
        <v>3852</v>
      </c>
      <c r="D1419" s="302" t="s">
        <v>4791</v>
      </c>
      <c r="E1419" s="20" t="s">
        <v>572</v>
      </c>
      <c r="F1419" s="303">
        <v>140.18899999999999</v>
      </c>
      <c r="G1419" s="41"/>
      <c r="H1419" s="47"/>
    </row>
    <row r="1420" s="2" customFormat="1" ht="16.8" customHeight="1">
      <c r="A1420" s="41"/>
      <c r="B1420" s="47"/>
      <c r="C1420" s="298" t="s">
        <v>374</v>
      </c>
      <c r="D1420" s="299" t="s">
        <v>374</v>
      </c>
      <c r="E1420" s="300" t="s">
        <v>28</v>
      </c>
      <c r="F1420" s="301">
        <v>246</v>
      </c>
      <c r="G1420" s="41"/>
      <c r="H1420" s="47"/>
    </row>
    <row r="1421" s="2" customFormat="1" ht="16.8" customHeight="1">
      <c r="A1421" s="41"/>
      <c r="B1421" s="47"/>
      <c r="C1421" s="302" t="s">
        <v>28</v>
      </c>
      <c r="D1421" s="302" t="s">
        <v>797</v>
      </c>
      <c r="E1421" s="20" t="s">
        <v>28</v>
      </c>
      <c r="F1421" s="303">
        <v>0</v>
      </c>
      <c r="G1421" s="41"/>
      <c r="H1421" s="47"/>
    </row>
    <row r="1422" s="2" customFormat="1" ht="16.8" customHeight="1">
      <c r="A1422" s="41"/>
      <c r="B1422" s="47"/>
      <c r="C1422" s="302" t="s">
        <v>28</v>
      </c>
      <c r="D1422" s="302" t="s">
        <v>3861</v>
      </c>
      <c r="E1422" s="20" t="s">
        <v>28</v>
      </c>
      <c r="F1422" s="303">
        <v>48</v>
      </c>
      <c r="G1422" s="41"/>
      <c r="H1422" s="47"/>
    </row>
    <row r="1423" s="2" customFormat="1" ht="16.8" customHeight="1">
      <c r="A1423" s="41"/>
      <c r="B1423" s="47"/>
      <c r="C1423" s="302" t="s">
        <v>28</v>
      </c>
      <c r="D1423" s="302" t="s">
        <v>800</v>
      </c>
      <c r="E1423" s="20" t="s">
        <v>28</v>
      </c>
      <c r="F1423" s="303">
        <v>0</v>
      </c>
      <c r="G1423" s="41"/>
      <c r="H1423" s="47"/>
    </row>
    <row r="1424" s="2" customFormat="1" ht="16.8" customHeight="1">
      <c r="A1424" s="41"/>
      <c r="B1424" s="47"/>
      <c r="C1424" s="302" t="s">
        <v>28</v>
      </c>
      <c r="D1424" s="302" t="s">
        <v>3871</v>
      </c>
      <c r="E1424" s="20" t="s">
        <v>28</v>
      </c>
      <c r="F1424" s="303">
        <v>36</v>
      </c>
      <c r="G1424" s="41"/>
      <c r="H1424" s="47"/>
    </row>
    <row r="1425" s="2" customFormat="1" ht="16.8" customHeight="1">
      <c r="A1425" s="41"/>
      <c r="B1425" s="47"/>
      <c r="C1425" s="302" t="s">
        <v>28</v>
      </c>
      <c r="D1425" s="302" t="s">
        <v>802</v>
      </c>
      <c r="E1425" s="20" t="s">
        <v>28</v>
      </c>
      <c r="F1425" s="303">
        <v>0</v>
      </c>
      <c r="G1425" s="41"/>
      <c r="H1425" s="47"/>
    </row>
    <row r="1426" s="2" customFormat="1" ht="16.8" customHeight="1">
      <c r="A1426" s="41"/>
      <c r="B1426" s="47"/>
      <c r="C1426" s="302" t="s">
        <v>28</v>
      </c>
      <c r="D1426" s="302" t="s">
        <v>3861</v>
      </c>
      <c r="E1426" s="20" t="s">
        <v>28</v>
      </c>
      <c r="F1426" s="303">
        <v>48</v>
      </c>
      <c r="G1426" s="41"/>
      <c r="H1426" s="47"/>
    </row>
    <row r="1427" s="2" customFormat="1" ht="16.8" customHeight="1">
      <c r="A1427" s="41"/>
      <c r="B1427" s="47"/>
      <c r="C1427" s="302" t="s">
        <v>28</v>
      </c>
      <c r="D1427" s="302" t="s">
        <v>804</v>
      </c>
      <c r="E1427" s="20" t="s">
        <v>28</v>
      </c>
      <c r="F1427" s="303">
        <v>0</v>
      </c>
      <c r="G1427" s="41"/>
      <c r="H1427" s="47"/>
    </row>
    <row r="1428" s="2" customFormat="1" ht="16.8" customHeight="1">
      <c r="A1428" s="41"/>
      <c r="B1428" s="47"/>
      <c r="C1428" s="302" t="s">
        <v>28</v>
      </c>
      <c r="D1428" s="302" t="s">
        <v>3864</v>
      </c>
      <c r="E1428" s="20" t="s">
        <v>28</v>
      </c>
      <c r="F1428" s="303">
        <v>66</v>
      </c>
      <c r="G1428" s="41"/>
      <c r="H1428" s="47"/>
    </row>
    <row r="1429" s="2" customFormat="1" ht="16.8" customHeight="1">
      <c r="A1429" s="41"/>
      <c r="B1429" s="47"/>
      <c r="C1429" s="302" t="s">
        <v>28</v>
      </c>
      <c r="D1429" s="302" t="s">
        <v>1178</v>
      </c>
      <c r="E1429" s="20" t="s">
        <v>28</v>
      </c>
      <c r="F1429" s="303">
        <v>0</v>
      </c>
      <c r="G1429" s="41"/>
      <c r="H1429" s="47"/>
    </row>
    <row r="1430" s="2" customFormat="1" ht="16.8" customHeight="1">
      <c r="A1430" s="41"/>
      <c r="B1430" s="47"/>
      <c r="C1430" s="302" t="s">
        <v>28</v>
      </c>
      <c r="D1430" s="302" t="s">
        <v>3865</v>
      </c>
      <c r="E1430" s="20" t="s">
        <v>28</v>
      </c>
      <c r="F1430" s="303">
        <v>48</v>
      </c>
      <c r="G1430" s="41"/>
      <c r="H1430" s="47"/>
    </row>
    <row r="1431" s="2" customFormat="1" ht="16.8" customHeight="1">
      <c r="A1431" s="41"/>
      <c r="B1431" s="47"/>
      <c r="C1431" s="302" t="s">
        <v>374</v>
      </c>
      <c r="D1431" s="302" t="s">
        <v>416</v>
      </c>
      <c r="E1431" s="20" t="s">
        <v>28</v>
      </c>
      <c r="F1431" s="303">
        <v>246</v>
      </c>
      <c r="G1431" s="41"/>
      <c r="H1431" s="47"/>
    </row>
    <row r="1432" s="2" customFormat="1" ht="16.8" customHeight="1">
      <c r="A1432" s="41"/>
      <c r="B1432" s="47"/>
      <c r="C1432" s="304" t="s">
        <v>4624</v>
      </c>
      <c r="D1432" s="41"/>
      <c r="E1432" s="41"/>
      <c r="F1432" s="41"/>
      <c r="G1432" s="41"/>
      <c r="H1432" s="47"/>
    </row>
    <row r="1433" s="2" customFormat="1" ht="16.8" customHeight="1">
      <c r="A1433" s="41"/>
      <c r="B1433" s="47"/>
      <c r="C1433" s="302" t="s">
        <v>3940</v>
      </c>
      <c r="D1433" s="302" t="s">
        <v>4800</v>
      </c>
      <c r="E1433" s="20" t="s">
        <v>972</v>
      </c>
      <c r="F1433" s="303">
        <v>246</v>
      </c>
      <c r="G1433" s="41"/>
      <c r="H1433" s="47"/>
    </row>
    <row r="1434" s="2" customFormat="1" ht="16.8" customHeight="1">
      <c r="A1434" s="41"/>
      <c r="B1434" s="47"/>
      <c r="C1434" s="302" t="s">
        <v>3945</v>
      </c>
      <c r="D1434" s="302" t="s">
        <v>4801</v>
      </c>
      <c r="E1434" s="20" t="s">
        <v>972</v>
      </c>
      <c r="F1434" s="303">
        <v>270.60000000000002</v>
      </c>
      <c r="G1434" s="41"/>
      <c r="H1434" s="47"/>
    </row>
    <row r="1435" s="2" customFormat="1" ht="16.8" customHeight="1">
      <c r="A1435" s="41"/>
      <c r="B1435" s="47"/>
      <c r="C1435" s="298" t="s">
        <v>379</v>
      </c>
      <c r="D1435" s="299" t="s">
        <v>379</v>
      </c>
      <c r="E1435" s="300" t="s">
        <v>28</v>
      </c>
      <c r="F1435" s="301">
        <v>127.444</v>
      </c>
      <c r="G1435" s="41"/>
      <c r="H1435" s="47"/>
    </row>
    <row r="1436" s="2" customFormat="1" ht="16.8" customHeight="1">
      <c r="A1436" s="41"/>
      <c r="B1436" s="47"/>
      <c r="C1436" s="302" t="s">
        <v>28</v>
      </c>
      <c r="D1436" s="302" t="s">
        <v>3793</v>
      </c>
      <c r="E1436" s="20" t="s">
        <v>28</v>
      </c>
      <c r="F1436" s="303">
        <v>13.68</v>
      </c>
      <c r="G1436" s="41"/>
      <c r="H1436" s="47"/>
    </row>
    <row r="1437" s="2" customFormat="1" ht="16.8" customHeight="1">
      <c r="A1437" s="41"/>
      <c r="B1437" s="47"/>
      <c r="C1437" s="302" t="s">
        <v>28</v>
      </c>
      <c r="D1437" s="302" t="s">
        <v>3794</v>
      </c>
      <c r="E1437" s="20" t="s">
        <v>28</v>
      </c>
      <c r="F1437" s="303">
        <v>8.4000000000000004</v>
      </c>
      <c r="G1437" s="41"/>
      <c r="H1437" s="47"/>
    </row>
    <row r="1438" s="2" customFormat="1" ht="16.8" customHeight="1">
      <c r="A1438" s="41"/>
      <c r="B1438" s="47"/>
      <c r="C1438" s="302" t="s">
        <v>28</v>
      </c>
      <c r="D1438" s="302" t="s">
        <v>3795</v>
      </c>
      <c r="E1438" s="20" t="s">
        <v>28</v>
      </c>
      <c r="F1438" s="303">
        <v>9.4049999999999994</v>
      </c>
      <c r="G1438" s="41"/>
      <c r="H1438" s="47"/>
    </row>
    <row r="1439" s="2" customFormat="1" ht="16.8" customHeight="1">
      <c r="A1439" s="41"/>
      <c r="B1439" s="47"/>
      <c r="C1439" s="302" t="s">
        <v>28</v>
      </c>
      <c r="D1439" s="302" t="s">
        <v>3796</v>
      </c>
      <c r="E1439" s="20" t="s">
        <v>28</v>
      </c>
      <c r="F1439" s="303">
        <v>6.5019999999999998</v>
      </c>
      <c r="G1439" s="41"/>
      <c r="H1439" s="47"/>
    </row>
    <row r="1440" s="2" customFormat="1" ht="16.8" customHeight="1">
      <c r="A1440" s="41"/>
      <c r="B1440" s="47"/>
      <c r="C1440" s="302" t="s">
        <v>28</v>
      </c>
      <c r="D1440" s="302" t="s">
        <v>3797</v>
      </c>
      <c r="E1440" s="20" t="s">
        <v>28</v>
      </c>
      <c r="F1440" s="303">
        <v>22.23</v>
      </c>
      <c r="G1440" s="41"/>
      <c r="H1440" s="47"/>
    </row>
    <row r="1441" s="2" customFormat="1" ht="16.8" customHeight="1">
      <c r="A1441" s="41"/>
      <c r="B1441" s="47"/>
      <c r="C1441" s="302" t="s">
        <v>28</v>
      </c>
      <c r="D1441" s="302" t="s">
        <v>3798</v>
      </c>
      <c r="E1441" s="20" t="s">
        <v>28</v>
      </c>
      <c r="F1441" s="303">
        <v>13.798</v>
      </c>
      <c r="G1441" s="41"/>
      <c r="H1441" s="47"/>
    </row>
    <row r="1442" s="2" customFormat="1" ht="16.8" customHeight="1">
      <c r="A1442" s="41"/>
      <c r="B1442" s="47"/>
      <c r="C1442" s="302" t="s">
        <v>28</v>
      </c>
      <c r="D1442" s="302" t="s">
        <v>3799</v>
      </c>
      <c r="E1442" s="20" t="s">
        <v>28</v>
      </c>
      <c r="F1442" s="303">
        <v>18.809999999999999</v>
      </c>
      <c r="G1442" s="41"/>
      <c r="H1442" s="47"/>
    </row>
    <row r="1443" s="2" customFormat="1" ht="16.8" customHeight="1">
      <c r="A1443" s="41"/>
      <c r="B1443" s="47"/>
      <c r="C1443" s="302" t="s">
        <v>28</v>
      </c>
      <c r="D1443" s="302" t="s">
        <v>3800</v>
      </c>
      <c r="E1443" s="20" t="s">
        <v>28</v>
      </c>
      <c r="F1443" s="303">
        <v>11.999000000000001</v>
      </c>
      <c r="G1443" s="41"/>
      <c r="H1443" s="47"/>
    </row>
    <row r="1444" s="2" customFormat="1" ht="16.8" customHeight="1">
      <c r="A1444" s="41"/>
      <c r="B1444" s="47"/>
      <c r="C1444" s="302" t="s">
        <v>28</v>
      </c>
      <c r="D1444" s="302" t="s">
        <v>3801</v>
      </c>
      <c r="E1444" s="20" t="s">
        <v>28</v>
      </c>
      <c r="F1444" s="303">
        <v>14.16</v>
      </c>
      <c r="G1444" s="41"/>
      <c r="H1444" s="47"/>
    </row>
    <row r="1445" s="2" customFormat="1" ht="16.8" customHeight="1">
      <c r="A1445" s="41"/>
      <c r="B1445" s="47"/>
      <c r="C1445" s="302" t="s">
        <v>28</v>
      </c>
      <c r="D1445" s="302" t="s">
        <v>3802</v>
      </c>
      <c r="E1445" s="20" t="s">
        <v>28</v>
      </c>
      <c r="F1445" s="303">
        <v>8.4600000000000009</v>
      </c>
      <c r="G1445" s="41"/>
      <c r="H1445" s="47"/>
    </row>
    <row r="1446" s="2" customFormat="1" ht="16.8" customHeight="1">
      <c r="A1446" s="41"/>
      <c r="B1446" s="47"/>
      <c r="C1446" s="302" t="s">
        <v>379</v>
      </c>
      <c r="D1446" s="302" t="s">
        <v>416</v>
      </c>
      <c r="E1446" s="20" t="s">
        <v>28</v>
      </c>
      <c r="F1446" s="303">
        <v>127.444</v>
      </c>
      <c r="G1446" s="41"/>
      <c r="H1446" s="47"/>
    </row>
    <row r="1447" s="2" customFormat="1" ht="16.8" customHeight="1">
      <c r="A1447" s="41"/>
      <c r="B1447" s="47"/>
      <c r="C1447" s="304" t="s">
        <v>4624</v>
      </c>
      <c r="D1447" s="41"/>
      <c r="E1447" s="41"/>
      <c r="F1447" s="41"/>
      <c r="G1447" s="41"/>
      <c r="H1447" s="47"/>
    </row>
    <row r="1448" s="2" customFormat="1" ht="16.8" customHeight="1">
      <c r="A1448" s="41"/>
      <c r="B1448" s="47"/>
      <c r="C1448" s="302" t="s">
        <v>3789</v>
      </c>
      <c r="D1448" s="302" t="s">
        <v>4798</v>
      </c>
      <c r="E1448" s="20" t="s">
        <v>572</v>
      </c>
      <c r="F1448" s="303">
        <v>127.444</v>
      </c>
      <c r="G1448" s="41"/>
      <c r="H1448" s="47"/>
    </row>
    <row r="1449" s="2" customFormat="1" ht="16.8" customHeight="1">
      <c r="A1449" s="41"/>
      <c r="B1449" s="47"/>
      <c r="C1449" s="302" t="s">
        <v>3809</v>
      </c>
      <c r="D1449" s="302" t="s">
        <v>4802</v>
      </c>
      <c r="E1449" s="20" t="s">
        <v>572</v>
      </c>
      <c r="F1449" s="303">
        <v>127.444</v>
      </c>
      <c r="G1449" s="41"/>
      <c r="H1449" s="47"/>
    </row>
    <row r="1450" s="2" customFormat="1" ht="16.8" customHeight="1">
      <c r="A1450" s="41"/>
      <c r="B1450" s="47"/>
      <c r="C1450" s="302" t="s">
        <v>3819</v>
      </c>
      <c r="D1450" s="302" t="s">
        <v>4803</v>
      </c>
      <c r="E1450" s="20" t="s">
        <v>572</v>
      </c>
      <c r="F1450" s="303">
        <v>127.444</v>
      </c>
      <c r="G1450" s="41"/>
      <c r="H1450" s="47"/>
    </row>
    <row r="1451" s="2" customFormat="1">
      <c r="A1451" s="41"/>
      <c r="B1451" s="47"/>
      <c r="C1451" s="302" t="s">
        <v>3829</v>
      </c>
      <c r="D1451" s="302" t="s">
        <v>4804</v>
      </c>
      <c r="E1451" s="20" t="s">
        <v>572</v>
      </c>
      <c r="F1451" s="303">
        <v>127.444</v>
      </c>
      <c r="G1451" s="41"/>
      <c r="H1451" s="47"/>
    </row>
    <row r="1452" s="2" customFormat="1" ht="16.8" customHeight="1">
      <c r="A1452" s="41"/>
      <c r="B1452" s="47"/>
      <c r="C1452" s="298" t="s">
        <v>383</v>
      </c>
      <c r="D1452" s="299" t="s">
        <v>383</v>
      </c>
      <c r="E1452" s="300" t="s">
        <v>28</v>
      </c>
      <c r="F1452" s="301">
        <v>80</v>
      </c>
      <c r="G1452" s="41"/>
      <c r="H1452" s="47"/>
    </row>
    <row r="1453" s="2" customFormat="1" ht="16.8" customHeight="1">
      <c r="A1453" s="41"/>
      <c r="B1453" s="47"/>
      <c r="C1453" s="302" t="s">
        <v>28</v>
      </c>
      <c r="D1453" s="302" t="s">
        <v>767</v>
      </c>
      <c r="E1453" s="20" t="s">
        <v>28</v>
      </c>
      <c r="F1453" s="303">
        <v>0</v>
      </c>
      <c r="G1453" s="41"/>
      <c r="H1453" s="47"/>
    </row>
    <row r="1454" s="2" customFormat="1" ht="16.8" customHeight="1">
      <c r="A1454" s="41"/>
      <c r="B1454" s="47"/>
      <c r="C1454" s="302" t="s">
        <v>28</v>
      </c>
      <c r="D1454" s="302" t="s">
        <v>775</v>
      </c>
      <c r="E1454" s="20" t="s">
        <v>28</v>
      </c>
      <c r="F1454" s="303">
        <v>0</v>
      </c>
      <c r="G1454" s="41"/>
      <c r="H1454" s="47"/>
    </row>
    <row r="1455" s="2" customFormat="1" ht="16.8" customHeight="1">
      <c r="A1455" s="41"/>
      <c r="B1455" s="47"/>
      <c r="C1455" s="302" t="s">
        <v>28</v>
      </c>
      <c r="D1455" s="302" t="s">
        <v>2228</v>
      </c>
      <c r="E1455" s="20" t="s">
        <v>28</v>
      </c>
      <c r="F1455" s="303">
        <v>36</v>
      </c>
      <c r="G1455" s="41"/>
      <c r="H1455" s="47"/>
    </row>
    <row r="1456" s="2" customFormat="1" ht="16.8" customHeight="1">
      <c r="A1456" s="41"/>
      <c r="B1456" s="47"/>
      <c r="C1456" s="302" t="s">
        <v>28</v>
      </c>
      <c r="D1456" s="302" t="s">
        <v>2229</v>
      </c>
      <c r="E1456" s="20" t="s">
        <v>28</v>
      </c>
      <c r="F1456" s="303">
        <v>0</v>
      </c>
      <c r="G1456" s="41"/>
      <c r="H1456" s="47"/>
    </row>
    <row r="1457" s="2" customFormat="1" ht="16.8" customHeight="1">
      <c r="A1457" s="41"/>
      <c r="B1457" s="47"/>
      <c r="C1457" s="302" t="s">
        <v>28</v>
      </c>
      <c r="D1457" s="302" t="s">
        <v>2230</v>
      </c>
      <c r="E1457" s="20" t="s">
        <v>28</v>
      </c>
      <c r="F1457" s="303">
        <v>44</v>
      </c>
      <c r="G1457" s="41"/>
      <c r="H1457" s="47"/>
    </row>
    <row r="1458" s="2" customFormat="1" ht="16.8" customHeight="1">
      <c r="A1458" s="41"/>
      <c r="B1458" s="47"/>
      <c r="C1458" s="302" t="s">
        <v>383</v>
      </c>
      <c r="D1458" s="302" t="s">
        <v>416</v>
      </c>
      <c r="E1458" s="20" t="s">
        <v>28</v>
      </c>
      <c r="F1458" s="303">
        <v>80</v>
      </c>
      <c r="G1458" s="41"/>
      <c r="H1458" s="47"/>
    </row>
    <row r="1459" s="2" customFormat="1" ht="16.8" customHeight="1">
      <c r="A1459" s="41"/>
      <c r="B1459" s="47"/>
      <c r="C1459" s="304" t="s">
        <v>4624</v>
      </c>
      <c r="D1459" s="41"/>
      <c r="E1459" s="41"/>
      <c r="F1459" s="41"/>
      <c r="G1459" s="41"/>
      <c r="H1459" s="47"/>
    </row>
    <row r="1460" s="2" customFormat="1" ht="16.8" customHeight="1">
      <c r="A1460" s="41"/>
      <c r="B1460" s="47"/>
      <c r="C1460" s="302" t="s">
        <v>2224</v>
      </c>
      <c r="D1460" s="302" t="s">
        <v>4805</v>
      </c>
      <c r="E1460" s="20" t="s">
        <v>972</v>
      </c>
      <c r="F1460" s="303">
        <v>80</v>
      </c>
      <c r="G1460" s="41"/>
      <c r="H1460" s="47"/>
    </row>
    <row r="1461" s="2" customFormat="1" ht="16.8" customHeight="1">
      <c r="A1461" s="41"/>
      <c r="B1461" s="47"/>
      <c r="C1461" s="302" t="s">
        <v>1504</v>
      </c>
      <c r="D1461" s="302" t="s">
        <v>4806</v>
      </c>
      <c r="E1461" s="20" t="s">
        <v>572</v>
      </c>
      <c r="F1461" s="303">
        <v>31</v>
      </c>
      <c r="G1461" s="41"/>
      <c r="H1461" s="47"/>
    </row>
    <row r="1462" s="2" customFormat="1" ht="16.8" customHeight="1">
      <c r="A1462" s="41"/>
      <c r="B1462" s="47"/>
      <c r="C1462" s="298" t="s">
        <v>391</v>
      </c>
      <c r="D1462" s="299" t="s">
        <v>391</v>
      </c>
      <c r="E1462" s="300" t="s">
        <v>28</v>
      </c>
      <c r="F1462" s="301">
        <v>30</v>
      </c>
      <c r="G1462" s="41"/>
      <c r="H1462" s="47"/>
    </row>
    <row r="1463" s="2" customFormat="1" ht="16.8" customHeight="1">
      <c r="A1463" s="41"/>
      <c r="B1463" s="47"/>
      <c r="C1463" s="302" t="s">
        <v>28</v>
      </c>
      <c r="D1463" s="302" t="s">
        <v>767</v>
      </c>
      <c r="E1463" s="20" t="s">
        <v>28</v>
      </c>
      <c r="F1463" s="303">
        <v>0</v>
      </c>
      <c r="G1463" s="41"/>
      <c r="H1463" s="47"/>
    </row>
    <row r="1464" s="2" customFormat="1" ht="16.8" customHeight="1">
      <c r="A1464" s="41"/>
      <c r="B1464" s="47"/>
      <c r="C1464" s="302" t="s">
        <v>28</v>
      </c>
      <c r="D1464" s="302" t="s">
        <v>2208</v>
      </c>
      <c r="E1464" s="20" t="s">
        <v>28</v>
      </c>
      <c r="F1464" s="303">
        <v>0</v>
      </c>
      <c r="G1464" s="41"/>
      <c r="H1464" s="47"/>
    </row>
    <row r="1465" s="2" customFormat="1" ht="16.8" customHeight="1">
      <c r="A1465" s="41"/>
      <c r="B1465" s="47"/>
      <c r="C1465" s="302" t="s">
        <v>28</v>
      </c>
      <c r="D1465" s="302" t="s">
        <v>2209</v>
      </c>
      <c r="E1465" s="20" t="s">
        <v>28</v>
      </c>
      <c r="F1465" s="303">
        <v>18</v>
      </c>
      <c r="G1465" s="41"/>
      <c r="H1465" s="47"/>
    </row>
    <row r="1466" s="2" customFormat="1" ht="16.8" customHeight="1">
      <c r="A1466" s="41"/>
      <c r="B1466" s="47"/>
      <c r="C1466" s="302" t="s">
        <v>28</v>
      </c>
      <c r="D1466" s="302" t="s">
        <v>2210</v>
      </c>
      <c r="E1466" s="20" t="s">
        <v>28</v>
      </c>
      <c r="F1466" s="303">
        <v>0</v>
      </c>
      <c r="G1466" s="41"/>
      <c r="H1466" s="47"/>
    </row>
    <row r="1467" s="2" customFormat="1" ht="16.8" customHeight="1">
      <c r="A1467" s="41"/>
      <c r="B1467" s="47"/>
      <c r="C1467" s="302" t="s">
        <v>28</v>
      </c>
      <c r="D1467" s="302" t="s">
        <v>2211</v>
      </c>
      <c r="E1467" s="20" t="s">
        <v>28</v>
      </c>
      <c r="F1467" s="303">
        <v>12</v>
      </c>
      <c r="G1467" s="41"/>
      <c r="H1467" s="47"/>
    </row>
    <row r="1468" s="2" customFormat="1" ht="16.8" customHeight="1">
      <c r="A1468" s="41"/>
      <c r="B1468" s="47"/>
      <c r="C1468" s="302" t="s">
        <v>391</v>
      </c>
      <c r="D1468" s="302" t="s">
        <v>416</v>
      </c>
      <c r="E1468" s="20" t="s">
        <v>28</v>
      </c>
      <c r="F1468" s="303">
        <v>30</v>
      </c>
      <c r="G1468" s="41"/>
      <c r="H1468" s="47"/>
    </row>
    <row r="1469" s="2" customFormat="1" ht="16.8" customHeight="1">
      <c r="A1469" s="41"/>
      <c r="B1469" s="47"/>
      <c r="C1469" s="304" t="s">
        <v>4624</v>
      </c>
      <c r="D1469" s="41"/>
      <c r="E1469" s="41"/>
      <c r="F1469" s="41"/>
      <c r="G1469" s="41"/>
      <c r="H1469" s="47"/>
    </row>
    <row r="1470" s="2" customFormat="1" ht="16.8" customHeight="1">
      <c r="A1470" s="41"/>
      <c r="B1470" s="47"/>
      <c r="C1470" s="302" t="s">
        <v>2204</v>
      </c>
      <c r="D1470" s="302" t="s">
        <v>4807</v>
      </c>
      <c r="E1470" s="20" t="s">
        <v>972</v>
      </c>
      <c r="F1470" s="303">
        <v>30</v>
      </c>
      <c r="G1470" s="41"/>
      <c r="H1470" s="47"/>
    </row>
    <row r="1471" s="2" customFormat="1" ht="16.8" customHeight="1">
      <c r="A1471" s="41"/>
      <c r="B1471" s="47"/>
      <c r="C1471" s="302" t="s">
        <v>1504</v>
      </c>
      <c r="D1471" s="302" t="s">
        <v>4806</v>
      </c>
      <c r="E1471" s="20" t="s">
        <v>572</v>
      </c>
      <c r="F1471" s="303">
        <v>31</v>
      </c>
      <c r="G1471" s="41"/>
      <c r="H1471" s="47"/>
    </row>
    <row r="1472" s="2" customFormat="1" ht="16.8" customHeight="1">
      <c r="A1472" s="41"/>
      <c r="B1472" s="47"/>
      <c r="C1472" s="298" t="s">
        <v>396</v>
      </c>
      <c r="D1472" s="299" t="s">
        <v>396</v>
      </c>
      <c r="E1472" s="300" t="s">
        <v>28</v>
      </c>
      <c r="F1472" s="301">
        <v>80</v>
      </c>
      <c r="G1472" s="41"/>
      <c r="H1472" s="47"/>
    </row>
    <row r="1473" s="2" customFormat="1" ht="16.8" customHeight="1">
      <c r="A1473" s="41"/>
      <c r="B1473" s="47"/>
      <c r="C1473" s="302" t="s">
        <v>28</v>
      </c>
      <c r="D1473" s="302" t="s">
        <v>767</v>
      </c>
      <c r="E1473" s="20" t="s">
        <v>28</v>
      </c>
      <c r="F1473" s="303">
        <v>0</v>
      </c>
      <c r="G1473" s="41"/>
      <c r="H1473" s="47"/>
    </row>
    <row r="1474" s="2" customFormat="1" ht="16.8" customHeight="1">
      <c r="A1474" s="41"/>
      <c r="B1474" s="47"/>
      <c r="C1474" s="302" t="s">
        <v>28</v>
      </c>
      <c r="D1474" s="302" t="s">
        <v>2217</v>
      </c>
      <c r="E1474" s="20" t="s">
        <v>28</v>
      </c>
      <c r="F1474" s="303">
        <v>0</v>
      </c>
      <c r="G1474" s="41"/>
      <c r="H1474" s="47"/>
    </row>
    <row r="1475" s="2" customFormat="1" ht="16.8" customHeight="1">
      <c r="A1475" s="41"/>
      <c r="B1475" s="47"/>
      <c r="C1475" s="302" t="s">
        <v>28</v>
      </c>
      <c r="D1475" s="302" t="s">
        <v>2218</v>
      </c>
      <c r="E1475" s="20" t="s">
        <v>28</v>
      </c>
      <c r="F1475" s="303">
        <v>36</v>
      </c>
      <c r="G1475" s="41"/>
      <c r="H1475" s="47"/>
    </row>
    <row r="1476" s="2" customFormat="1" ht="16.8" customHeight="1">
      <c r="A1476" s="41"/>
      <c r="B1476" s="47"/>
      <c r="C1476" s="302" t="s">
        <v>28</v>
      </c>
      <c r="D1476" s="302" t="s">
        <v>2219</v>
      </c>
      <c r="E1476" s="20" t="s">
        <v>28</v>
      </c>
      <c r="F1476" s="303">
        <v>0</v>
      </c>
      <c r="G1476" s="41"/>
      <c r="H1476" s="47"/>
    </row>
    <row r="1477" s="2" customFormat="1" ht="16.8" customHeight="1">
      <c r="A1477" s="41"/>
      <c r="B1477" s="47"/>
      <c r="C1477" s="302" t="s">
        <v>28</v>
      </c>
      <c r="D1477" s="302" t="s">
        <v>2220</v>
      </c>
      <c r="E1477" s="20" t="s">
        <v>28</v>
      </c>
      <c r="F1477" s="303">
        <v>20</v>
      </c>
      <c r="G1477" s="41"/>
      <c r="H1477" s="47"/>
    </row>
    <row r="1478" s="2" customFormat="1" ht="16.8" customHeight="1">
      <c r="A1478" s="41"/>
      <c r="B1478" s="47"/>
      <c r="C1478" s="302" t="s">
        <v>28</v>
      </c>
      <c r="D1478" s="302" t="s">
        <v>2221</v>
      </c>
      <c r="E1478" s="20" t="s">
        <v>28</v>
      </c>
      <c r="F1478" s="303">
        <v>0</v>
      </c>
      <c r="G1478" s="41"/>
      <c r="H1478" s="47"/>
    </row>
    <row r="1479" s="2" customFormat="1" ht="16.8" customHeight="1">
      <c r="A1479" s="41"/>
      <c r="B1479" s="47"/>
      <c r="C1479" s="302" t="s">
        <v>28</v>
      </c>
      <c r="D1479" s="302" t="s">
        <v>2222</v>
      </c>
      <c r="E1479" s="20" t="s">
        <v>28</v>
      </c>
      <c r="F1479" s="303">
        <v>24</v>
      </c>
      <c r="G1479" s="41"/>
      <c r="H1479" s="47"/>
    </row>
    <row r="1480" s="2" customFormat="1" ht="16.8" customHeight="1">
      <c r="A1480" s="41"/>
      <c r="B1480" s="47"/>
      <c r="C1480" s="302" t="s">
        <v>396</v>
      </c>
      <c r="D1480" s="302" t="s">
        <v>416</v>
      </c>
      <c r="E1480" s="20" t="s">
        <v>28</v>
      </c>
      <c r="F1480" s="303">
        <v>80</v>
      </c>
      <c r="G1480" s="41"/>
      <c r="H1480" s="47"/>
    </row>
    <row r="1481" s="2" customFormat="1" ht="16.8" customHeight="1">
      <c r="A1481" s="41"/>
      <c r="B1481" s="47"/>
      <c r="C1481" s="304" t="s">
        <v>4624</v>
      </c>
      <c r="D1481" s="41"/>
      <c r="E1481" s="41"/>
      <c r="F1481" s="41"/>
      <c r="G1481" s="41"/>
      <c r="H1481" s="47"/>
    </row>
    <row r="1482" s="2" customFormat="1" ht="16.8" customHeight="1">
      <c r="A1482" s="41"/>
      <c r="B1482" s="47"/>
      <c r="C1482" s="302" t="s">
        <v>2213</v>
      </c>
      <c r="D1482" s="302" t="s">
        <v>4808</v>
      </c>
      <c r="E1482" s="20" t="s">
        <v>972</v>
      </c>
      <c r="F1482" s="303">
        <v>80</v>
      </c>
      <c r="G1482" s="41"/>
      <c r="H1482" s="47"/>
    </row>
    <row r="1483" s="2" customFormat="1" ht="16.8" customHeight="1">
      <c r="A1483" s="41"/>
      <c r="B1483" s="47"/>
      <c r="C1483" s="302" t="s">
        <v>1504</v>
      </c>
      <c r="D1483" s="302" t="s">
        <v>4806</v>
      </c>
      <c r="E1483" s="20" t="s">
        <v>572</v>
      </c>
      <c r="F1483" s="303">
        <v>31</v>
      </c>
      <c r="G1483" s="41"/>
      <c r="H1483" s="47"/>
    </row>
    <row r="1484" s="2" customFormat="1" ht="16.8" customHeight="1">
      <c r="A1484" s="41"/>
      <c r="B1484" s="47"/>
      <c r="C1484" s="298" t="s">
        <v>399</v>
      </c>
      <c r="D1484" s="299" t="s">
        <v>399</v>
      </c>
      <c r="E1484" s="300" t="s">
        <v>28</v>
      </c>
      <c r="F1484" s="301">
        <v>2.3210000000000002</v>
      </c>
      <c r="G1484" s="41"/>
      <c r="H1484" s="47"/>
    </row>
    <row r="1485" s="2" customFormat="1" ht="16.8" customHeight="1">
      <c r="A1485" s="41"/>
      <c r="B1485" s="47"/>
      <c r="C1485" s="302" t="s">
        <v>28</v>
      </c>
      <c r="D1485" s="302" t="s">
        <v>398</v>
      </c>
      <c r="E1485" s="20" t="s">
        <v>28</v>
      </c>
      <c r="F1485" s="303">
        <v>0</v>
      </c>
      <c r="G1485" s="41"/>
      <c r="H1485" s="47"/>
    </row>
    <row r="1486" s="2" customFormat="1" ht="16.8" customHeight="1">
      <c r="A1486" s="41"/>
      <c r="B1486" s="47"/>
      <c r="C1486" s="302" t="s">
        <v>28</v>
      </c>
      <c r="D1486" s="302" t="s">
        <v>510</v>
      </c>
      <c r="E1486" s="20" t="s">
        <v>28</v>
      </c>
      <c r="F1486" s="303">
        <v>1.238</v>
      </c>
      <c r="G1486" s="41"/>
      <c r="H1486" s="47"/>
    </row>
    <row r="1487" s="2" customFormat="1" ht="16.8" customHeight="1">
      <c r="A1487" s="41"/>
      <c r="B1487" s="47"/>
      <c r="C1487" s="302" t="s">
        <v>28</v>
      </c>
      <c r="D1487" s="302" t="s">
        <v>513</v>
      </c>
      <c r="E1487" s="20" t="s">
        <v>28</v>
      </c>
      <c r="F1487" s="303">
        <v>0.27500000000000002</v>
      </c>
      <c r="G1487" s="41"/>
      <c r="H1487" s="47"/>
    </row>
    <row r="1488" s="2" customFormat="1" ht="16.8" customHeight="1">
      <c r="A1488" s="41"/>
      <c r="B1488" s="47"/>
      <c r="C1488" s="302" t="s">
        <v>28</v>
      </c>
      <c r="D1488" s="302" t="s">
        <v>516</v>
      </c>
      <c r="E1488" s="20" t="s">
        <v>28</v>
      </c>
      <c r="F1488" s="303">
        <v>0.80800000000000005</v>
      </c>
      <c r="G1488" s="41"/>
      <c r="H1488" s="47"/>
    </row>
    <row r="1489" s="2" customFormat="1" ht="16.8" customHeight="1">
      <c r="A1489" s="41"/>
      <c r="B1489" s="47"/>
      <c r="C1489" s="302" t="s">
        <v>399</v>
      </c>
      <c r="D1489" s="302" t="s">
        <v>416</v>
      </c>
      <c r="E1489" s="20" t="s">
        <v>28</v>
      </c>
      <c r="F1489" s="303">
        <v>2.3210000000000002</v>
      </c>
      <c r="G1489" s="41"/>
      <c r="H1489" s="47"/>
    </row>
    <row r="1490" s="2" customFormat="1" ht="16.8" customHeight="1">
      <c r="A1490" s="41"/>
      <c r="B1490" s="47"/>
      <c r="C1490" s="304" t="s">
        <v>4624</v>
      </c>
      <c r="D1490" s="41"/>
      <c r="E1490" s="41"/>
      <c r="F1490" s="41"/>
      <c r="G1490" s="41"/>
      <c r="H1490" s="47"/>
    </row>
    <row r="1491" s="2" customFormat="1">
      <c r="A1491" s="41"/>
      <c r="B1491" s="47"/>
      <c r="C1491" s="302" t="s">
        <v>500</v>
      </c>
      <c r="D1491" s="302" t="s">
        <v>4809</v>
      </c>
      <c r="E1491" s="20" t="s">
        <v>388</v>
      </c>
      <c r="F1491" s="303">
        <v>2.3210000000000002</v>
      </c>
      <c r="G1491" s="41"/>
      <c r="H1491" s="47"/>
    </row>
    <row r="1492" s="2" customFormat="1">
      <c r="A1492" s="41"/>
      <c r="B1492" s="47"/>
      <c r="C1492" s="302" t="s">
        <v>547</v>
      </c>
      <c r="D1492" s="302" t="s">
        <v>4810</v>
      </c>
      <c r="E1492" s="20" t="s">
        <v>388</v>
      </c>
      <c r="F1492" s="303">
        <v>3.4820000000000002</v>
      </c>
      <c r="G1492" s="41"/>
      <c r="H1492" s="47"/>
    </row>
    <row r="1493" s="2" customFormat="1">
      <c r="A1493" s="41"/>
      <c r="B1493" s="47"/>
      <c r="C1493" s="302" t="s">
        <v>621</v>
      </c>
      <c r="D1493" s="302" t="s">
        <v>4690</v>
      </c>
      <c r="E1493" s="20" t="s">
        <v>388</v>
      </c>
      <c r="F1493" s="303">
        <v>161.767</v>
      </c>
      <c r="G1493" s="41"/>
      <c r="H1493" s="47"/>
    </row>
    <row r="1494" s="2" customFormat="1" ht="16.8" customHeight="1">
      <c r="A1494" s="41"/>
      <c r="B1494" s="47"/>
      <c r="C1494" s="298" t="s">
        <v>402</v>
      </c>
      <c r="D1494" s="299" t="s">
        <v>402</v>
      </c>
      <c r="E1494" s="300" t="s">
        <v>28</v>
      </c>
      <c r="F1494" s="301">
        <v>3.4820000000000002</v>
      </c>
      <c r="G1494" s="41"/>
      <c r="H1494" s="47"/>
    </row>
    <row r="1495" s="2" customFormat="1" ht="16.8" customHeight="1">
      <c r="A1495" s="41"/>
      <c r="B1495" s="47"/>
      <c r="C1495" s="302" t="s">
        <v>28</v>
      </c>
      <c r="D1495" s="302" t="s">
        <v>551</v>
      </c>
      <c r="E1495" s="20" t="s">
        <v>28</v>
      </c>
      <c r="F1495" s="303">
        <v>3.4820000000000002</v>
      </c>
      <c r="G1495" s="41"/>
      <c r="H1495" s="47"/>
    </row>
    <row r="1496" s="2" customFormat="1" ht="16.8" customHeight="1">
      <c r="A1496" s="41"/>
      <c r="B1496" s="47"/>
      <c r="C1496" s="302" t="s">
        <v>402</v>
      </c>
      <c r="D1496" s="302" t="s">
        <v>416</v>
      </c>
      <c r="E1496" s="20" t="s">
        <v>28</v>
      </c>
      <c r="F1496" s="303">
        <v>3.4820000000000002</v>
      </c>
      <c r="G1496" s="41"/>
      <c r="H1496" s="47"/>
    </row>
    <row r="1497" s="2" customFormat="1" ht="16.8" customHeight="1">
      <c r="A1497" s="41"/>
      <c r="B1497" s="47"/>
      <c r="C1497" s="304" t="s">
        <v>4624</v>
      </c>
      <c r="D1497" s="41"/>
      <c r="E1497" s="41"/>
      <c r="F1497" s="41"/>
      <c r="G1497" s="41"/>
      <c r="H1497" s="47"/>
    </row>
    <row r="1498" s="2" customFormat="1">
      <c r="A1498" s="41"/>
      <c r="B1498" s="47"/>
      <c r="C1498" s="302" t="s">
        <v>547</v>
      </c>
      <c r="D1498" s="302" t="s">
        <v>4810</v>
      </c>
      <c r="E1498" s="20" t="s">
        <v>388</v>
      </c>
      <c r="F1498" s="303">
        <v>3.4820000000000002</v>
      </c>
      <c r="G1498" s="41"/>
      <c r="H1498" s="47"/>
    </row>
    <row r="1499" s="2" customFormat="1">
      <c r="A1499" s="41"/>
      <c r="B1499" s="47"/>
      <c r="C1499" s="302" t="s">
        <v>621</v>
      </c>
      <c r="D1499" s="302" t="s">
        <v>4690</v>
      </c>
      <c r="E1499" s="20" t="s">
        <v>388</v>
      </c>
      <c r="F1499" s="303">
        <v>161.767</v>
      </c>
      <c r="G1499" s="41"/>
      <c r="H1499" s="47"/>
    </row>
    <row r="1500" s="2" customFormat="1" ht="16.8" customHeight="1">
      <c r="A1500" s="41"/>
      <c r="B1500" s="47"/>
      <c r="C1500" s="298" t="s">
        <v>405</v>
      </c>
      <c r="D1500" s="299" t="s">
        <v>405</v>
      </c>
      <c r="E1500" s="300" t="s">
        <v>28</v>
      </c>
      <c r="F1500" s="301">
        <v>3.6339999999999999</v>
      </c>
      <c r="G1500" s="41"/>
      <c r="H1500" s="47"/>
    </row>
    <row r="1501" s="2" customFormat="1" ht="16.8" customHeight="1">
      <c r="A1501" s="41"/>
      <c r="B1501" s="47"/>
      <c r="C1501" s="302" t="s">
        <v>28</v>
      </c>
      <c r="D1501" s="302" t="s">
        <v>398</v>
      </c>
      <c r="E1501" s="20" t="s">
        <v>28</v>
      </c>
      <c r="F1501" s="303">
        <v>0</v>
      </c>
      <c r="G1501" s="41"/>
      <c r="H1501" s="47"/>
    </row>
    <row r="1502" s="2" customFormat="1" ht="16.8" customHeight="1">
      <c r="A1502" s="41"/>
      <c r="B1502" s="47"/>
      <c r="C1502" s="302" t="s">
        <v>28</v>
      </c>
      <c r="D1502" s="302" t="s">
        <v>530</v>
      </c>
      <c r="E1502" s="20" t="s">
        <v>28</v>
      </c>
      <c r="F1502" s="303">
        <v>3.6339999999999999</v>
      </c>
      <c r="G1502" s="41"/>
      <c r="H1502" s="47"/>
    </row>
    <row r="1503" s="2" customFormat="1" ht="16.8" customHeight="1">
      <c r="A1503" s="41"/>
      <c r="B1503" s="47"/>
      <c r="C1503" s="302" t="s">
        <v>405</v>
      </c>
      <c r="D1503" s="302" t="s">
        <v>416</v>
      </c>
      <c r="E1503" s="20" t="s">
        <v>28</v>
      </c>
      <c r="F1503" s="303">
        <v>3.6339999999999999</v>
      </c>
      <c r="G1503" s="41"/>
      <c r="H1503" s="47"/>
    </row>
    <row r="1504" s="2" customFormat="1" ht="16.8" customHeight="1">
      <c r="A1504" s="41"/>
      <c r="B1504" s="47"/>
      <c r="C1504" s="304" t="s">
        <v>4624</v>
      </c>
      <c r="D1504" s="41"/>
      <c r="E1504" s="41"/>
      <c r="F1504" s="41"/>
      <c r="G1504" s="41"/>
      <c r="H1504" s="47"/>
    </row>
    <row r="1505" s="2" customFormat="1">
      <c r="A1505" s="41"/>
      <c r="B1505" s="47"/>
      <c r="C1505" s="302" t="s">
        <v>522</v>
      </c>
      <c r="D1505" s="302" t="s">
        <v>4811</v>
      </c>
      <c r="E1505" s="20" t="s">
        <v>388</v>
      </c>
      <c r="F1505" s="303">
        <v>3.6339999999999999</v>
      </c>
      <c r="G1505" s="41"/>
      <c r="H1505" s="47"/>
    </row>
    <row r="1506" s="2" customFormat="1">
      <c r="A1506" s="41"/>
      <c r="B1506" s="47"/>
      <c r="C1506" s="302" t="s">
        <v>553</v>
      </c>
      <c r="D1506" s="302" t="s">
        <v>4812</v>
      </c>
      <c r="E1506" s="20" t="s">
        <v>388</v>
      </c>
      <c r="F1506" s="303">
        <v>5.4509999999999996</v>
      </c>
      <c r="G1506" s="41"/>
      <c r="H1506" s="47"/>
    </row>
    <row r="1507" s="2" customFormat="1">
      <c r="A1507" s="41"/>
      <c r="B1507" s="47"/>
      <c r="C1507" s="302" t="s">
        <v>621</v>
      </c>
      <c r="D1507" s="302" t="s">
        <v>4690</v>
      </c>
      <c r="E1507" s="20" t="s">
        <v>388</v>
      </c>
      <c r="F1507" s="303">
        <v>161.767</v>
      </c>
      <c r="G1507" s="41"/>
      <c r="H1507" s="47"/>
    </row>
    <row r="1508" s="2" customFormat="1" ht="16.8" customHeight="1">
      <c r="A1508" s="41"/>
      <c r="B1508" s="47"/>
      <c r="C1508" s="298" t="s">
        <v>408</v>
      </c>
      <c r="D1508" s="299" t="s">
        <v>408</v>
      </c>
      <c r="E1508" s="300" t="s">
        <v>28</v>
      </c>
      <c r="F1508" s="301">
        <v>5.4509999999999996</v>
      </c>
      <c r="G1508" s="41"/>
      <c r="H1508" s="47"/>
    </row>
    <row r="1509" s="2" customFormat="1" ht="16.8" customHeight="1">
      <c r="A1509" s="41"/>
      <c r="B1509" s="47"/>
      <c r="C1509" s="302" t="s">
        <v>28</v>
      </c>
      <c r="D1509" s="302" t="s">
        <v>557</v>
      </c>
      <c r="E1509" s="20" t="s">
        <v>28</v>
      </c>
      <c r="F1509" s="303">
        <v>5.4509999999999996</v>
      </c>
      <c r="G1509" s="41"/>
      <c r="H1509" s="47"/>
    </row>
    <row r="1510" s="2" customFormat="1" ht="16.8" customHeight="1">
      <c r="A1510" s="41"/>
      <c r="B1510" s="47"/>
      <c r="C1510" s="302" t="s">
        <v>408</v>
      </c>
      <c r="D1510" s="302" t="s">
        <v>416</v>
      </c>
      <c r="E1510" s="20" t="s">
        <v>28</v>
      </c>
      <c r="F1510" s="303">
        <v>5.4509999999999996</v>
      </c>
      <c r="G1510" s="41"/>
      <c r="H1510" s="47"/>
    </row>
    <row r="1511" s="2" customFormat="1" ht="16.8" customHeight="1">
      <c r="A1511" s="41"/>
      <c r="B1511" s="47"/>
      <c r="C1511" s="304" t="s">
        <v>4624</v>
      </c>
      <c r="D1511" s="41"/>
      <c r="E1511" s="41"/>
      <c r="F1511" s="41"/>
      <c r="G1511" s="41"/>
      <c r="H1511" s="47"/>
    </row>
    <row r="1512" s="2" customFormat="1">
      <c r="A1512" s="41"/>
      <c r="B1512" s="47"/>
      <c r="C1512" s="302" t="s">
        <v>553</v>
      </c>
      <c r="D1512" s="302" t="s">
        <v>4812</v>
      </c>
      <c r="E1512" s="20" t="s">
        <v>388</v>
      </c>
      <c r="F1512" s="303">
        <v>5.4509999999999996</v>
      </c>
      <c r="G1512" s="41"/>
      <c r="H1512" s="47"/>
    </row>
    <row r="1513" s="2" customFormat="1">
      <c r="A1513" s="41"/>
      <c r="B1513" s="47"/>
      <c r="C1513" s="302" t="s">
        <v>621</v>
      </c>
      <c r="D1513" s="302" t="s">
        <v>4690</v>
      </c>
      <c r="E1513" s="20" t="s">
        <v>388</v>
      </c>
      <c r="F1513" s="303">
        <v>161.767</v>
      </c>
      <c r="G1513" s="41"/>
      <c r="H1513" s="47"/>
    </row>
    <row r="1514" s="2" customFormat="1" ht="16.8" customHeight="1">
      <c r="A1514" s="41"/>
      <c r="B1514" s="47"/>
      <c r="C1514" s="298" t="s">
        <v>411</v>
      </c>
      <c r="D1514" s="299" t="s">
        <v>411</v>
      </c>
      <c r="E1514" s="300" t="s">
        <v>28</v>
      </c>
      <c r="F1514" s="301">
        <v>60.371000000000002</v>
      </c>
      <c r="G1514" s="41"/>
      <c r="H1514" s="47"/>
    </row>
    <row r="1515" s="2" customFormat="1" ht="16.8" customHeight="1">
      <c r="A1515" s="41"/>
      <c r="B1515" s="47"/>
      <c r="C1515" s="302" t="s">
        <v>28</v>
      </c>
      <c r="D1515" s="302" t="s">
        <v>398</v>
      </c>
      <c r="E1515" s="20" t="s">
        <v>28</v>
      </c>
      <c r="F1515" s="303">
        <v>0</v>
      </c>
      <c r="G1515" s="41"/>
      <c r="H1515" s="47"/>
    </row>
    <row r="1516" s="2" customFormat="1" ht="16.8" customHeight="1">
      <c r="A1516" s="41"/>
      <c r="B1516" s="47"/>
      <c r="C1516" s="302" t="s">
        <v>28</v>
      </c>
      <c r="D1516" s="302" t="s">
        <v>486</v>
      </c>
      <c r="E1516" s="20" t="s">
        <v>28</v>
      </c>
      <c r="F1516" s="303">
        <v>32.890999999999998</v>
      </c>
      <c r="G1516" s="41"/>
      <c r="H1516" s="47"/>
    </row>
    <row r="1517" s="2" customFormat="1" ht="16.8" customHeight="1">
      <c r="A1517" s="41"/>
      <c r="B1517" s="47"/>
      <c r="C1517" s="302" t="s">
        <v>28</v>
      </c>
      <c r="D1517" s="302" t="s">
        <v>489</v>
      </c>
      <c r="E1517" s="20" t="s">
        <v>28</v>
      </c>
      <c r="F1517" s="303">
        <v>14.757</v>
      </c>
      <c r="G1517" s="41"/>
      <c r="H1517" s="47"/>
    </row>
    <row r="1518" s="2" customFormat="1" ht="16.8" customHeight="1">
      <c r="A1518" s="41"/>
      <c r="B1518" s="47"/>
      <c r="C1518" s="302" t="s">
        <v>28</v>
      </c>
      <c r="D1518" s="302" t="s">
        <v>492</v>
      </c>
      <c r="E1518" s="20" t="s">
        <v>28</v>
      </c>
      <c r="F1518" s="303">
        <v>7.3360000000000003</v>
      </c>
      <c r="G1518" s="41"/>
      <c r="H1518" s="47"/>
    </row>
    <row r="1519" s="2" customFormat="1" ht="16.8" customHeight="1">
      <c r="A1519" s="41"/>
      <c r="B1519" s="47"/>
      <c r="C1519" s="302" t="s">
        <v>28</v>
      </c>
      <c r="D1519" s="302" t="s">
        <v>495</v>
      </c>
      <c r="E1519" s="20" t="s">
        <v>28</v>
      </c>
      <c r="F1519" s="303">
        <v>5.3869999999999996</v>
      </c>
      <c r="G1519" s="41"/>
      <c r="H1519" s="47"/>
    </row>
    <row r="1520" s="2" customFormat="1" ht="16.8" customHeight="1">
      <c r="A1520" s="41"/>
      <c r="B1520" s="47"/>
      <c r="C1520" s="302" t="s">
        <v>411</v>
      </c>
      <c r="D1520" s="302" t="s">
        <v>416</v>
      </c>
      <c r="E1520" s="20" t="s">
        <v>28</v>
      </c>
      <c r="F1520" s="303">
        <v>60.371000000000002</v>
      </c>
      <c r="G1520" s="41"/>
      <c r="H1520" s="47"/>
    </row>
    <row r="1521" s="2" customFormat="1" ht="16.8" customHeight="1">
      <c r="A1521" s="41"/>
      <c r="B1521" s="47"/>
      <c r="C1521" s="304" t="s">
        <v>4624</v>
      </c>
      <c r="D1521" s="41"/>
      <c r="E1521" s="41"/>
      <c r="F1521" s="41"/>
      <c r="G1521" s="41"/>
      <c r="H1521" s="47"/>
    </row>
    <row r="1522" s="2" customFormat="1">
      <c r="A1522" s="41"/>
      <c r="B1522" s="47"/>
      <c r="C1522" s="302" t="s">
        <v>476</v>
      </c>
      <c r="D1522" s="302" t="s">
        <v>4813</v>
      </c>
      <c r="E1522" s="20" t="s">
        <v>388</v>
      </c>
      <c r="F1522" s="303">
        <v>60.371000000000002</v>
      </c>
      <c r="G1522" s="41"/>
      <c r="H1522" s="47"/>
    </row>
    <row r="1523" s="2" customFormat="1">
      <c r="A1523" s="41"/>
      <c r="B1523" s="47"/>
      <c r="C1523" s="302" t="s">
        <v>541</v>
      </c>
      <c r="D1523" s="302" t="s">
        <v>4814</v>
      </c>
      <c r="E1523" s="20" t="s">
        <v>388</v>
      </c>
      <c r="F1523" s="303">
        <v>90.557000000000002</v>
      </c>
      <c r="G1523" s="41"/>
      <c r="H1523" s="47"/>
    </row>
    <row r="1524" s="2" customFormat="1">
      <c r="A1524" s="41"/>
      <c r="B1524" s="47"/>
      <c r="C1524" s="302" t="s">
        <v>621</v>
      </c>
      <c r="D1524" s="302" t="s">
        <v>4690</v>
      </c>
      <c r="E1524" s="20" t="s">
        <v>388</v>
      </c>
      <c r="F1524" s="303">
        <v>161.767</v>
      </c>
      <c r="G1524" s="41"/>
      <c r="H1524" s="47"/>
    </row>
    <row r="1525" s="2" customFormat="1" ht="16.8" customHeight="1">
      <c r="A1525" s="41"/>
      <c r="B1525" s="47"/>
      <c r="C1525" s="298" t="s">
        <v>414</v>
      </c>
      <c r="D1525" s="299" t="s">
        <v>414</v>
      </c>
      <c r="E1525" s="300" t="s">
        <v>28</v>
      </c>
      <c r="F1525" s="301">
        <v>90.557000000000002</v>
      </c>
      <c r="G1525" s="41"/>
      <c r="H1525" s="47"/>
    </row>
    <row r="1526" s="2" customFormat="1" ht="16.8" customHeight="1">
      <c r="A1526" s="41"/>
      <c r="B1526" s="47"/>
      <c r="C1526" s="302" t="s">
        <v>28</v>
      </c>
      <c r="D1526" s="302" t="s">
        <v>545</v>
      </c>
      <c r="E1526" s="20" t="s">
        <v>28</v>
      </c>
      <c r="F1526" s="303">
        <v>90.557000000000002</v>
      </c>
      <c r="G1526" s="41"/>
      <c r="H1526" s="47"/>
    </row>
    <row r="1527" s="2" customFormat="1" ht="16.8" customHeight="1">
      <c r="A1527" s="41"/>
      <c r="B1527" s="47"/>
      <c r="C1527" s="302" t="s">
        <v>414</v>
      </c>
      <c r="D1527" s="302" t="s">
        <v>416</v>
      </c>
      <c r="E1527" s="20" t="s">
        <v>28</v>
      </c>
      <c r="F1527" s="303">
        <v>90.557000000000002</v>
      </c>
      <c r="G1527" s="41"/>
      <c r="H1527" s="47"/>
    </row>
    <row r="1528" s="2" customFormat="1" ht="16.8" customHeight="1">
      <c r="A1528" s="41"/>
      <c r="B1528" s="47"/>
      <c r="C1528" s="304" t="s">
        <v>4624</v>
      </c>
      <c r="D1528" s="41"/>
      <c r="E1528" s="41"/>
      <c r="F1528" s="41"/>
      <c r="G1528" s="41"/>
      <c r="H1528" s="47"/>
    </row>
    <row r="1529" s="2" customFormat="1">
      <c r="A1529" s="41"/>
      <c r="B1529" s="47"/>
      <c r="C1529" s="302" t="s">
        <v>541</v>
      </c>
      <c r="D1529" s="302" t="s">
        <v>4814</v>
      </c>
      <c r="E1529" s="20" t="s">
        <v>388</v>
      </c>
      <c r="F1529" s="303">
        <v>90.557000000000002</v>
      </c>
      <c r="G1529" s="41"/>
      <c r="H1529" s="47"/>
    </row>
    <row r="1530" s="2" customFormat="1">
      <c r="A1530" s="41"/>
      <c r="B1530" s="47"/>
      <c r="C1530" s="302" t="s">
        <v>621</v>
      </c>
      <c r="D1530" s="302" t="s">
        <v>4690</v>
      </c>
      <c r="E1530" s="20" t="s">
        <v>388</v>
      </c>
      <c r="F1530" s="303">
        <v>161.767</v>
      </c>
      <c r="G1530" s="41"/>
      <c r="H1530" s="47"/>
    </row>
    <row r="1531" s="2" customFormat="1" ht="16.8" customHeight="1">
      <c r="A1531" s="41"/>
      <c r="B1531" s="47"/>
      <c r="C1531" s="298" t="s">
        <v>417</v>
      </c>
      <c r="D1531" s="299" t="s">
        <v>417</v>
      </c>
      <c r="E1531" s="300" t="s">
        <v>28</v>
      </c>
      <c r="F1531" s="301">
        <v>1.663</v>
      </c>
      <c r="G1531" s="41"/>
      <c r="H1531" s="47"/>
    </row>
    <row r="1532" s="2" customFormat="1" ht="16.8" customHeight="1">
      <c r="A1532" s="41"/>
      <c r="B1532" s="47"/>
      <c r="C1532" s="302" t="s">
        <v>28</v>
      </c>
      <c r="D1532" s="302" t="s">
        <v>2962</v>
      </c>
      <c r="E1532" s="20" t="s">
        <v>28</v>
      </c>
      <c r="F1532" s="303">
        <v>1.663</v>
      </c>
      <c r="G1532" s="41"/>
      <c r="H1532" s="47"/>
    </row>
    <row r="1533" s="2" customFormat="1" ht="16.8" customHeight="1">
      <c r="A1533" s="41"/>
      <c r="B1533" s="47"/>
      <c r="C1533" s="302" t="s">
        <v>417</v>
      </c>
      <c r="D1533" s="302" t="s">
        <v>416</v>
      </c>
      <c r="E1533" s="20" t="s">
        <v>28</v>
      </c>
      <c r="F1533" s="303">
        <v>1.663</v>
      </c>
      <c r="G1533" s="41"/>
      <c r="H1533" s="47"/>
    </row>
    <row r="1534" s="2" customFormat="1" ht="16.8" customHeight="1">
      <c r="A1534" s="41"/>
      <c r="B1534" s="47"/>
      <c r="C1534" s="304" t="s">
        <v>4624</v>
      </c>
      <c r="D1534" s="41"/>
      <c r="E1534" s="41"/>
      <c r="F1534" s="41"/>
      <c r="G1534" s="41"/>
      <c r="H1534" s="47"/>
    </row>
    <row r="1535" s="2" customFormat="1" ht="16.8" customHeight="1">
      <c r="A1535" s="41"/>
      <c r="B1535" s="47"/>
      <c r="C1535" s="302" t="s">
        <v>2959</v>
      </c>
      <c r="D1535" s="302" t="s">
        <v>2960</v>
      </c>
      <c r="E1535" s="20" t="s">
        <v>388</v>
      </c>
      <c r="F1535" s="303">
        <v>1.663</v>
      </c>
      <c r="G1535" s="41"/>
      <c r="H1535" s="47"/>
    </row>
    <row r="1536" s="2" customFormat="1" ht="16.8" customHeight="1">
      <c r="A1536" s="41"/>
      <c r="B1536" s="47"/>
      <c r="C1536" s="302" t="s">
        <v>2979</v>
      </c>
      <c r="D1536" s="302" t="s">
        <v>4815</v>
      </c>
      <c r="E1536" s="20" t="s">
        <v>388</v>
      </c>
      <c r="F1536" s="303">
        <v>2.6120000000000001</v>
      </c>
      <c r="G1536" s="41"/>
      <c r="H1536" s="47"/>
    </row>
    <row r="1537" s="2" customFormat="1" ht="16.8" customHeight="1">
      <c r="A1537" s="41"/>
      <c r="B1537" s="47"/>
      <c r="C1537" s="298" t="s">
        <v>421</v>
      </c>
      <c r="D1537" s="299" t="s">
        <v>421</v>
      </c>
      <c r="E1537" s="300" t="s">
        <v>28</v>
      </c>
      <c r="F1537" s="301">
        <v>0.94899999999999995</v>
      </c>
      <c r="G1537" s="41"/>
      <c r="H1537" s="47"/>
    </row>
    <row r="1538" s="2" customFormat="1" ht="16.8" customHeight="1">
      <c r="A1538" s="41"/>
      <c r="B1538" s="47"/>
      <c r="C1538" s="302" t="s">
        <v>28</v>
      </c>
      <c r="D1538" s="302" t="s">
        <v>2972</v>
      </c>
      <c r="E1538" s="20" t="s">
        <v>28</v>
      </c>
      <c r="F1538" s="303">
        <v>0.94899999999999995</v>
      </c>
      <c r="G1538" s="41"/>
      <c r="H1538" s="47"/>
    </row>
    <row r="1539" s="2" customFormat="1" ht="16.8" customHeight="1">
      <c r="A1539" s="41"/>
      <c r="B1539" s="47"/>
      <c r="C1539" s="302" t="s">
        <v>421</v>
      </c>
      <c r="D1539" s="302" t="s">
        <v>416</v>
      </c>
      <c r="E1539" s="20" t="s">
        <v>28</v>
      </c>
      <c r="F1539" s="303">
        <v>0.94899999999999995</v>
      </c>
      <c r="G1539" s="41"/>
      <c r="H1539" s="47"/>
    </row>
    <row r="1540" s="2" customFormat="1" ht="16.8" customHeight="1">
      <c r="A1540" s="41"/>
      <c r="B1540" s="47"/>
      <c r="C1540" s="304" t="s">
        <v>4624</v>
      </c>
      <c r="D1540" s="41"/>
      <c r="E1540" s="41"/>
      <c r="F1540" s="41"/>
      <c r="G1540" s="41"/>
      <c r="H1540" s="47"/>
    </row>
    <row r="1541" s="2" customFormat="1" ht="16.8" customHeight="1">
      <c r="A1541" s="41"/>
      <c r="B1541" s="47"/>
      <c r="C1541" s="302" t="s">
        <v>2969</v>
      </c>
      <c r="D1541" s="302" t="s">
        <v>2970</v>
      </c>
      <c r="E1541" s="20" t="s">
        <v>388</v>
      </c>
      <c r="F1541" s="303">
        <v>0.94899999999999995</v>
      </c>
      <c r="G1541" s="41"/>
      <c r="H1541" s="47"/>
    </row>
    <row r="1542" s="2" customFormat="1" ht="16.8" customHeight="1">
      <c r="A1542" s="41"/>
      <c r="B1542" s="47"/>
      <c r="C1542" s="302" t="s">
        <v>2979</v>
      </c>
      <c r="D1542" s="302" t="s">
        <v>4815</v>
      </c>
      <c r="E1542" s="20" t="s">
        <v>388</v>
      </c>
      <c r="F1542" s="303">
        <v>2.6120000000000001</v>
      </c>
      <c r="G1542" s="41"/>
      <c r="H1542" s="47"/>
    </row>
    <row r="1543" s="2" customFormat="1" ht="16.8" customHeight="1">
      <c r="A1543" s="41"/>
      <c r="B1543" s="47"/>
      <c r="C1543" s="298" t="s">
        <v>425</v>
      </c>
      <c r="D1543" s="299" t="s">
        <v>425</v>
      </c>
      <c r="E1543" s="300" t="s">
        <v>28</v>
      </c>
      <c r="F1543" s="301">
        <v>2.6120000000000001</v>
      </c>
      <c r="G1543" s="41"/>
      <c r="H1543" s="47"/>
    </row>
    <row r="1544" s="2" customFormat="1" ht="16.8" customHeight="1">
      <c r="A1544" s="41"/>
      <c r="B1544" s="47"/>
      <c r="C1544" s="302" t="s">
        <v>28</v>
      </c>
      <c r="D1544" s="302" t="s">
        <v>417</v>
      </c>
      <c r="E1544" s="20" t="s">
        <v>28</v>
      </c>
      <c r="F1544" s="303">
        <v>1.663</v>
      </c>
      <c r="G1544" s="41"/>
      <c r="H1544" s="47"/>
    </row>
    <row r="1545" s="2" customFormat="1" ht="16.8" customHeight="1">
      <c r="A1545" s="41"/>
      <c r="B1545" s="47"/>
      <c r="C1545" s="302" t="s">
        <v>28</v>
      </c>
      <c r="D1545" s="302" t="s">
        <v>421</v>
      </c>
      <c r="E1545" s="20" t="s">
        <v>28</v>
      </c>
      <c r="F1545" s="303">
        <v>0.94899999999999995</v>
      </c>
      <c r="G1545" s="41"/>
      <c r="H1545" s="47"/>
    </row>
    <row r="1546" s="2" customFormat="1" ht="16.8" customHeight="1">
      <c r="A1546" s="41"/>
      <c r="B1546" s="47"/>
      <c r="C1546" s="302" t="s">
        <v>425</v>
      </c>
      <c r="D1546" s="302" t="s">
        <v>416</v>
      </c>
      <c r="E1546" s="20" t="s">
        <v>28</v>
      </c>
      <c r="F1546" s="303">
        <v>2.6120000000000001</v>
      </c>
      <c r="G1546" s="41"/>
      <c r="H1546" s="47"/>
    </row>
    <row r="1547" s="2" customFormat="1" ht="16.8" customHeight="1">
      <c r="A1547" s="41"/>
      <c r="B1547" s="47"/>
      <c r="C1547" s="304" t="s">
        <v>4624</v>
      </c>
      <c r="D1547" s="41"/>
      <c r="E1547" s="41"/>
      <c r="F1547" s="41"/>
      <c r="G1547" s="41"/>
      <c r="H1547" s="47"/>
    </row>
    <row r="1548" s="2" customFormat="1" ht="16.8" customHeight="1">
      <c r="A1548" s="41"/>
      <c r="B1548" s="47"/>
      <c r="C1548" s="302" t="s">
        <v>2979</v>
      </c>
      <c r="D1548" s="302" t="s">
        <v>4815</v>
      </c>
      <c r="E1548" s="20" t="s">
        <v>388</v>
      </c>
      <c r="F1548" s="303">
        <v>2.6120000000000001</v>
      </c>
      <c r="G1548" s="41"/>
      <c r="H1548" s="47"/>
    </row>
    <row r="1549" s="2" customFormat="1">
      <c r="A1549" s="41"/>
      <c r="B1549" s="47"/>
      <c r="C1549" s="302" t="s">
        <v>2943</v>
      </c>
      <c r="D1549" s="302" t="s">
        <v>4816</v>
      </c>
      <c r="E1549" s="20" t="s">
        <v>388</v>
      </c>
      <c r="F1549" s="303">
        <v>2.6120000000000001</v>
      </c>
      <c r="G1549" s="41"/>
      <c r="H1549" s="47"/>
    </row>
    <row r="1550" s="2" customFormat="1" ht="16.8" customHeight="1">
      <c r="A1550" s="41"/>
      <c r="B1550" s="47"/>
      <c r="C1550" s="298" t="s">
        <v>4817</v>
      </c>
      <c r="D1550" s="299" t="s">
        <v>4817</v>
      </c>
      <c r="E1550" s="300" t="s">
        <v>28</v>
      </c>
      <c r="F1550" s="301">
        <v>255.70400000000001</v>
      </c>
      <c r="G1550" s="41"/>
      <c r="H1550" s="47"/>
    </row>
    <row r="1551" s="2" customFormat="1" ht="16.8" customHeight="1">
      <c r="A1551" s="41"/>
      <c r="B1551" s="47"/>
      <c r="C1551" s="298" t="s">
        <v>428</v>
      </c>
      <c r="D1551" s="299" t="s">
        <v>428</v>
      </c>
      <c r="E1551" s="300" t="s">
        <v>28</v>
      </c>
      <c r="F1551" s="301">
        <v>559.20000000000005</v>
      </c>
      <c r="G1551" s="41"/>
      <c r="H1551" s="47"/>
    </row>
    <row r="1552" s="2" customFormat="1" ht="16.8" customHeight="1">
      <c r="A1552" s="41"/>
      <c r="B1552" s="47"/>
      <c r="C1552" s="304" t="s">
        <v>4624</v>
      </c>
      <c r="D1552" s="41"/>
      <c r="E1552" s="41"/>
      <c r="F1552" s="41"/>
      <c r="G1552" s="41"/>
      <c r="H1552" s="47"/>
    </row>
    <row r="1553" s="2" customFormat="1">
      <c r="A1553" s="41"/>
      <c r="B1553" s="47"/>
      <c r="C1553" s="302" t="s">
        <v>3066</v>
      </c>
      <c r="D1553" s="302" t="s">
        <v>4818</v>
      </c>
      <c r="E1553" s="20" t="s">
        <v>572</v>
      </c>
      <c r="F1553" s="303">
        <v>255.70400000000001</v>
      </c>
      <c r="G1553" s="41"/>
      <c r="H1553" s="47"/>
    </row>
    <row r="1554" s="2" customFormat="1">
      <c r="A1554" s="41"/>
      <c r="B1554" s="47"/>
      <c r="C1554" s="302" t="s">
        <v>2875</v>
      </c>
      <c r="D1554" s="302" t="s">
        <v>4819</v>
      </c>
      <c r="E1554" s="20" t="s">
        <v>572</v>
      </c>
      <c r="F1554" s="303">
        <v>615.12</v>
      </c>
      <c r="G1554" s="41"/>
      <c r="H1554" s="47"/>
    </row>
    <row r="1555" s="2" customFormat="1" ht="16.8" customHeight="1">
      <c r="A1555" s="41"/>
      <c r="B1555" s="47"/>
      <c r="C1555" s="298" t="s">
        <v>430</v>
      </c>
      <c r="D1555" s="299" t="s">
        <v>430</v>
      </c>
      <c r="E1555" s="300" t="s">
        <v>28</v>
      </c>
      <c r="F1555" s="301">
        <v>255.70400000000001</v>
      </c>
      <c r="G1555" s="41"/>
      <c r="H1555" s="47"/>
    </row>
    <row r="1556" s="2" customFormat="1" ht="16.8" customHeight="1">
      <c r="A1556" s="41"/>
      <c r="B1556" s="47"/>
      <c r="C1556" s="302" t="s">
        <v>28</v>
      </c>
      <c r="D1556" s="302" t="s">
        <v>3070</v>
      </c>
      <c r="E1556" s="20" t="s">
        <v>28</v>
      </c>
      <c r="F1556" s="303">
        <v>0</v>
      </c>
      <c r="G1556" s="41"/>
      <c r="H1556" s="47"/>
    </row>
    <row r="1557" s="2" customFormat="1" ht="16.8" customHeight="1">
      <c r="A1557" s="41"/>
      <c r="B1557" s="47"/>
      <c r="C1557" s="302" t="s">
        <v>28</v>
      </c>
      <c r="D1557" s="302" t="s">
        <v>804</v>
      </c>
      <c r="E1557" s="20" t="s">
        <v>28</v>
      </c>
      <c r="F1557" s="303">
        <v>0</v>
      </c>
      <c r="G1557" s="41"/>
      <c r="H1557" s="47"/>
    </row>
    <row r="1558" s="2" customFormat="1" ht="16.8" customHeight="1">
      <c r="A1558" s="41"/>
      <c r="B1558" s="47"/>
      <c r="C1558" s="302" t="s">
        <v>28</v>
      </c>
      <c r="D1558" s="302" t="s">
        <v>3071</v>
      </c>
      <c r="E1558" s="20" t="s">
        <v>28</v>
      </c>
      <c r="F1558" s="303">
        <v>112</v>
      </c>
      <c r="G1558" s="41"/>
      <c r="H1558" s="47"/>
    </row>
    <row r="1559" s="2" customFormat="1" ht="16.8" customHeight="1">
      <c r="A1559" s="41"/>
      <c r="B1559" s="47"/>
      <c r="C1559" s="302" t="s">
        <v>28</v>
      </c>
      <c r="D1559" s="302" t="s">
        <v>807</v>
      </c>
      <c r="E1559" s="20" t="s">
        <v>28</v>
      </c>
      <c r="F1559" s="303">
        <v>0</v>
      </c>
      <c r="G1559" s="41"/>
      <c r="H1559" s="47"/>
    </row>
    <row r="1560" s="2" customFormat="1" ht="16.8" customHeight="1">
      <c r="A1560" s="41"/>
      <c r="B1560" s="47"/>
      <c r="C1560" s="302" t="s">
        <v>28</v>
      </c>
      <c r="D1560" s="302" t="s">
        <v>3072</v>
      </c>
      <c r="E1560" s="20" t="s">
        <v>28</v>
      </c>
      <c r="F1560" s="303">
        <v>110.90000000000001</v>
      </c>
      <c r="G1560" s="41"/>
      <c r="H1560" s="47"/>
    </row>
    <row r="1561" s="2" customFormat="1" ht="16.8" customHeight="1">
      <c r="A1561" s="41"/>
      <c r="B1561" s="47"/>
      <c r="C1561" s="302" t="s">
        <v>28</v>
      </c>
      <c r="D1561" s="302" t="s">
        <v>1178</v>
      </c>
      <c r="E1561" s="20" t="s">
        <v>28</v>
      </c>
      <c r="F1561" s="303">
        <v>0</v>
      </c>
      <c r="G1561" s="41"/>
      <c r="H1561" s="47"/>
    </row>
    <row r="1562" s="2" customFormat="1" ht="16.8" customHeight="1">
      <c r="A1562" s="41"/>
      <c r="B1562" s="47"/>
      <c r="C1562" s="302" t="s">
        <v>28</v>
      </c>
      <c r="D1562" s="302" t="s">
        <v>3073</v>
      </c>
      <c r="E1562" s="20" t="s">
        <v>28</v>
      </c>
      <c r="F1562" s="303">
        <v>32.804000000000002</v>
      </c>
      <c r="G1562" s="41"/>
      <c r="H1562" s="47"/>
    </row>
    <row r="1563" s="2" customFormat="1" ht="16.8" customHeight="1">
      <c r="A1563" s="41"/>
      <c r="B1563" s="47"/>
      <c r="C1563" s="302" t="s">
        <v>430</v>
      </c>
      <c r="D1563" s="302" t="s">
        <v>416</v>
      </c>
      <c r="E1563" s="20" t="s">
        <v>28</v>
      </c>
      <c r="F1563" s="303">
        <v>255.70400000000001</v>
      </c>
      <c r="G1563" s="41"/>
      <c r="H1563" s="47"/>
    </row>
    <row r="1564" s="2" customFormat="1" ht="16.8" customHeight="1">
      <c r="A1564" s="41"/>
      <c r="B1564" s="47"/>
      <c r="C1564" s="304" t="s">
        <v>4624</v>
      </c>
      <c r="D1564" s="41"/>
      <c r="E1564" s="41"/>
      <c r="F1564" s="41"/>
      <c r="G1564" s="41"/>
      <c r="H1564" s="47"/>
    </row>
    <row r="1565" s="2" customFormat="1">
      <c r="A1565" s="41"/>
      <c r="B1565" s="47"/>
      <c r="C1565" s="302" t="s">
        <v>3066</v>
      </c>
      <c r="D1565" s="302" t="s">
        <v>4818</v>
      </c>
      <c r="E1565" s="20" t="s">
        <v>572</v>
      </c>
      <c r="F1565" s="303">
        <v>255.70400000000001</v>
      </c>
      <c r="G1565" s="41"/>
      <c r="H1565" s="47"/>
    </row>
    <row r="1566" s="2" customFormat="1">
      <c r="A1566" s="41"/>
      <c r="B1566" s="47"/>
      <c r="C1566" s="302" t="s">
        <v>3075</v>
      </c>
      <c r="D1566" s="302" t="s">
        <v>4820</v>
      </c>
      <c r="E1566" s="20" t="s">
        <v>572</v>
      </c>
      <c r="F1566" s="303">
        <v>281.274</v>
      </c>
      <c r="G1566" s="41"/>
      <c r="H1566" s="47"/>
    </row>
    <row r="1567" s="2" customFormat="1" ht="16.8" customHeight="1">
      <c r="A1567" s="41"/>
      <c r="B1567" s="47"/>
      <c r="C1567" s="298" t="s">
        <v>435</v>
      </c>
      <c r="D1567" s="299" t="s">
        <v>435</v>
      </c>
      <c r="E1567" s="300" t="s">
        <v>28</v>
      </c>
      <c r="F1567" s="301">
        <v>90.849999999999994</v>
      </c>
      <c r="G1567" s="41"/>
      <c r="H1567" s="47"/>
    </row>
    <row r="1568" s="2" customFormat="1" ht="16.8" customHeight="1">
      <c r="A1568" s="41"/>
      <c r="B1568" s="47"/>
      <c r="C1568" s="302" t="s">
        <v>28</v>
      </c>
      <c r="D1568" s="302" t="s">
        <v>797</v>
      </c>
      <c r="E1568" s="20" t="s">
        <v>28</v>
      </c>
      <c r="F1568" s="303">
        <v>0</v>
      </c>
      <c r="G1568" s="41"/>
      <c r="H1568" s="47"/>
    </row>
    <row r="1569" s="2" customFormat="1" ht="16.8" customHeight="1">
      <c r="A1569" s="41"/>
      <c r="B1569" s="47"/>
      <c r="C1569" s="302" t="s">
        <v>28</v>
      </c>
      <c r="D1569" s="302" t="s">
        <v>432</v>
      </c>
      <c r="E1569" s="20" t="s">
        <v>28</v>
      </c>
      <c r="F1569" s="303">
        <v>3</v>
      </c>
      <c r="G1569" s="41"/>
      <c r="H1569" s="47"/>
    </row>
    <row r="1570" s="2" customFormat="1" ht="16.8" customHeight="1">
      <c r="A1570" s="41"/>
      <c r="B1570" s="47"/>
      <c r="C1570" s="302" t="s">
        <v>28</v>
      </c>
      <c r="D1570" s="302" t="s">
        <v>800</v>
      </c>
      <c r="E1570" s="20" t="s">
        <v>28</v>
      </c>
      <c r="F1570" s="303">
        <v>0</v>
      </c>
      <c r="G1570" s="41"/>
      <c r="H1570" s="47"/>
    </row>
    <row r="1571" s="2" customFormat="1" ht="16.8" customHeight="1">
      <c r="A1571" s="41"/>
      <c r="B1571" s="47"/>
      <c r="C1571" s="302" t="s">
        <v>28</v>
      </c>
      <c r="D1571" s="302" t="s">
        <v>432</v>
      </c>
      <c r="E1571" s="20" t="s">
        <v>28</v>
      </c>
      <c r="F1571" s="303">
        <v>3</v>
      </c>
      <c r="G1571" s="41"/>
      <c r="H1571" s="47"/>
    </row>
    <row r="1572" s="2" customFormat="1" ht="16.8" customHeight="1">
      <c r="A1572" s="41"/>
      <c r="B1572" s="47"/>
      <c r="C1572" s="302" t="s">
        <v>28</v>
      </c>
      <c r="D1572" s="302" t="s">
        <v>802</v>
      </c>
      <c r="E1572" s="20" t="s">
        <v>28</v>
      </c>
      <c r="F1572" s="303">
        <v>0</v>
      </c>
      <c r="G1572" s="41"/>
      <c r="H1572" s="47"/>
    </row>
    <row r="1573" s="2" customFormat="1" ht="16.8" customHeight="1">
      <c r="A1573" s="41"/>
      <c r="B1573" s="47"/>
      <c r="C1573" s="302" t="s">
        <v>28</v>
      </c>
      <c r="D1573" s="302" t="s">
        <v>432</v>
      </c>
      <c r="E1573" s="20" t="s">
        <v>28</v>
      </c>
      <c r="F1573" s="303">
        <v>3</v>
      </c>
      <c r="G1573" s="41"/>
      <c r="H1573" s="47"/>
    </row>
    <row r="1574" s="2" customFormat="1" ht="16.8" customHeight="1">
      <c r="A1574" s="41"/>
      <c r="B1574" s="47"/>
      <c r="C1574" s="302" t="s">
        <v>28</v>
      </c>
      <c r="D1574" s="302" t="s">
        <v>804</v>
      </c>
      <c r="E1574" s="20" t="s">
        <v>28</v>
      </c>
      <c r="F1574" s="303">
        <v>0</v>
      </c>
      <c r="G1574" s="41"/>
      <c r="H1574" s="47"/>
    </row>
    <row r="1575" s="2" customFormat="1" ht="16.8" customHeight="1">
      <c r="A1575" s="41"/>
      <c r="B1575" s="47"/>
      <c r="C1575" s="302" t="s">
        <v>28</v>
      </c>
      <c r="D1575" s="302" t="s">
        <v>3006</v>
      </c>
      <c r="E1575" s="20" t="s">
        <v>28</v>
      </c>
      <c r="F1575" s="303">
        <v>54.149999999999999</v>
      </c>
      <c r="G1575" s="41"/>
      <c r="H1575" s="47"/>
    </row>
    <row r="1576" s="2" customFormat="1" ht="16.8" customHeight="1">
      <c r="A1576" s="41"/>
      <c r="B1576" s="47"/>
      <c r="C1576" s="302" t="s">
        <v>28</v>
      </c>
      <c r="D1576" s="302" t="s">
        <v>807</v>
      </c>
      <c r="E1576" s="20" t="s">
        <v>28</v>
      </c>
      <c r="F1576" s="303">
        <v>0</v>
      </c>
      <c r="G1576" s="41"/>
      <c r="H1576" s="47"/>
    </row>
    <row r="1577" s="2" customFormat="1" ht="16.8" customHeight="1">
      <c r="A1577" s="41"/>
      <c r="B1577" s="47"/>
      <c r="C1577" s="302" t="s">
        <v>28</v>
      </c>
      <c r="D1577" s="302" t="s">
        <v>3007</v>
      </c>
      <c r="E1577" s="20" t="s">
        <v>28</v>
      </c>
      <c r="F1577" s="303">
        <v>27.699999999999999</v>
      </c>
      <c r="G1577" s="41"/>
      <c r="H1577" s="47"/>
    </row>
    <row r="1578" s="2" customFormat="1" ht="16.8" customHeight="1">
      <c r="A1578" s="41"/>
      <c r="B1578" s="47"/>
      <c r="C1578" s="302" t="s">
        <v>435</v>
      </c>
      <c r="D1578" s="302" t="s">
        <v>416</v>
      </c>
      <c r="E1578" s="20" t="s">
        <v>28</v>
      </c>
      <c r="F1578" s="303">
        <v>90.849999999999994</v>
      </c>
      <c r="G1578" s="41"/>
      <c r="H1578" s="47"/>
    </row>
    <row r="1579" s="2" customFormat="1" ht="16.8" customHeight="1">
      <c r="A1579" s="41"/>
      <c r="B1579" s="47"/>
      <c r="C1579" s="304" t="s">
        <v>4624</v>
      </c>
      <c r="D1579" s="41"/>
      <c r="E1579" s="41"/>
      <c r="F1579" s="41"/>
      <c r="G1579" s="41"/>
      <c r="H1579" s="47"/>
    </row>
    <row r="1580" s="2" customFormat="1" ht="16.8" customHeight="1">
      <c r="A1580" s="41"/>
      <c r="B1580" s="47"/>
      <c r="C1580" s="302" t="s">
        <v>3002</v>
      </c>
      <c r="D1580" s="302" t="s">
        <v>4821</v>
      </c>
      <c r="E1580" s="20" t="s">
        <v>572</v>
      </c>
      <c r="F1580" s="303">
        <v>90.849999999999994</v>
      </c>
      <c r="G1580" s="41"/>
      <c r="H1580" s="47"/>
    </row>
    <row r="1581" s="2" customFormat="1" ht="16.8" customHeight="1">
      <c r="A1581" s="41"/>
      <c r="B1581" s="47"/>
      <c r="C1581" s="302" t="s">
        <v>3009</v>
      </c>
      <c r="D1581" s="302" t="s">
        <v>4822</v>
      </c>
      <c r="E1581" s="20" t="s">
        <v>572</v>
      </c>
      <c r="F1581" s="303">
        <v>90.849999999999994</v>
      </c>
      <c r="G1581" s="41"/>
      <c r="H1581" s="47"/>
    </row>
    <row r="1582" s="2" customFormat="1" ht="16.8" customHeight="1">
      <c r="A1582" s="41"/>
      <c r="B1582" s="47"/>
      <c r="C1582" s="302" t="s">
        <v>3020</v>
      </c>
      <c r="D1582" s="302" t="s">
        <v>4823</v>
      </c>
      <c r="E1582" s="20" t="s">
        <v>572</v>
      </c>
      <c r="F1582" s="303">
        <v>90.849999999999994</v>
      </c>
      <c r="G1582" s="41"/>
      <c r="H1582" s="47"/>
    </row>
    <row r="1583" s="2" customFormat="1" ht="16.8" customHeight="1">
      <c r="A1583" s="41"/>
      <c r="B1583" s="47"/>
      <c r="C1583" s="302" t="s">
        <v>3025</v>
      </c>
      <c r="D1583" s="302" t="s">
        <v>4824</v>
      </c>
      <c r="E1583" s="20" t="s">
        <v>572</v>
      </c>
      <c r="F1583" s="303">
        <v>90.849999999999994</v>
      </c>
      <c r="G1583" s="41"/>
      <c r="H1583" s="47"/>
    </row>
    <row r="1584" s="2" customFormat="1">
      <c r="A1584" s="41"/>
      <c r="B1584" s="47"/>
      <c r="C1584" s="302" t="s">
        <v>4225</v>
      </c>
      <c r="D1584" s="302" t="s">
        <v>4723</v>
      </c>
      <c r="E1584" s="20" t="s">
        <v>572</v>
      </c>
      <c r="F1584" s="303">
        <v>90.849999999999994</v>
      </c>
      <c r="G1584" s="41"/>
      <c r="H1584" s="47"/>
    </row>
    <row r="1585" s="2" customFormat="1" ht="16.8" customHeight="1">
      <c r="A1585" s="41"/>
      <c r="B1585" s="47"/>
      <c r="C1585" s="298" t="s">
        <v>2873</v>
      </c>
      <c r="D1585" s="299" t="s">
        <v>2873</v>
      </c>
      <c r="E1585" s="300" t="s">
        <v>28</v>
      </c>
      <c r="F1585" s="301">
        <v>559.20000000000005</v>
      </c>
      <c r="G1585" s="41"/>
      <c r="H1585" s="47"/>
    </row>
    <row r="1586" s="2" customFormat="1" ht="16.8" customHeight="1">
      <c r="A1586" s="41"/>
      <c r="B1586" s="47"/>
      <c r="C1586" s="302" t="s">
        <v>28</v>
      </c>
      <c r="D1586" s="302" t="s">
        <v>804</v>
      </c>
      <c r="E1586" s="20" t="s">
        <v>28</v>
      </c>
      <c r="F1586" s="303">
        <v>0</v>
      </c>
      <c r="G1586" s="41"/>
      <c r="H1586" s="47"/>
    </row>
    <row r="1587" s="2" customFormat="1" ht="16.8" customHeight="1">
      <c r="A1587" s="41"/>
      <c r="B1587" s="47"/>
      <c r="C1587" s="302" t="s">
        <v>28</v>
      </c>
      <c r="D1587" s="302" t="s">
        <v>2871</v>
      </c>
      <c r="E1587" s="20" t="s">
        <v>28</v>
      </c>
      <c r="F1587" s="303">
        <v>243.09999999999999</v>
      </c>
      <c r="G1587" s="41"/>
      <c r="H1587" s="47"/>
    </row>
    <row r="1588" s="2" customFormat="1" ht="16.8" customHeight="1">
      <c r="A1588" s="41"/>
      <c r="B1588" s="47"/>
      <c r="C1588" s="302" t="s">
        <v>28</v>
      </c>
      <c r="D1588" s="302" t="s">
        <v>807</v>
      </c>
      <c r="E1588" s="20" t="s">
        <v>28</v>
      </c>
      <c r="F1588" s="303">
        <v>0</v>
      </c>
      <c r="G1588" s="41"/>
      <c r="H1588" s="47"/>
    </row>
    <row r="1589" s="2" customFormat="1" ht="16.8" customHeight="1">
      <c r="A1589" s="41"/>
      <c r="B1589" s="47"/>
      <c r="C1589" s="302" t="s">
        <v>28</v>
      </c>
      <c r="D1589" s="302" t="s">
        <v>2872</v>
      </c>
      <c r="E1589" s="20" t="s">
        <v>28</v>
      </c>
      <c r="F1589" s="303">
        <v>316.10000000000002</v>
      </c>
      <c r="G1589" s="41"/>
      <c r="H1589" s="47"/>
    </row>
    <row r="1590" s="2" customFormat="1" ht="16.8" customHeight="1">
      <c r="A1590" s="41"/>
      <c r="B1590" s="47"/>
      <c r="C1590" s="302" t="s">
        <v>2873</v>
      </c>
      <c r="D1590" s="302" t="s">
        <v>416</v>
      </c>
      <c r="E1590" s="20" t="s">
        <v>28</v>
      </c>
      <c r="F1590" s="303">
        <v>559.20000000000005</v>
      </c>
      <c r="G1590" s="41"/>
      <c r="H1590" s="47"/>
    </row>
    <row r="1591" s="2" customFormat="1" ht="16.8" customHeight="1">
      <c r="A1591" s="41"/>
      <c r="B1591" s="47"/>
      <c r="C1591" s="298" t="s">
        <v>439</v>
      </c>
      <c r="D1591" s="299" t="s">
        <v>439</v>
      </c>
      <c r="E1591" s="300" t="s">
        <v>28</v>
      </c>
      <c r="F1591" s="301">
        <v>613.87</v>
      </c>
      <c r="G1591" s="41"/>
      <c r="H1591" s="47"/>
    </row>
    <row r="1592" s="2" customFormat="1" ht="16.8" customHeight="1">
      <c r="A1592" s="41"/>
      <c r="B1592" s="47"/>
      <c r="C1592" s="302" t="s">
        <v>28</v>
      </c>
      <c r="D1592" s="302" t="s">
        <v>828</v>
      </c>
      <c r="E1592" s="20" t="s">
        <v>28</v>
      </c>
      <c r="F1592" s="303">
        <v>0</v>
      </c>
      <c r="G1592" s="41"/>
      <c r="H1592" s="47"/>
    </row>
    <row r="1593" s="2" customFormat="1" ht="16.8" customHeight="1">
      <c r="A1593" s="41"/>
      <c r="B1593" s="47"/>
      <c r="C1593" s="302" t="s">
        <v>28</v>
      </c>
      <c r="D1593" s="302" t="s">
        <v>442</v>
      </c>
      <c r="E1593" s="20" t="s">
        <v>28</v>
      </c>
      <c r="F1593" s="303">
        <v>488.30000000000001</v>
      </c>
      <c r="G1593" s="41"/>
      <c r="H1593" s="47"/>
    </row>
    <row r="1594" s="2" customFormat="1" ht="16.8" customHeight="1">
      <c r="A1594" s="41"/>
      <c r="B1594" s="47"/>
      <c r="C1594" s="302" t="s">
        <v>28</v>
      </c>
      <c r="D1594" s="302" t="s">
        <v>2516</v>
      </c>
      <c r="E1594" s="20" t="s">
        <v>28</v>
      </c>
      <c r="F1594" s="303">
        <v>94.859999999999999</v>
      </c>
      <c r="G1594" s="41"/>
      <c r="H1594" s="47"/>
    </row>
    <row r="1595" s="2" customFormat="1" ht="16.8" customHeight="1">
      <c r="A1595" s="41"/>
      <c r="B1595" s="47"/>
      <c r="C1595" s="302" t="s">
        <v>28</v>
      </c>
      <c r="D1595" s="302" t="s">
        <v>2517</v>
      </c>
      <c r="E1595" s="20" t="s">
        <v>28</v>
      </c>
      <c r="F1595" s="303">
        <v>30.710000000000001</v>
      </c>
      <c r="G1595" s="41"/>
      <c r="H1595" s="47"/>
    </row>
    <row r="1596" s="2" customFormat="1" ht="16.8" customHeight="1">
      <c r="A1596" s="41"/>
      <c r="B1596" s="47"/>
      <c r="C1596" s="302" t="s">
        <v>439</v>
      </c>
      <c r="D1596" s="302" t="s">
        <v>416</v>
      </c>
      <c r="E1596" s="20" t="s">
        <v>28</v>
      </c>
      <c r="F1596" s="303">
        <v>613.87</v>
      </c>
      <c r="G1596" s="41"/>
      <c r="H1596" s="47"/>
    </row>
    <row r="1597" s="2" customFormat="1" ht="16.8" customHeight="1">
      <c r="A1597" s="41"/>
      <c r="B1597" s="47"/>
      <c r="C1597" s="304" t="s">
        <v>4624</v>
      </c>
      <c r="D1597" s="41"/>
      <c r="E1597" s="41"/>
      <c r="F1597" s="41"/>
      <c r="G1597" s="41"/>
      <c r="H1597" s="47"/>
    </row>
    <row r="1598" s="2" customFormat="1" ht="16.8" customHeight="1">
      <c r="A1598" s="41"/>
      <c r="B1598" s="47"/>
      <c r="C1598" s="302" t="s">
        <v>2512</v>
      </c>
      <c r="D1598" s="302" t="s">
        <v>4825</v>
      </c>
      <c r="E1598" s="20" t="s">
        <v>572</v>
      </c>
      <c r="F1598" s="303">
        <v>613.87</v>
      </c>
      <c r="G1598" s="41"/>
      <c r="H1598" s="47"/>
    </row>
    <row r="1599" s="2" customFormat="1" ht="16.8" customHeight="1">
      <c r="A1599" s="41"/>
      <c r="B1599" s="47"/>
      <c r="C1599" s="302" t="s">
        <v>2554</v>
      </c>
      <c r="D1599" s="302" t="s">
        <v>4826</v>
      </c>
      <c r="E1599" s="20" t="s">
        <v>572</v>
      </c>
      <c r="F1599" s="303">
        <v>653.99000000000001</v>
      </c>
      <c r="G1599" s="41"/>
      <c r="H1599" s="47"/>
    </row>
    <row r="1600" s="2" customFormat="1">
      <c r="A1600" s="41"/>
      <c r="B1600" s="47"/>
      <c r="C1600" s="302" t="s">
        <v>2588</v>
      </c>
      <c r="D1600" s="302" t="s">
        <v>4827</v>
      </c>
      <c r="E1600" s="20" t="s">
        <v>572</v>
      </c>
      <c r="F1600" s="303">
        <v>613.87</v>
      </c>
      <c r="G1600" s="41"/>
      <c r="H1600" s="47"/>
    </row>
    <row r="1601" s="2" customFormat="1" ht="16.8" customHeight="1">
      <c r="A1601" s="41"/>
      <c r="B1601" s="47"/>
      <c r="C1601" s="302" t="s">
        <v>2597</v>
      </c>
      <c r="D1601" s="302" t="s">
        <v>4828</v>
      </c>
      <c r="E1601" s="20" t="s">
        <v>572</v>
      </c>
      <c r="F1601" s="303">
        <v>613.87</v>
      </c>
      <c r="G1601" s="41"/>
      <c r="H1601" s="47"/>
    </row>
    <row r="1602" s="2" customFormat="1" ht="16.8" customHeight="1">
      <c r="A1602" s="41"/>
      <c r="B1602" s="47"/>
      <c r="C1602" s="302" t="s">
        <v>2592</v>
      </c>
      <c r="D1602" s="302" t="s">
        <v>2593</v>
      </c>
      <c r="E1602" s="20" t="s">
        <v>572</v>
      </c>
      <c r="F1602" s="303">
        <v>736.64400000000001</v>
      </c>
      <c r="G1602" s="41"/>
      <c r="H1602" s="47"/>
    </row>
    <row r="1603" s="2" customFormat="1" ht="16.8" customHeight="1">
      <c r="A1603" s="41"/>
      <c r="B1603" s="47"/>
      <c r="C1603" s="298" t="s">
        <v>441</v>
      </c>
      <c r="D1603" s="299" t="s">
        <v>441</v>
      </c>
      <c r="E1603" s="300" t="s">
        <v>28</v>
      </c>
      <c r="F1603" s="301">
        <v>488.30000000000001</v>
      </c>
      <c r="G1603" s="41"/>
      <c r="H1603" s="47"/>
    </row>
    <row r="1604" s="2" customFormat="1" ht="16.8" customHeight="1">
      <c r="A1604" s="41"/>
      <c r="B1604" s="47"/>
      <c r="C1604" s="302" t="s">
        <v>28</v>
      </c>
      <c r="D1604" s="302" t="s">
        <v>828</v>
      </c>
      <c r="E1604" s="20" t="s">
        <v>28</v>
      </c>
      <c r="F1604" s="303">
        <v>0</v>
      </c>
      <c r="G1604" s="41"/>
      <c r="H1604" s="47"/>
    </row>
    <row r="1605" s="2" customFormat="1" ht="16.8" customHeight="1">
      <c r="A1605" s="41"/>
      <c r="B1605" s="47"/>
      <c r="C1605" s="302" t="s">
        <v>28</v>
      </c>
      <c r="D1605" s="302" t="s">
        <v>442</v>
      </c>
      <c r="E1605" s="20" t="s">
        <v>28</v>
      </c>
      <c r="F1605" s="303">
        <v>488.30000000000001</v>
      </c>
      <c r="G1605" s="41"/>
      <c r="H1605" s="47"/>
    </row>
    <row r="1606" s="2" customFormat="1" ht="16.8" customHeight="1">
      <c r="A1606" s="41"/>
      <c r="B1606" s="47"/>
      <c r="C1606" s="302" t="s">
        <v>441</v>
      </c>
      <c r="D1606" s="302" t="s">
        <v>618</v>
      </c>
      <c r="E1606" s="20" t="s">
        <v>28</v>
      </c>
      <c r="F1606" s="303">
        <v>488.30000000000001</v>
      </c>
      <c r="G1606" s="41"/>
      <c r="H1606" s="47"/>
    </row>
    <row r="1607" s="2" customFormat="1" ht="16.8" customHeight="1">
      <c r="A1607" s="41"/>
      <c r="B1607" s="47"/>
      <c r="C1607" s="304" t="s">
        <v>4624</v>
      </c>
      <c r="D1607" s="41"/>
      <c r="E1607" s="41"/>
      <c r="F1607" s="41"/>
      <c r="G1607" s="41"/>
      <c r="H1607" s="47"/>
    </row>
    <row r="1608" s="2" customFormat="1" ht="16.8" customHeight="1">
      <c r="A1608" s="41"/>
      <c r="B1608" s="47"/>
      <c r="C1608" s="302" t="s">
        <v>2512</v>
      </c>
      <c r="D1608" s="302" t="s">
        <v>4825</v>
      </c>
      <c r="E1608" s="20" t="s">
        <v>572</v>
      </c>
      <c r="F1608" s="303">
        <v>613.87</v>
      </c>
      <c r="G1608" s="41"/>
      <c r="H1608" s="47"/>
    </row>
    <row r="1609" s="2" customFormat="1" ht="16.8" customHeight="1">
      <c r="A1609" s="41"/>
      <c r="B1609" s="47"/>
      <c r="C1609" s="302" t="s">
        <v>2840</v>
      </c>
      <c r="D1609" s="302" t="s">
        <v>4829</v>
      </c>
      <c r="E1609" s="20" t="s">
        <v>572</v>
      </c>
      <c r="F1609" s="303">
        <v>488.30000000000001</v>
      </c>
      <c r="G1609" s="41"/>
      <c r="H1609" s="47"/>
    </row>
    <row r="1610" s="2" customFormat="1" ht="16.8" customHeight="1">
      <c r="A1610" s="41"/>
      <c r="B1610" s="47"/>
      <c r="C1610" s="302" t="s">
        <v>2421</v>
      </c>
      <c r="D1610" s="302" t="s">
        <v>2422</v>
      </c>
      <c r="E1610" s="20" t="s">
        <v>2423</v>
      </c>
      <c r="F1610" s="303">
        <v>258.10500000000002</v>
      </c>
      <c r="G1610" s="41"/>
      <c r="H1610" s="47"/>
    </row>
    <row r="1611" s="2" customFormat="1" ht="16.8" customHeight="1">
      <c r="A1611" s="41"/>
      <c r="B1611" s="47"/>
      <c r="C1611" s="302" t="s">
        <v>2845</v>
      </c>
      <c r="D1611" s="302" t="s">
        <v>2846</v>
      </c>
      <c r="E1611" s="20" t="s">
        <v>388</v>
      </c>
      <c r="F1611" s="303">
        <v>80.569999999999993</v>
      </c>
      <c r="G1611" s="41"/>
      <c r="H1611" s="47"/>
    </row>
    <row r="1612" s="2" customFormat="1" ht="16.8" customHeight="1">
      <c r="A1612" s="41"/>
      <c r="B1612" s="47"/>
      <c r="C1612" s="298" t="s">
        <v>444</v>
      </c>
      <c r="D1612" s="299" t="s">
        <v>444</v>
      </c>
      <c r="E1612" s="300" t="s">
        <v>28</v>
      </c>
      <c r="F1612" s="301">
        <v>125.56999999999999</v>
      </c>
      <c r="G1612" s="41"/>
      <c r="H1612" s="47"/>
    </row>
    <row r="1613" s="2" customFormat="1" ht="16.8" customHeight="1">
      <c r="A1613" s="41"/>
      <c r="B1613" s="47"/>
      <c r="C1613" s="302" t="s">
        <v>28</v>
      </c>
      <c r="D1613" s="302" t="s">
        <v>2516</v>
      </c>
      <c r="E1613" s="20" t="s">
        <v>28</v>
      </c>
      <c r="F1613" s="303">
        <v>94.859999999999999</v>
      </c>
      <c r="G1613" s="41"/>
      <c r="H1613" s="47"/>
    </row>
    <row r="1614" s="2" customFormat="1" ht="16.8" customHeight="1">
      <c r="A1614" s="41"/>
      <c r="B1614" s="47"/>
      <c r="C1614" s="302" t="s">
        <v>28</v>
      </c>
      <c r="D1614" s="302" t="s">
        <v>2517</v>
      </c>
      <c r="E1614" s="20" t="s">
        <v>28</v>
      </c>
      <c r="F1614" s="303">
        <v>30.710000000000001</v>
      </c>
      <c r="G1614" s="41"/>
      <c r="H1614" s="47"/>
    </row>
    <row r="1615" s="2" customFormat="1" ht="16.8" customHeight="1">
      <c r="A1615" s="41"/>
      <c r="B1615" s="47"/>
      <c r="C1615" s="302" t="s">
        <v>444</v>
      </c>
      <c r="D1615" s="302" t="s">
        <v>618</v>
      </c>
      <c r="E1615" s="20" t="s">
        <v>28</v>
      </c>
      <c r="F1615" s="303">
        <v>125.56999999999999</v>
      </c>
      <c r="G1615" s="41"/>
      <c r="H1615" s="47"/>
    </row>
    <row r="1616" s="2" customFormat="1" ht="16.8" customHeight="1">
      <c r="A1616" s="41"/>
      <c r="B1616" s="47"/>
      <c r="C1616" s="304" t="s">
        <v>4624</v>
      </c>
      <c r="D1616" s="41"/>
      <c r="E1616" s="41"/>
      <c r="F1616" s="41"/>
      <c r="G1616" s="41"/>
      <c r="H1616" s="47"/>
    </row>
    <row r="1617" s="2" customFormat="1" ht="16.8" customHeight="1">
      <c r="A1617" s="41"/>
      <c r="B1617" s="47"/>
      <c r="C1617" s="302" t="s">
        <v>2512</v>
      </c>
      <c r="D1617" s="302" t="s">
        <v>4825</v>
      </c>
      <c r="E1617" s="20" t="s">
        <v>572</v>
      </c>
      <c r="F1617" s="303">
        <v>613.87</v>
      </c>
      <c r="G1617" s="41"/>
      <c r="H1617" s="47"/>
    </row>
    <row r="1618" s="2" customFormat="1" ht="16.8" customHeight="1">
      <c r="A1618" s="41"/>
      <c r="B1618" s="47"/>
      <c r="C1618" s="302" t="s">
        <v>2421</v>
      </c>
      <c r="D1618" s="302" t="s">
        <v>2422</v>
      </c>
      <c r="E1618" s="20" t="s">
        <v>2423</v>
      </c>
      <c r="F1618" s="303">
        <v>258.10500000000002</v>
      </c>
      <c r="G1618" s="41"/>
      <c r="H1618" s="47"/>
    </row>
    <row r="1619" s="2" customFormat="1" ht="16.8" customHeight="1">
      <c r="A1619" s="41"/>
      <c r="B1619" s="47"/>
      <c r="C1619" s="298" t="s">
        <v>446</v>
      </c>
      <c r="D1619" s="299" t="s">
        <v>446</v>
      </c>
      <c r="E1619" s="300" t="s">
        <v>28</v>
      </c>
      <c r="F1619" s="301">
        <v>125.56999999999999</v>
      </c>
      <c r="G1619" s="41"/>
      <c r="H1619" s="47"/>
    </row>
    <row r="1620" s="2" customFormat="1" ht="16.8" customHeight="1">
      <c r="A1620" s="41"/>
      <c r="B1620" s="47"/>
      <c r="C1620" s="302" t="s">
        <v>28</v>
      </c>
      <c r="D1620" s="302" t="s">
        <v>828</v>
      </c>
      <c r="E1620" s="20" t="s">
        <v>28</v>
      </c>
      <c r="F1620" s="303">
        <v>0</v>
      </c>
      <c r="G1620" s="41"/>
      <c r="H1620" s="47"/>
    </row>
    <row r="1621" s="2" customFormat="1" ht="16.8" customHeight="1">
      <c r="A1621" s="41"/>
      <c r="B1621" s="47"/>
      <c r="C1621" s="302" t="s">
        <v>28</v>
      </c>
      <c r="D1621" s="302" t="s">
        <v>1688</v>
      </c>
      <c r="E1621" s="20" t="s">
        <v>28</v>
      </c>
      <c r="F1621" s="303">
        <v>94.859999999999999</v>
      </c>
      <c r="G1621" s="41"/>
      <c r="H1621" s="47"/>
    </row>
    <row r="1622" s="2" customFormat="1" ht="16.8" customHeight="1">
      <c r="A1622" s="41"/>
      <c r="B1622" s="47"/>
      <c r="C1622" s="302" t="s">
        <v>28</v>
      </c>
      <c r="D1622" s="302" t="s">
        <v>1689</v>
      </c>
      <c r="E1622" s="20" t="s">
        <v>28</v>
      </c>
      <c r="F1622" s="303">
        <v>30.710000000000001</v>
      </c>
      <c r="G1622" s="41"/>
      <c r="H1622" s="47"/>
    </row>
    <row r="1623" s="2" customFormat="1" ht="16.8" customHeight="1">
      <c r="A1623" s="41"/>
      <c r="B1623" s="47"/>
      <c r="C1623" s="302" t="s">
        <v>446</v>
      </c>
      <c r="D1623" s="302" t="s">
        <v>416</v>
      </c>
      <c r="E1623" s="20" t="s">
        <v>28</v>
      </c>
      <c r="F1623" s="303">
        <v>125.56999999999999</v>
      </c>
      <c r="G1623" s="41"/>
      <c r="H1623" s="47"/>
    </row>
    <row r="1624" s="2" customFormat="1" ht="16.8" customHeight="1">
      <c r="A1624" s="41"/>
      <c r="B1624" s="47"/>
      <c r="C1624" s="304" t="s">
        <v>4624</v>
      </c>
      <c r="D1624" s="41"/>
      <c r="E1624" s="41"/>
      <c r="F1624" s="41"/>
      <c r="G1624" s="41"/>
      <c r="H1624" s="47"/>
    </row>
    <row r="1625" s="2" customFormat="1">
      <c r="A1625" s="41"/>
      <c r="B1625" s="47"/>
      <c r="C1625" s="302" t="s">
        <v>2578</v>
      </c>
      <c r="D1625" s="302" t="s">
        <v>4830</v>
      </c>
      <c r="E1625" s="20" t="s">
        <v>972</v>
      </c>
      <c r="F1625" s="303">
        <v>125.56999999999999</v>
      </c>
      <c r="G1625" s="41"/>
      <c r="H1625" s="47"/>
    </row>
    <row r="1626" s="2" customFormat="1">
      <c r="A1626" s="41"/>
      <c r="B1626" s="47"/>
      <c r="C1626" s="302" t="s">
        <v>2571</v>
      </c>
      <c r="D1626" s="302" t="s">
        <v>4831</v>
      </c>
      <c r="E1626" s="20" t="s">
        <v>572</v>
      </c>
      <c r="F1626" s="303">
        <v>21.347000000000001</v>
      </c>
      <c r="G1626" s="41"/>
      <c r="H1626" s="47"/>
    </row>
    <row r="1627" s="2" customFormat="1">
      <c r="A1627" s="41"/>
      <c r="B1627" s="47"/>
      <c r="C1627" s="302" t="s">
        <v>2583</v>
      </c>
      <c r="D1627" s="302" t="s">
        <v>4832</v>
      </c>
      <c r="E1627" s="20" t="s">
        <v>972</v>
      </c>
      <c r="F1627" s="303">
        <v>125.56999999999999</v>
      </c>
      <c r="G1627" s="41"/>
      <c r="H1627" s="47"/>
    </row>
    <row r="1628" s="2" customFormat="1" ht="16.8" customHeight="1">
      <c r="A1628" s="41"/>
      <c r="B1628" s="47"/>
      <c r="C1628" s="298" t="s">
        <v>448</v>
      </c>
      <c r="D1628" s="299" t="s">
        <v>448</v>
      </c>
      <c r="E1628" s="300" t="s">
        <v>28</v>
      </c>
      <c r="F1628" s="301">
        <v>653.99000000000001</v>
      </c>
      <c r="G1628" s="41"/>
      <c r="H1628" s="47"/>
    </row>
    <row r="1629" s="2" customFormat="1" ht="16.8" customHeight="1">
      <c r="A1629" s="41"/>
      <c r="B1629" s="47"/>
      <c r="C1629" s="302" t="s">
        <v>28</v>
      </c>
      <c r="D1629" s="302" t="s">
        <v>439</v>
      </c>
      <c r="E1629" s="20" t="s">
        <v>28</v>
      </c>
      <c r="F1629" s="303">
        <v>613.87</v>
      </c>
      <c r="G1629" s="41"/>
      <c r="H1629" s="47"/>
    </row>
    <row r="1630" s="2" customFormat="1" ht="16.8" customHeight="1">
      <c r="A1630" s="41"/>
      <c r="B1630" s="47"/>
      <c r="C1630" s="302" t="s">
        <v>28</v>
      </c>
      <c r="D1630" s="302" t="s">
        <v>451</v>
      </c>
      <c r="E1630" s="20" t="s">
        <v>28</v>
      </c>
      <c r="F1630" s="303">
        <v>40.119999999999997</v>
      </c>
      <c r="G1630" s="41"/>
      <c r="H1630" s="47"/>
    </row>
    <row r="1631" s="2" customFormat="1" ht="16.8" customHeight="1">
      <c r="A1631" s="41"/>
      <c r="B1631" s="47"/>
      <c r="C1631" s="302" t="s">
        <v>448</v>
      </c>
      <c r="D1631" s="302" t="s">
        <v>416</v>
      </c>
      <c r="E1631" s="20" t="s">
        <v>28</v>
      </c>
      <c r="F1631" s="303">
        <v>653.99000000000001</v>
      </c>
      <c r="G1631" s="41"/>
      <c r="H1631" s="47"/>
    </row>
    <row r="1632" s="2" customFormat="1" ht="16.8" customHeight="1">
      <c r="A1632" s="41"/>
      <c r="B1632" s="47"/>
      <c r="C1632" s="304" t="s">
        <v>4624</v>
      </c>
      <c r="D1632" s="41"/>
      <c r="E1632" s="41"/>
      <c r="F1632" s="41"/>
      <c r="G1632" s="41"/>
      <c r="H1632" s="47"/>
    </row>
    <row r="1633" s="2" customFormat="1" ht="16.8" customHeight="1">
      <c r="A1633" s="41"/>
      <c r="B1633" s="47"/>
      <c r="C1633" s="302" t="s">
        <v>2554</v>
      </c>
      <c r="D1633" s="302" t="s">
        <v>4826</v>
      </c>
      <c r="E1633" s="20" t="s">
        <v>572</v>
      </c>
      <c r="F1633" s="303">
        <v>653.99000000000001</v>
      </c>
      <c r="G1633" s="41"/>
      <c r="H1633" s="47"/>
    </row>
    <row r="1634" s="2" customFormat="1">
      <c r="A1634" s="41"/>
      <c r="B1634" s="47"/>
      <c r="C1634" s="302" t="s">
        <v>2476</v>
      </c>
      <c r="D1634" s="302" t="s">
        <v>2477</v>
      </c>
      <c r="E1634" s="20" t="s">
        <v>572</v>
      </c>
      <c r="F1634" s="303">
        <v>784.78800000000001</v>
      </c>
      <c r="G1634" s="41"/>
      <c r="H1634" s="47"/>
    </row>
    <row r="1635" s="2" customFormat="1" ht="16.8" customHeight="1">
      <c r="A1635" s="41"/>
      <c r="B1635" s="47"/>
      <c r="C1635" s="298" t="s">
        <v>451</v>
      </c>
      <c r="D1635" s="299" t="s">
        <v>451</v>
      </c>
      <c r="E1635" s="300" t="s">
        <v>28</v>
      </c>
      <c r="F1635" s="301">
        <v>40.119999999999997</v>
      </c>
      <c r="G1635" s="41"/>
      <c r="H1635" s="47"/>
    </row>
    <row r="1636" s="2" customFormat="1" ht="16.8" customHeight="1">
      <c r="A1636" s="41"/>
      <c r="B1636" s="47"/>
      <c r="C1636" s="302" t="s">
        <v>28</v>
      </c>
      <c r="D1636" s="302" t="s">
        <v>1178</v>
      </c>
      <c r="E1636" s="20" t="s">
        <v>28</v>
      </c>
      <c r="F1636" s="303">
        <v>0</v>
      </c>
      <c r="G1636" s="41"/>
      <c r="H1636" s="47"/>
    </row>
    <row r="1637" s="2" customFormat="1" ht="16.8" customHeight="1">
      <c r="A1637" s="41"/>
      <c r="B1637" s="47"/>
      <c r="C1637" s="302" t="s">
        <v>28</v>
      </c>
      <c r="D1637" s="302" t="s">
        <v>3132</v>
      </c>
      <c r="E1637" s="20" t="s">
        <v>28</v>
      </c>
      <c r="F1637" s="303">
        <v>0</v>
      </c>
      <c r="G1637" s="41"/>
      <c r="H1637" s="47"/>
    </row>
    <row r="1638" s="2" customFormat="1" ht="16.8" customHeight="1">
      <c r="A1638" s="41"/>
      <c r="B1638" s="47"/>
      <c r="C1638" s="302" t="s">
        <v>451</v>
      </c>
      <c r="D1638" s="302" t="s">
        <v>3133</v>
      </c>
      <c r="E1638" s="20" t="s">
        <v>28</v>
      </c>
      <c r="F1638" s="303">
        <v>40.119999999999997</v>
      </c>
      <c r="G1638" s="41"/>
      <c r="H1638" s="47"/>
    </row>
    <row r="1639" s="2" customFormat="1" ht="16.8" customHeight="1">
      <c r="A1639" s="41"/>
      <c r="B1639" s="47"/>
      <c r="C1639" s="304" t="s">
        <v>4624</v>
      </c>
      <c r="D1639" s="41"/>
      <c r="E1639" s="41"/>
      <c r="F1639" s="41"/>
      <c r="G1639" s="41"/>
      <c r="H1639" s="47"/>
    </row>
    <row r="1640" s="2" customFormat="1" ht="16.8" customHeight="1">
      <c r="A1640" s="41"/>
      <c r="B1640" s="47"/>
      <c r="C1640" s="302" t="s">
        <v>3126</v>
      </c>
      <c r="D1640" s="302" t="s">
        <v>4833</v>
      </c>
      <c r="E1640" s="20" t="s">
        <v>572</v>
      </c>
      <c r="F1640" s="303">
        <v>42.369999999999997</v>
      </c>
      <c r="G1640" s="41"/>
      <c r="H1640" s="47"/>
    </row>
    <row r="1641" s="2" customFormat="1" ht="16.8" customHeight="1">
      <c r="A1641" s="41"/>
      <c r="B1641" s="47"/>
      <c r="C1641" s="302" t="s">
        <v>1174</v>
      </c>
      <c r="D1641" s="302" t="s">
        <v>4834</v>
      </c>
      <c r="E1641" s="20" t="s">
        <v>388</v>
      </c>
      <c r="F1641" s="303">
        <v>14.619</v>
      </c>
      <c r="G1641" s="41"/>
      <c r="H1641" s="47"/>
    </row>
    <row r="1642" s="2" customFormat="1" ht="16.8" customHeight="1">
      <c r="A1642" s="41"/>
      <c r="B1642" s="47"/>
      <c r="C1642" s="302" t="s">
        <v>1183</v>
      </c>
      <c r="D1642" s="302" t="s">
        <v>28</v>
      </c>
      <c r="E1642" s="20" t="s">
        <v>388</v>
      </c>
      <c r="F1642" s="303">
        <v>5.5170000000000003</v>
      </c>
      <c r="G1642" s="41"/>
      <c r="H1642" s="47"/>
    </row>
    <row r="1643" s="2" customFormat="1" ht="16.8" customHeight="1">
      <c r="A1643" s="41"/>
      <c r="B1643" s="47"/>
      <c r="C1643" s="302" t="s">
        <v>1199</v>
      </c>
      <c r="D1643" s="302" t="s">
        <v>4835</v>
      </c>
      <c r="E1643" s="20" t="s">
        <v>572</v>
      </c>
      <c r="F1643" s="303">
        <v>75.219999999999999</v>
      </c>
      <c r="G1643" s="41"/>
      <c r="H1643" s="47"/>
    </row>
    <row r="1644" s="2" customFormat="1" ht="16.8" customHeight="1">
      <c r="A1644" s="41"/>
      <c r="B1644" s="47"/>
      <c r="C1644" s="302" t="s">
        <v>1205</v>
      </c>
      <c r="D1644" s="302" t="s">
        <v>4836</v>
      </c>
      <c r="E1644" s="20" t="s">
        <v>572</v>
      </c>
      <c r="F1644" s="303">
        <v>75.219999999999999</v>
      </c>
      <c r="G1644" s="41"/>
      <c r="H1644" s="47"/>
    </row>
    <row r="1645" s="2" customFormat="1" ht="16.8" customHeight="1">
      <c r="A1645" s="41"/>
      <c r="B1645" s="47"/>
      <c r="C1645" s="302" t="s">
        <v>2523</v>
      </c>
      <c r="D1645" s="302" t="s">
        <v>4837</v>
      </c>
      <c r="E1645" s="20" t="s">
        <v>572</v>
      </c>
      <c r="F1645" s="303">
        <v>40.119999999999997</v>
      </c>
      <c r="G1645" s="41"/>
      <c r="H1645" s="47"/>
    </row>
    <row r="1646" s="2" customFormat="1" ht="16.8" customHeight="1">
      <c r="A1646" s="41"/>
      <c r="B1646" s="47"/>
      <c r="C1646" s="302" t="s">
        <v>2533</v>
      </c>
      <c r="D1646" s="302" t="s">
        <v>4837</v>
      </c>
      <c r="E1646" s="20" t="s">
        <v>572</v>
      </c>
      <c r="F1646" s="303">
        <v>40.119999999999997</v>
      </c>
      <c r="G1646" s="41"/>
      <c r="H1646" s="47"/>
    </row>
    <row r="1647" s="2" customFormat="1" ht="16.8" customHeight="1">
      <c r="A1647" s="41"/>
      <c r="B1647" s="47"/>
      <c r="C1647" s="302" t="s">
        <v>2554</v>
      </c>
      <c r="D1647" s="302" t="s">
        <v>4826</v>
      </c>
      <c r="E1647" s="20" t="s">
        <v>572</v>
      </c>
      <c r="F1647" s="303">
        <v>653.99000000000001</v>
      </c>
      <c r="G1647" s="41"/>
      <c r="H1647" s="47"/>
    </row>
    <row r="1648" s="2" customFormat="1" ht="16.8" customHeight="1">
      <c r="A1648" s="41"/>
      <c r="B1648" s="47"/>
      <c r="C1648" s="302" t="s">
        <v>2562</v>
      </c>
      <c r="D1648" s="302" t="s">
        <v>4838</v>
      </c>
      <c r="E1648" s="20" t="s">
        <v>572</v>
      </c>
      <c r="F1648" s="303">
        <v>41.942999999999998</v>
      </c>
      <c r="G1648" s="41"/>
      <c r="H1648" s="47"/>
    </row>
    <row r="1649" s="2" customFormat="1" ht="16.8" customHeight="1">
      <c r="A1649" s="41"/>
      <c r="B1649" s="47"/>
      <c r="C1649" s="302" t="s">
        <v>2641</v>
      </c>
      <c r="D1649" s="302" t="s">
        <v>4839</v>
      </c>
      <c r="E1649" s="20" t="s">
        <v>572</v>
      </c>
      <c r="F1649" s="303">
        <v>80.239999999999995</v>
      </c>
      <c r="G1649" s="41"/>
      <c r="H1649" s="47"/>
    </row>
    <row r="1650" s="2" customFormat="1" ht="16.8" customHeight="1">
      <c r="A1650" s="41"/>
      <c r="B1650" s="47"/>
      <c r="C1650" s="302" t="s">
        <v>3690</v>
      </c>
      <c r="D1650" s="302" t="s">
        <v>28</v>
      </c>
      <c r="E1650" s="20" t="s">
        <v>572</v>
      </c>
      <c r="F1650" s="303">
        <v>40.119999999999997</v>
      </c>
      <c r="G1650" s="41"/>
      <c r="H1650" s="47"/>
    </row>
    <row r="1651" s="2" customFormat="1" ht="16.8" customHeight="1">
      <c r="A1651" s="41"/>
      <c r="B1651" s="47"/>
      <c r="C1651" s="302" t="s">
        <v>2537</v>
      </c>
      <c r="D1651" s="302" t="s">
        <v>2422</v>
      </c>
      <c r="E1651" s="20" t="s">
        <v>2423</v>
      </c>
      <c r="F1651" s="303">
        <v>16.047999999999998</v>
      </c>
      <c r="G1651" s="41"/>
      <c r="H1651" s="47"/>
    </row>
    <row r="1652" s="2" customFormat="1" ht="16.8" customHeight="1">
      <c r="A1652" s="41"/>
      <c r="B1652" s="47"/>
      <c r="C1652" s="302" t="s">
        <v>2528</v>
      </c>
      <c r="D1652" s="302" t="s">
        <v>4840</v>
      </c>
      <c r="E1652" s="20" t="s">
        <v>2453</v>
      </c>
      <c r="F1652" s="303">
        <v>100.3</v>
      </c>
      <c r="G1652" s="41"/>
      <c r="H1652" s="47"/>
    </row>
    <row r="1653" s="2" customFormat="1">
      <c r="A1653" s="41"/>
      <c r="B1653" s="47"/>
      <c r="C1653" s="302" t="s">
        <v>2647</v>
      </c>
      <c r="D1653" s="302" t="s">
        <v>2648</v>
      </c>
      <c r="E1653" s="20" t="s">
        <v>572</v>
      </c>
      <c r="F1653" s="303">
        <v>42.125999999999998</v>
      </c>
      <c r="G1653" s="41"/>
      <c r="H1653" s="47"/>
    </row>
    <row r="1654" s="2" customFormat="1">
      <c r="A1654" s="41"/>
      <c r="B1654" s="47"/>
      <c r="C1654" s="302" t="s">
        <v>2652</v>
      </c>
      <c r="D1654" s="302" t="s">
        <v>2653</v>
      </c>
      <c r="E1654" s="20" t="s">
        <v>572</v>
      </c>
      <c r="F1654" s="303">
        <v>42.125999999999998</v>
      </c>
      <c r="G1654" s="41"/>
      <c r="H1654" s="47"/>
    </row>
    <row r="1655" s="2" customFormat="1" ht="16.8" customHeight="1">
      <c r="A1655" s="41"/>
      <c r="B1655" s="47"/>
      <c r="C1655" s="298" t="s">
        <v>454</v>
      </c>
      <c r="D1655" s="299" t="s">
        <v>454</v>
      </c>
      <c r="E1655" s="300" t="s">
        <v>28</v>
      </c>
      <c r="F1655" s="301">
        <v>41.942999999999998</v>
      </c>
      <c r="G1655" s="41"/>
      <c r="H1655" s="47"/>
    </row>
    <row r="1656" s="2" customFormat="1" ht="16.8" customHeight="1">
      <c r="A1656" s="41"/>
      <c r="B1656" s="47"/>
      <c r="C1656" s="302" t="s">
        <v>28</v>
      </c>
      <c r="D1656" s="302" t="s">
        <v>410</v>
      </c>
      <c r="E1656" s="20" t="s">
        <v>28</v>
      </c>
      <c r="F1656" s="303">
        <v>0</v>
      </c>
      <c r="G1656" s="41"/>
      <c r="H1656" s="47"/>
    </row>
    <row r="1657" s="2" customFormat="1" ht="16.8" customHeight="1">
      <c r="A1657" s="41"/>
      <c r="B1657" s="47"/>
      <c r="C1657" s="302" t="s">
        <v>28</v>
      </c>
      <c r="D1657" s="302" t="s">
        <v>2566</v>
      </c>
      <c r="E1657" s="20" t="s">
        <v>28</v>
      </c>
      <c r="F1657" s="303">
        <v>1.823</v>
      </c>
      <c r="G1657" s="41"/>
      <c r="H1657" s="47"/>
    </row>
    <row r="1658" s="2" customFormat="1" ht="16.8" customHeight="1">
      <c r="A1658" s="41"/>
      <c r="B1658" s="47"/>
      <c r="C1658" s="302" t="s">
        <v>28</v>
      </c>
      <c r="D1658" s="302" t="s">
        <v>1178</v>
      </c>
      <c r="E1658" s="20" t="s">
        <v>28</v>
      </c>
      <c r="F1658" s="303">
        <v>0</v>
      </c>
      <c r="G1658" s="41"/>
      <c r="H1658" s="47"/>
    </row>
    <row r="1659" s="2" customFormat="1" ht="16.8" customHeight="1">
      <c r="A1659" s="41"/>
      <c r="B1659" s="47"/>
      <c r="C1659" s="302" t="s">
        <v>28</v>
      </c>
      <c r="D1659" s="302" t="s">
        <v>451</v>
      </c>
      <c r="E1659" s="20" t="s">
        <v>28</v>
      </c>
      <c r="F1659" s="303">
        <v>40.119999999999997</v>
      </c>
      <c r="G1659" s="41"/>
      <c r="H1659" s="47"/>
    </row>
    <row r="1660" s="2" customFormat="1" ht="16.8" customHeight="1">
      <c r="A1660" s="41"/>
      <c r="B1660" s="47"/>
      <c r="C1660" s="302" t="s">
        <v>454</v>
      </c>
      <c r="D1660" s="302" t="s">
        <v>416</v>
      </c>
      <c r="E1660" s="20" t="s">
        <v>28</v>
      </c>
      <c r="F1660" s="303">
        <v>41.942999999999998</v>
      </c>
      <c r="G1660" s="41"/>
      <c r="H1660" s="47"/>
    </row>
    <row r="1661" s="2" customFormat="1" ht="16.8" customHeight="1">
      <c r="A1661" s="41"/>
      <c r="B1661" s="47"/>
      <c r="C1661" s="304" t="s">
        <v>4624</v>
      </c>
      <c r="D1661" s="41"/>
      <c r="E1661" s="41"/>
      <c r="F1661" s="41"/>
      <c r="G1661" s="41"/>
      <c r="H1661" s="47"/>
    </row>
    <row r="1662" s="2" customFormat="1" ht="16.8" customHeight="1">
      <c r="A1662" s="41"/>
      <c r="B1662" s="47"/>
      <c r="C1662" s="302" t="s">
        <v>2562</v>
      </c>
      <c r="D1662" s="302" t="s">
        <v>4838</v>
      </c>
      <c r="E1662" s="20" t="s">
        <v>572</v>
      </c>
      <c r="F1662" s="303">
        <v>41.942999999999998</v>
      </c>
      <c r="G1662" s="41"/>
      <c r="H1662" s="47"/>
    </row>
    <row r="1663" s="2" customFormat="1">
      <c r="A1663" s="41"/>
      <c r="B1663" s="47"/>
      <c r="C1663" s="302" t="s">
        <v>2495</v>
      </c>
      <c r="D1663" s="302" t="s">
        <v>2496</v>
      </c>
      <c r="E1663" s="20" t="s">
        <v>572</v>
      </c>
      <c r="F1663" s="303">
        <v>46.137</v>
      </c>
      <c r="G1663" s="41"/>
      <c r="H1663" s="47"/>
    </row>
    <row r="1664" s="2" customFormat="1" ht="16.8" customHeight="1">
      <c r="A1664" s="41"/>
      <c r="B1664" s="47"/>
      <c r="C1664" s="298" t="s">
        <v>457</v>
      </c>
      <c r="D1664" s="299" t="s">
        <v>457</v>
      </c>
      <c r="E1664" s="300" t="s">
        <v>28</v>
      </c>
      <c r="F1664" s="301">
        <v>60</v>
      </c>
      <c r="G1664" s="41"/>
      <c r="H1664" s="47"/>
    </row>
    <row r="1665" s="2" customFormat="1" ht="16.8" customHeight="1">
      <c r="A1665" s="41"/>
      <c r="B1665" s="47"/>
      <c r="C1665" s="302" t="s">
        <v>28</v>
      </c>
      <c r="D1665" s="302" t="s">
        <v>802</v>
      </c>
      <c r="E1665" s="20" t="s">
        <v>28</v>
      </c>
      <c r="F1665" s="303">
        <v>0</v>
      </c>
      <c r="G1665" s="41"/>
      <c r="H1665" s="47"/>
    </row>
    <row r="1666" s="2" customFormat="1" ht="16.8" customHeight="1">
      <c r="A1666" s="41"/>
      <c r="B1666" s="47"/>
      <c r="C1666" s="302" t="s">
        <v>28</v>
      </c>
      <c r="D1666" s="302" t="s">
        <v>2957</v>
      </c>
      <c r="E1666" s="20" t="s">
        <v>28</v>
      </c>
      <c r="F1666" s="303">
        <v>0</v>
      </c>
      <c r="G1666" s="41"/>
      <c r="H1666" s="47"/>
    </row>
    <row r="1667" s="2" customFormat="1" ht="16.8" customHeight="1">
      <c r="A1667" s="41"/>
      <c r="B1667" s="47"/>
      <c r="C1667" s="302" t="s">
        <v>28</v>
      </c>
      <c r="D1667" s="302" t="s">
        <v>458</v>
      </c>
      <c r="E1667" s="20" t="s">
        <v>28</v>
      </c>
      <c r="F1667" s="303">
        <v>60</v>
      </c>
      <c r="G1667" s="41"/>
      <c r="H1667" s="47"/>
    </row>
    <row r="1668" s="2" customFormat="1" ht="16.8" customHeight="1">
      <c r="A1668" s="41"/>
      <c r="B1668" s="47"/>
      <c r="C1668" s="302" t="s">
        <v>457</v>
      </c>
      <c r="D1668" s="302" t="s">
        <v>416</v>
      </c>
      <c r="E1668" s="20" t="s">
        <v>28</v>
      </c>
      <c r="F1668" s="303">
        <v>60</v>
      </c>
      <c r="G1668" s="41"/>
      <c r="H1668" s="47"/>
    </row>
    <row r="1669" s="2" customFormat="1" ht="16.8" customHeight="1">
      <c r="A1669" s="41"/>
      <c r="B1669" s="47"/>
      <c r="C1669" s="304" t="s">
        <v>4624</v>
      </c>
      <c r="D1669" s="41"/>
      <c r="E1669" s="41"/>
      <c r="F1669" s="41"/>
      <c r="G1669" s="41"/>
      <c r="H1669" s="47"/>
    </row>
    <row r="1670" s="2" customFormat="1">
      <c r="A1670" s="41"/>
      <c r="B1670" s="47"/>
      <c r="C1670" s="302" t="s">
        <v>2953</v>
      </c>
      <c r="D1670" s="302" t="s">
        <v>4841</v>
      </c>
      <c r="E1670" s="20" t="s">
        <v>972</v>
      </c>
      <c r="F1670" s="303">
        <v>60</v>
      </c>
      <c r="G1670" s="41"/>
      <c r="H1670" s="47"/>
    </row>
    <row r="1671" s="2" customFormat="1" ht="16.8" customHeight="1">
      <c r="A1671" s="41"/>
      <c r="B1671" s="47"/>
      <c r="C1671" s="302" t="s">
        <v>2959</v>
      </c>
      <c r="D1671" s="302" t="s">
        <v>2960</v>
      </c>
      <c r="E1671" s="20" t="s">
        <v>388</v>
      </c>
      <c r="F1671" s="303">
        <v>1.663</v>
      </c>
      <c r="G1671" s="41"/>
      <c r="H1671" s="47"/>
    </row>
    <row r="1672" s="2" customFormat="1" ht="16.8" customHeight="1">
      <c r="A1672" s="41"/>
      <c r="B1672" s="47"/>
      <c r="C1672" s="298" t="s">
        <v>460</v>
      </c>
      <c r="D1672" s="299" t="s">
        <v>460</v>
      </c>
      <c r="E1672" s="300" t="s">
        <v>28</v>
      </c>
      <c r="F1672" s="301">
        <v>34.5</v>
      </c>
      <c r="G1672" s="41"/>
      <c r="H1672" s="47"/>
    </row>
    <row r="1673" s="2" customFormat="1" ht="16.8" customHeight="1">
      <c r="A1673" s="41"/>
      <c r="B1673" s="47"/>
      <c r="C1673" s="302" t="s">
        <v>28</v>
      </c>
      <c r="D1673" s="302" t="s">
        <v>802</v>
      </c>
      <c r="E1673" s="20" t="s">
        <v>28</v>
      </c>
      <c r="F1673" s="303">
        <v>0</v>
      </c>
      <c r="G1673" s="41"/>
      <c r="H1673" s="47"/>
    </row>
    <row r="1674" s="2" customFormat="1" ht="16.8" customHeight="1">
      <c r="A1674" s="41"/>
      <c r="B1674" s="47"/>
      <c r="C1674" s="302" t="s">
        <v>28</v>
      </c>
      <c r="D1674" s="302" t="s">
        <v>2957</v>
      </c>
      <c r="E1674" s="20" t="s">
        <v>28</v>
      </c>
      <c r="F1674" s="303">
        <v>0</v>
      </c>
      <c r="G1674" s="41"/>
      <c r="H1674" s="47"/>
    </row>
    <row r="1675" s="2" customFormat="1" ht="16.8" customHeight="1">
      <c r="A1675" s="41"/>
      <c r="B1675" s="47"/>
      <c r="C1675" s="302" t="s">
        <v>28</v>
      </c>
      <c r="D1675" s="302" t="s">
        <v>293</v>
      </c>
      <c r="E1675" s="20" t="s">
        <v>28</v>
      </c>
      <c r="F1675" s="303">
        <v>34.5</v>
      </c>
      <c r="G1675" s="41"/>
      <c r="H1675" s="47"/>
    </row>
    <row r="1676" s="2" customFormat="1" ht="16.8" customHeight="1">
      <c r="A1676" s="41"/>
      <c r="B1676" s="47"/>
      <c r="C1676" s="302" t="s">
        <v>460</v>
      </c>
      <c r="D1676" s="302" t="s">
        <v>416</v>
      </c>
      <c r="E1676" s="20" t="s">
        <v>28</v>
      </c>
      <c r="F1676" s="303">
        <v>34.5</v>
      </c>
      <c r="G1676" s="41"/>
      <c r="H1676" s="47"/>
    </row>
    <row r="1677" s="2" customFormat="1" ht="16.8" customHeight="1">
      <c r="A1677" s="41"/>
      <c r="B1677" s="47"/>
      <c r="C1677" s="304" t="s">
        <v>4624</v>
      </c>
      <c r="D1677" s="41"/>
      <c r="E1677" s="41"/>
      <c r="F1677" s="41"/>
      <c r="G1677" s="41"/>
      <c r="H1677" s="47"/>
    </row>
    <row r="1678" s="2" customFormat="1">
      <c r="A1678" s="41"/>
      <c r="B1678" s="47"/>
      <c r="C1678" s="302" t="s">
        <v>2964</v>
      </c>
      <c r="D1678" s="302" t="s">
        <v>4842</v>
      </c>
      <c r="E1678" s="20" t="s">
        <v>572</v>
      </c>
      <c r="F1678" s="303">
        <v>34.5</v>
      </c>
      <c r="G1678" s="41"/>
      <c r="H1678" s="47"/>
    </row>
    <row r="1679" s="2" customFormat="1" ht="16.8" customHeight="1">
      <c r="A1679" s="41"/>
      <c r="B1679" s="47"/>
      <c r="C1679" s="302" t="s">
        <v>3218</v>
      </c>
      <c r="D1679" s="302" t="s">
        <v>4843</v>
      </c>
      <c r="E1679" s="20" t="s">
        <v>572</v>
      </c>
      <c r="F1679" s="303">
        <v>34.5</v>
      </c>
      <c r="G1679" s="41"/>
      <c r="H1679" s="47"/>
    </row>
    <row r="1680" s="2" customFormat="1">
      <c r="A1680" s="41"/>
      <c r="B1680" s="47"/>
      <c r="C1680" s="302" t="s">
        <v>3223</v>
      </c>
      <c r="D1680" s="302" t="s">
        <v>4844</v>
      </c>
      <c r="E1680" s="20" t="s">
        <v>572</v>
      </c>
      <c r="F1680" s="303">
        <v>34.5</v>
      </c>
      <c r="G1680" s="41"/>
      <c r="H1680" s="47"/>
    </row>
    <row r="1681" s="2" customFormat="1">
      <c r="A1681" s="41"/>
      <c r="B1681" s="47"/>
      <c r="C1681" s="302" t="s">
        <v>3208</v>
      </c>
      <c r="D1681" s="302" t="s">
        <v>4845</v>
      </c>
      <c r="E1681" s="20" t="s">
        <v>572</v>
      </c>
      <c r="F1681" s="303">
        <v>34.5</v>
      </c>
      <c r="G1681" s="41"/>
      <c r="H1681" s="47"/>
    </row>
    <row r="1682" s="2" customFormat="1">
      <c r="A1682" s="41"/>
      <c r="B1682" s="47"/>
      <c r="C1682" s="302" t="s">
        <v>3227</v>
      </c>
      <c r="D1682" s="302" t="s">
        <v>4846</v>
      </c>
      <c r="E1682" s="20" t="s">
        <v>572</v>
      </c>
      <c r="F1682" s="303">
        <v>41.399999999999999</v>
      </c>
      <c r="G1682" s="41"/>
      <c r="H1682" s="47"/>
    </row>
    <row r="1683" s="2" customFormat="1" ht="16.8" customHeight="1">
      <c r="A1683" s="41"/>
      <c r="B1683" s="47"/>
      <c r="C1683" s="302" t="s">
        <v>2969</v>
      </c>
      <c r="D1683" s="302" t="s">
        <v>2970</v>
      </c>
      <c r="E1683" s="20" t="s">
        <v>388</v>
      </c>
      <c r="F1683" s="303">
        <v>0.94899999999999995</v>
      </c>
      <c r="G1683" s="41"/>
      <c r="H1683" s="47"/>
    </row>
    <row r="1684" s="2" customFormat="1" ht="16.8" customHeight="1">
      <c r="A1684" s="41"/>
      <c r="B1684" s="47"/>
      <c r="C1684" s="298" t="s">
        <v>2764</v>
      </c>
      <c r="D1684" s="299" t="s">
        <v>2764</v>
      </c>
      <c r="E1684" s="300" t="s">
        <v>28</v>
      </c>
      <c r="F1684" s="301">
        <v>211.29499999999999</v>
      </c>
      <c r="G1684" s="41"/>
      <c r="H1684" s="47"/>
    </row>
    <row r="1685" s="2" customFormat="1" ht="16.8" customHeight="1">
      <c r="A1685" s="41"/>
      <c r="B1685" s="47"/>
      <c r="C1685" s="302" t="s">
        <v>28</v>
      </c>
      <c r="D1685" s="302" t="s">
        <v>1243</v>
      </c>
      <c r="E1685" s="20" t="s">
        <v>28</v>
      </c>
      <c r="F1685" s="303">
        <v>0</v>
      </c>
      <c r="G1685" s="41"/>
      <c r="H1685" s="47"/>
    </row>
    <row r="1686" s="2" customFormat="1" ht="16.8" customHeight="1">
      <c r="A1686" s="41"/>
      <c r="B1686" s="47"/>
      <c r="C1686" s="302" t="s">
        <v>28</v>
      </c>
      <c r="D1686" s="302" t="s">
        <v>2758</v>
      </c>
      <c r="E1686" s="20" t="s">
        <v>28</v>
      </c>
      <c r="F1686" s="303">
        <v>40.560000000000002</v>
      </c>
      <c r="G1686" s="41"/>
      <c r="H1686" s="47"/>
    </row>
    <row r="1687" s="2" customFormat="1" ht="16.8" customHeight="1">
      <c r="A1687" s="41"/>
      <c r="B1687" s="47"/>
      <c r="C1687" s="302" t="s">
        <v>28</v>
      </c>
      <c r="D1687" s="302" t="s">
        <v>2759</v>
      </c>
      <c r="E1687" s="20" t="s">
        <v>28</v>
      </c>
      <c r="F1687" s="303">
        <v>50.700000000000003</v>
      </c>
      <c r="G1687" s="41"/>
      <c r="H1687" s="47"/>
    </row>
    <row r="1688" s="2" customFormat="1" ht="16.8" customHeight="1">
      <c r="A1688" s="41"/>
      <c r="B1688" s="47"/>
      <c r="C1688" s="302" t="s">
        <v>28</v>
      </c>
      <c r="D1688" s="302" t="s">
        <v>1257</v>
      </c>
      <c r="E1688" s="20" t="s">
        <v>28</v>
      </c>
      <c r="F1688" s="303">
        <v>0</v>
      </c>
      <c r="G1688" s="41"/>
      <c r="H1688" s="47"/>
    </row>
    <row r="1689" s="2" customFormat="1" ht="16.8" customHeight="1">
      <c r="A1689" s="41"/>
      <c r="B1689" s="47"/>
      <c r="C1689" s="302" t="s">
        <v>28</v>
      </c>
      <c r="D1689" s="302" t="s">
        <v>2760</v>
      </c>
      <c r="E1689" s="20" t="s">
        <v>28</v>
      </c>
      <c r="F1689" s="303">
        <v>41.93</v>
      </c>
      <c r="G1689" s="41"/>
      <c r="H1689" s="47"/>
    </row>
    <row r="1690" s="2" customFormat="1" ht="16.8" customHeight="1">
      <c r="A1690" s="41"/>
      <c r="B1690" s="47"/>
      <c r="C1690" s="302" t="s">
        <v>28</v>
      </c>
      <c r="D1690" s="302" t="s">
        <v>1259</v>
      </c>
      <c r="E1690" s="20" t="s">
        <v>28</v>
      </c>
      <c r="F1690" s="303">
        <v>0</v>
      </c>
      <c r="G1690" s="41"/>
      <c r="H1690" s="47"/>
    </row>
    <row r="1691" s="2" customFormat="1" ht="16.8" customHeight="1">
      <c r="A1691" s="41"/>
      <c r="B1691" s="47"/>
      <c r="C1691" s="302" t="s">
        <v>28</v>
      </c>
      <c r="D1691" s="302" t="s">
        <v>2761</v>
      </c>
      <c r="E1691" s="20" t="s">
        <v>28</v>
      </c>
      <c r="F1691" s="303">
        <v>49.375</v>
      </c>
      <c r="G1691" s="41"/>
      <c r="H1691" s="47"/>
    </row>
    <row r="1692" s="2" customFormat="1" ht="16.8" customHeight="1">
      <c r="A1692" s="41"/>
      <c r="B1692" s="47"/>
      <c r="C1692" s="302" t="s">
        <v>28</v>
      </c>
      <c r="D1692" s="302" t="s">
        <v>1261</v>
      </c>
      <c r="E1692" s="20" t="s">
        <v>28</v>
      </c>
      <c r="F1692" s="303">
        <v>0</v>
      </c>
      <c r="G1692" s="41"/>
      <c r="H1692" s="47"/>
    </row>
    <row r="1693" s="2" customFormat="1" ht="16.8" customHeight="1">
      <c r="A1693" s="41"/>
      <c r="B1693" s="47"/>
      <c r="C1693" s="302" t="s">
        <v>28</v>
      </c>
      <c r="D1693" s="302" t="s">
        <v>2762</v>
      </c>
      <c r="E1693" s="20" t="s">
        <v>28</v>
      </c>
      <c r="F1693" s="303">
        <v>13.76</v>
      </c>
      <c r="G1693" s="41"/>
      <c r="H1693" s="47"/>
    </row>
    <row r="1694" s="2" customFormat="1" ht="16.8" customHeight="1">
      <c r="A1694" s="41"/>
      <c r="B1694" s="47"/>
      <c r="C1694" s="302" t="s">
        <v>28</v>
      </c>
      <c r="D1694" s="302" t="s">
        <v>1326</v>
      </c>
      <c r="E1694" s="20" t="s">
        <v>28</v>
      </c>
      <c r="F1694" s="303">
        <v>0</v>
      </c>
      <c r="G1694" s="41"/>
      <c r="H1694" s="47"/>
    </row>
    <row r="1695" s="2" customFormat="1" ht="16.8" customHeight="1">
      <c r="A1695" s="41"/>
      <c r="B1695" s="47"/>
      <c r="C1695" s="302" t="s">
        <v>28</v>
      </c>
      <c r="D1695" s="302" t="s">
        <v>2763</v>
      </c>
      <c r="E1695" s="20" t="s">
        <v>28</v>
      </c>
      <c r="F1695" s="303">
        <v>14.970000000000001</v>
      </c>
      <c r="G1695" s="41"/>
      <c r="H1695" s="47"/>
    </row>
    <row r="1696" s="2" customFormat="1" ht="16.8" customHeight="1">
      <c r="A1696" s="41"/>
      <c r="B1696" s="47"/>
      <c r="C1696" s="302" t="s">
        <v>28</v>
      </c>
      <c r="D1696" s="302" t="s">
        <v>28</v>
      </c>
      <c r="E1696" s="20" t="s">
        <v>28</v>
      </c>
      <c r="F1696" s="303">
        <v>0</v>
      </c>
      <c r="G1696" s="41"/>
      <c r="H1696" s="47"/>
    </row>
    <row r="1697" s="2" customFormat="1" ht="16.8" customHeight="1">
      <c r="A1697" s="41"/>
      <c r="B1697" s="47"/>
      <c r="C1697" s="302" t="s">
        <v>2764</v>
      </c>
      <c r="D1697" s="302" t="s">
        <v>416</v>
      </c>
      <c r="E1697" s="20" t="s">
        <v>28</v>
      </c>
      <c r="F1697" s="303">
        <v>211.29499999999999</v>
      </c>
      <c r="G1697" s="41"/>
      <c r="H1697" s="47"/>
    </row>
    <row r="1698" s="2" customFormat="1" ht="16.8" customHeight="1">
      <c r="A1698" s="41"/>
      <c r="B1698" s="47"/>
      <c r="C1698" s="298" t="s">
        <v>462</v>
      </c>
      <c r="D1698" s="299" t="s">
        <v>462</v>
      </c>
      <c r="E1698" s="300" t="s">
        <v>28</v>
      </c>
      <c r="F1698" s="301">
        <v>211.29499999999999</v>
      </c>
      <c r="G1698" s="41"/>
      <c r="H1698" s="47"/>
    </row>
    <row r="1699" s="2" customFormat="1" ht="16.8" customHeight="1">
      <c r="A1699" s="41"/>
      <c r="B1699" s="47"/>
      <c r="C1699" s="302" t="s">
        <v>28</v>
      </c>
      <c r="D1699" s="302" t="s">
        <v>1243</v>
      </c>
      <c r="E1699" s="20" t="s">
        <v>28</v>
      </c>
      <c r="F1699" s="303">
        <v>0</v>
      </c>
      <c r="G1699" s="41"/>
      <c r="H1699" s="47"/>
    </row>
    <row r="1700" s="2" customFormat="1" ht="16.8" customHeight="1">
      <c r="A1700" s="41"/>
      <c r="B1700" s="47"/>
      <c r="C1700" s="302" t="s">
        <v>28</v>
      </c>
      <c r="D1700" s="302" t="s">
        <v>2758</v>
      </c>
      <c r="E1700" s="20" t="s">
        <v>28</v>
      </c>
      <c r="F1700" s="303">
        <v>40.560000000000002</v>
      </c>
      <c r="G1700" s="41"/>
      <c r="H1700" s="47"/>
    </row>
    <row r="1701" s="2" customFormat="1" ht="16.8" customHeight="1">
      <c r="A1701" s="41"/>
      <c r="B1701" s="47"/>
      <c r="C1701" s="302" t="s">
        <v>28</v>
      </c>
      <c r="D1701" s="302" t="s">
        <v>2759</v>
      </c>
      <c r="E1701" s="20" t="s">
        <v>28</v>
      </c>
      <c r="F1701" s="303">
        <v>50.700000000000003</v>
      </c>
      <c r="G1701" s="41"/>
      <c r="H1701" s="47"/>
    </row>
    <row r="1702" s="2" customFormat="1" ht="16.8" customHeight="1">
      <c r="A1702" s="41"/>
      <c r="B1702" s="47"/>
      <c r="C1702" s="302" t="s">
        <v>28</v>
      </c>
      <c r="D1702" s="302" t="s">
        <v>1257</v>
      </c>
      <c r="E1702" s="20" t="s">
        <v>28</v>
      </c>
      <c r="F1702" s="303">
        <v>0</v>
      </c>
      <c r="G1702" s="41"/>
      <c r="H1702" s="47"/>
    </row>
    <row r="1703" s="2" customFormat="1" ht="16.8" customHeight="1">
      <c r="A1703" s="41"/>
      <c r="B1703" s="47"/>
      <c r="C1703" s="302" t="s">
        <v>28</v>
      </c>
      <c r="D1703" s="302" t="s">
        <v>2760</v>
      </c>
      <c r="E1703" s="20" t="s">
        <v>28</v>
      </c>
      <c r="F1703" s="303">
        <v>41.93</v>
      </c>
      <c r="G1703" s="41"/>
      <c r="H1703" s="47"/>
    </row>
    <row r="1704" s="2" customFormat="1" ht="16.8" customHeight="1">
      <c r="A1704" s="41"/>
      <c r="B1704" s="47"/>
      <c r="C1704" s="302" t="s">
        <v>28</v>
      </c>
      <c r="D1704" s="302" t="s">
        <v>1259</v>
      </c>
      <c r="E1704" s="20" t="s">
        <v>28</v>
      </c>
      <c r="F1704" s="303">
        <v>0</v>
      </c>
      <c r="G1704" s="41"/>
      <c r="H1704" s="47"/>
    </row>
    <row r="1705" s="2" customFormat="1" ht="16.8" customHeight="1">
      <c r="A1705" s="41"/>
      <c r="B1705" s="47"/>
      <c r="C1705" s="302" t="s">
        <v>28</v>
      </c>
      <c r="D1705" s="302" t="s">
        <v>2761</v>
      </c>
      <c r="E1705" s="20" t="s">
        <v>28</v>
      </c>
      <c r="F1705" s="303">
        <v>49.375</v>
      </c>
      <c r="G1705" s="41"/>
      <c r="H1705" s="47"/>
    </row>
    <row r="1706" s="2" customFormat="1" ht="16.8" customHeight="1">
      <c r="A1706" s="41"/>
      <c r="B1706" s="47"/>
      <c r="C1706" s="302" t="s">
        <v>28</v>
      </c>
      <c r="D1706" s="302" t="s">
        <v>1261</v>
      </c>
      <c r="E1706" s="20" t="s">
        <v>28</v>
      </c>
      <c r="F1706" s="303">
        <v>0</v>
      </c>
      <c r="G1706" s="41"/>
      <c r="H1706" s="47"/>
    </row>
    <row r="1707" s="2" customFormat="1" ht="16.8" customHeight="1">
      <c r="A1707" s="41"/>
      <c r="B1707" s="47"/>
      <c r="C1707" s="302" t="s">
        <v>28</v>
      </c>
      <c r="D1707" s="302" t="s">
        <v>2762</v>
      </c>
      <c r="E1707" s="20" t="s">
        <v>28</v>
      </c>
      <c r="F1707" s="303">
        <v>13.76</v>
      </c>
      <c r="G1707" s="41"/>
      <c r="H1707" s="47"/>
    </row>
    <row r="1708" s="2" customFormat="1" ht="16.8" customHeight="1">
      <c r="A1708" s="41"/>
      <c r="B1708" s="47"/>
      <c r="C1708" s="302" t="s">
        <v>28</v>
      </c>
      <c r="D1708" s="302" t="s">
        <v>1326</v>
      </c>
      <c r="E1708" s="20" t="s">
        <v>28</v>
      </c>
      <c r="F1708" s="303">
        <v>0</v>
      </c>
      <c r="G1708" s="41"/>
      <c r="H1708" s="47"/>
    </row>
    <row r="1709" s="2" customFormat="1" ht="16.8" customHeight="1">
      <c r="A1709" s="41"/>
      <c r="B1709" s="47"/>
      <c r="C1709" s="302" t="s">
        <v>28</v>
      </c>
      <c r="D1709" s="302" t="s">
        <v>2763</v>
      </c>
      <c r="E1709" s="20" t="s">
        <v>28</v>
      </c>
      <c r="F1709" s="303">
        <v>14.970000000000001</v>
      </c>
      <c r="G1709" s="41"/>
      <c r="H1709" s="47"/>
    </row>
    <row r="1710" s="2" customFormat="1" ht="16.8" customHeight="1">
      <c r="A1710" s="41"/>
      <c r="B1710" s="47"/>
      <c r="C1710" s="302" t="s">
        <v>462</v>
      </c>
      <c r="D1710" s="302" t="s">
        <v>618</v>
      </c>
      <c r="E1710" s="20" t="s">
        <v>28</v>
      </c>
      <c r="F1710" s="303">
        <v>211.29499999999999</v>
      </c>
      <c r="G1710" s="41"/>
      <c r="H1710" s="47"/>
    </row>
    <row r="1711" s="2" customFormat="1" ht="16.8" customHeight="1">
      <c r="A1711" s="41"/>
      <c r="B1711" s="47"/>
      <c r="C1711" s="304" t="s">
        <v>4624</v>
      </c>
      <c r="D1711" s="41"/>
      <c r="E1711" s="41"/>
      <c r="F1711" s="41"/>
      <c r="G1711" s="41"/>
      <c r="H1711" s="47"/>
    </row>
    <row r="1712" s="2" customFormat="1">
      <c r="A1712" s="41"/>
      <c r="B1712" s="47"/>
      <c r="C1712" s="302" t="s">
        <v>2754</v>
      </c>
      <c r="D1712" s="302" t="s">
        <v>4847</v>
      </c>
      <c r="E1712" s="20" t="s">
        <v>572</v>
      </c>
      <c r="F1712" s="303">
        <v>211.29499999999999</v>
      </c>
      <c r="G1712" s="41"/>
      <c r="H1712" s="47"/>
    </row>
    <row r="1713" s="2" customFormat="1" ht="16.8" customHeight="1">
      <c r="A1713" s="41"/>
      <c r="B1713" s="47"/>
      <c r="C1713" s="302" t="s">
        <v>1635</v>
      </c>
      <c r="D1713" s="302" t="s">
        <v>4692</v>
      </c>
      <c r="E1713" s="20" t="s">
        <v>572</v>
      </c>
      <c r="F1713" s="303">
        <v>963.88300000000004</v>
      </c>
      <c r="G1713" s="41"/>
      <c r="H1713" s="47"/>
    </row>
    <row r="1714" s="2" customFormat="1" ht="16.8" customHeight="1">
      <c r="A1714" s="41"/>
      <c r="B1714" s="47"/>
      <c r="C1714" s="302" t="s">
        <v>1617</v>
      </c>
      <c r="D1714" s="302" t="s">
        <v>1618</v>
      </c>
      <c r="E1714" s="20" t="s">
        <v>572</v>
      </c>
      <c r="F1714" s="303">
        <v>244.04599999999999</v>
      </c>
      <c r="G1714" s="41"/>
      <c r="H1714" s="47"/>
    </row>
    <row r="1715" s="2" customFormat="1" ht="16.8" customHeight="1">
      <c r="A1715" s="41"/>
      <c r="B1715" s="47"/>
      <c r="C1715" s="298" t="s">
        <v>4848</v>
      </c>
      <c r="D1715" s="299" t="s">
        <v>4848</v>
      </c>
      <c r="E1715" s="300" t="s">
        <v>28</v>
      </c>
      <c r="F1715" s="301">
        <v>36.75</v>
      </c>
      <c r="G1715" s="41"/>
      <c r="H1715" s="47"/>
    </row>
    <row r="1716" s="2" customFormat="1" ht="16.8" customHeight="1">
      <c r="A1716" s="41"/>
      <c r="B1716" s="47"/>
      <c r="C1716" s="298" t="s">
        <v>465</v>
      </c>
      <c r="D1716" s="299" t="s">
        <v>465</v>
      </c>
      <c r="E1716" s="300" t="s">
        <v>28</v>
      </c>
      <c r="F1716" s="301">
        <v>36.75</v>
      </c>
      <c r="G1716" s="41"/>
      <c r="H1716" s="47"/>
    </row>
    <row r="1717" s="2" customFormat="1" ht="16.8" customHeight="1">
      <c r="A1717" s="41"/>
      <c r="B1717" s="47"/>
      <c r="C1717" s="302" t="s">
        <v>28</v>
      </c>
      <c r="D1717" s="302" t="s">
        <v>802</v>
      </c>
      <c r="E1717" s="20" t="s">
        <v>28</v>
      </c>
      <c r="F1717" s="303">
        <v>0</v>
      </c>
      <c r="G1717" s="41"/>
      <c r="H1717" s="47"/>
    </row>
    <row r="1718" s="2" customFormat="1" ht="16.8" customHeight="1">
      <c r="A1718" s="41"/>
      <c r="B1718" s="47"/>
      <c r="C1718" s="302" t="s">
        <v>28</v>
      </c>
      <c r="D1718" s="302" t="s">
        <v>2774</v>
      </c>
      <c r="E1718" s="20" t="s">
        <v>28</v>
      </c>
      <c r="F1718" s="303">
        <v>36.75</v>
      </c>
      <c r="G1718" s="41"/>
      <c r="H1718" s="47"/>
    </row>
    <row r="1719" s="2" customFormat="1" ht="16.8" customHeight="1">
      <c r="A1719" s="41"/>
      <c r="B1719" s="47"/>
      <c r="C1719" s="302" t="s">
        <v>465</v>
      </c>
      <c r="D1719" s="302" t="s">
        <v>416</v>
      </c>
      <c r="E1719" s="20" t="s">
        <v>28</v>
      </c>
      <c r="F1719" s="303">
        <v>36.75</v>
      </c>
      <c r="G1719" s="41"/>
      <c r="H1719" s="47"/>
    </row>
    <row r="1720" s="2" customFormat="1" ht="16.8" customHeight="1">
      <c r="A1720" s="41"/>
      <c r="B1720" s="47"/>
      <c r="C1720" s="304" t="s">
        <v>4624</v>
      </c>
      <c r="D1720" s="41"/>
      <c r="E1720" s="41"/>
      <c r="F1720" s="41"/>
      <c r="G1720" s="41"/>
      <c r="H1720" s="47"/>
    </row>
    <row r="1721" s="2" customFormat="1">
      <c r="A1721" s="41"/>
      <c r="B1721" s="47"/>
      <c r="C1721" s="302" t="s">
        <v>2770</v>
      </c>
      <c r="D1721" s="302" t="s">
        <v>4849</v>
      </c>
      <c r="E1721" s="20" t="s">
        <v>572</v>
      </c>
      <c r="F1721" s="303">
        <v>36.75</v>
      </c>
      <c r="G1721" s="41"/>
      <c r="H1721" s="47"/>
    </row>
    <row r="1722" s="2" customFormat="1" ht="16.8" customHeight="1">
      <c r="A1722" s="41"/>
      <c r="B1722" s="47"/>
      <c r="C1722" s="302" t="s">
        <v>1635</v>
      </c>
      <c r="D1722" s="302" t="s">
        <v>4692</v>
      </c>
      <c r="E1722" s="20" t="s">
        <v>572</v>
      </c>
      <c r="F1722" s="303">
        <v>963.88300000000004</v>
      </c>
      <c r="G1722" s="41"/>
      <c r="H1722" s="47"/>
    </row>
    <row r="1723" s="2" customFormat="1" ht="16.8" customHeight="1">
      <c r="A1723" s="41"/>
      <c r="B1723" s="47"/>
      <c r="C1723" s="302" t="s">
        <v>2776</v>
      </c>
      <c r="D1723" s="302" t="s">
        <v>2777</v>
      </c>
      <c r="E1723" s="20" t="s">
        <v>572</v>
      </c>
      <c r="F1723" s="303">
        <v>40.424999999999997</v>
      </c>
      <c r="G1723" s="41"/>
      <c r="H1723" s="47"/>
    </row>
    <row r="1724" s="2" customFormat="1" ht="16.8" customHeight="1">
      <c r="A1724" s="41"/>
      <c r="B1724" s="47"/>
      <c r="C1724" s="298" t="s">
        <v>468</v>
      </c>
      <c r="D1724" s="299" t="s">
        <v>468</v>
      </c>
      <c r="E1724" s="300" t="s">
        <v>28</v>
      </c>
      <c r="F1724" s="301">
        <v>10.5</v>
      </c>
      <c r="G1724" s="41"/>
      <c r="H1724" s="47"/>
    </row>
    <row r="1725" s="2" customFormat="1" ht="16.8" customHeight="1">
      <c r="A1725" s="41"/>
      <c r="B1725" s="47"/>
      <c r="C1725" s="302" t="s">
        <v>28</v>
      </c>
      <c r="D1725" s="302" t="s">
        <v>1257</v>
      </c>
      <c r="E1725" s="20" t="s">
        <v>28</v>
      </c>
      <c r="F1725" s="303">
        <v>0</v>
      </c>
      <c r="G1725" s="41"/>
      <c r="H1725" s="47"/>
    </row>
    <row r="1726" s="2" customFormat="1" ht="16.8" customHeight="1">
      <c r="A1726" s="41"/>
      <c r="B1726" s="47"/>
      <c r="C1726" s="302" t="s">
        <v>28</v>
      </c>
      <c r="D1726" s="302" t="s">
        <v>2660</v>
      </c>
      <c r="E1726" s="20" t="s">
        <v>28</v>
      </c>
      <c r="F1726" s="303">
        <v>10.5</v>
      </c>
      <c r="G1726" s="41"/>
      <c r="H1726" s="47"/>
    </row>
    <row r="1727" s="2" customFormat="1" ht="16.8" customHeight="1">
      <c r="A1727" s="41"/>
      <c r="B1727" s="47"/>
      <c r="C1727" s="302" t="s">
        <v>468</v>
      </c>
      <c r="D1727" s="302" t="s">
        <v>618</v>
      </c>
      <c r="E1727" s="20" t="s">
        <v>28</v>
      </c>
      <c r="F1727" s="303">
        <v>10.5</v>
      </c>
      <c r="G1727" s="41"/>
      <c r="H1727" s="47"/>
    </row>
    <row r="1728" s="2" customFormat="1" ht="16.8" customHeight="1">
      <c r="A1728" s="41"/>
      <c r="B1728" s="47"/>
      <c r="C1728" s="304" t="s">
        <v>4624</v>
      </c>
      <c r="D1728" s="41"/>
      <c r="E1728" s="41"/>
      <c r="F1728" s="41"/>
      <c r="G1728" s="41"/>
      <c r="H1728" s="47"/>
    </row>
    <row r="1729" s="2" customFormat="1">
      <c r="A1729" s="41"/>
      <c r="B1729" s="47"/>
      <c r="C1729" s="302" t="s">
        <v>2656</v>
      </c>
      <c r="D1729" s="302" t="s">
        <v>4850</v>
      </c>
      <c r="E1729" s="20" t="s">
        <v>572</v>
      </c>
      <c r="F1729" s="303">
        <v>20.625</v>
      </c>
      <c r="G1729" s="41"/>
      <c r="H1729" s="47"/>
    </row>
    <row r="1730" s="2" customFormat="1" ht="16.8" customHeight="1">
      <c r="A1730" s="41"/>
      <c r="B1730" s="47"/>
      <c r="C1730" s="302" t="s">
        <v>2667</v>
      </c>
      <c r="D1730" s="302" t="s">
        <v>2668</v>
      </c>
      <c r="E1730" s="20" t="s">
        <v>572</v>
      </c>
      <c r="F1730" s="303">
        <v>11.550000000000001</v>
      </c>
      <c r="G1730" s="41"/>
      <c r="H1730" s="47"/>
    </row>
    <row r="1731" s="2" customFormat="1" ht="16.8" customHeight="1">
      <c r="A1731" s="41"/>
      <c r="B1731" s="47"/>
      <c r="C1731" s="298" t="s">
        <v>471</v>
      </c>
      <c r="D1731" s="299" t="s">
        <v>471</v>
      </c>
      <c r="E1731" s="300" t="s">
        <v>28</v>
      </c>
      <c r="F1731" s="301">
        <v>10.125</v>
      </c>
      <c r="G1731" s="41"/>
      <c r="H1731" s="47"/>
    </row>
    <row r="1732" s="2" customFormat="1" ht="16.8" customHeight="1">
      <c r="A1732" s="41"/>
      <c r="B1732" s="47"/>
      <c r="C1732" s="302" t="s">
        <v>28</v>
      </c>
      <c r="D1732" s="302" t="s">
        <v>1261</v>
      </c>
      <c r="E1732" s="20" t="s">
        <v>28</v>
      </c>
      <c r="F1732" s="303">
        <v>0</v>
      </c>
      <c r="G1732" s="41"/>
      <c r="H1732" s="47"/>
    </row>
    <row r="1733" s="2" customFormat="1" ht="16.8" customHeight="1">
      <c r="A1733" s="41"/>
      <c r="B1733" s="47"/>
      <c r="C1733" s="302" t="s">
        <v>28</v>
      </c>
      <c r="D1733" s="302" t="s">
        <v>2661</v>
      </c>
      <c r="E1733" s="20" t="s">
        <v>28</v>
      </c>
      <c r="F1733" s="303">
        <v>0.45000000000000001</v>
      </c>
      <c r="G1733" s="41"/>
      <c r="H1733" s="47"/>
    </row>
    <row r="1734" s="2" customFormat="1" ht="16.8" customHeight="1">
      <c r="A1734" s="41"/>
      <c r="B1734" s="47"/>
      <c r="C1734" s="302" t="s">
        <v>28</v>
      </c>
      <c r="D1734" s="302" t="s">
        <v>2662</v>
      </c>
      <c r="E1734" s="20" t="s">
        <v>28</v>
      </c>
      <c r="F1734" s="303">
        <v>9.6750000000000007</v>
      </c>
      <c r="G1734" s="41"/>
      <c r="H1734" s="47"/>
    </row>
    <row r="1735" s="2" customFormat="1" ht="16.8" customHeight="1">
      <c r="A1735" s="41"/>
      <c r="B1735" s="47"/>
      <c r="C1735" s="302" t="s">
        <v>471</v>
      </c>
      <c r="D1735" s="302" t="s">
        <v>618</v>
      </c>
      <c r="E1735" s="20" t="s">
        <v>28</v>
      </c>
      <c r="F1735" s="303">
        <v>10.125</v>
      </c>
      <c r="G1735" s="41"/>
      <c r="H1735" s="47"/>
    </row>
    <row r="1736" s="2" customFormat="1" ht="16.8" customHeight="1">
      <c r="A1736" s="41"/>
      <c r="B1736" s="47"/>
      <c r="C1736" s="304" t="s">
        <v>4624</v>
      </c>
      <c r="D1736" s="41"/>
      <c r="E1736" s="41"/>
      <c r="F1736" s="41"/>
      <c r="G1736" s="41"/>
      <c r="H1736" s="47"/>
    </row>
    <row r="1737" s="2" customFormat="1">
      <c r="A1737" s="41"/>
      <c r="B1737" s="47"/>
      <c r="C1737" s="302" t="s">
        <v>2656</v>
      </c>
      <c r="D1737" s="302" t="s">
        <v>4850</v>
      </c>
      <c r="E1737" s="20" t="s">
        <v>572</v>
      </c>
      <c r="F1737" s="303">
        <v>20.625</v>
      </c>
      <c r="G1737" s="41"/>
      <c r="H1737" s="47"/>
    </row>
    <row r="1738" s="2" customFormat="1" ht="16.8" customHeight="1">
      <c r="A1738" s="41"/>
      <c r="B1738" s="47"/>
      <c r="C1738" s="302" t="s">
        <v>1617</v>
      </c>
      <c r="D1738" s="302" t="s">
        <v>1618</v>
      </c>
      <c r="E1738" s="20" t="s">
        <v>572</v>
      </c>
      <c r="F1738" s="303">
        <v>11.138</v>
      </c>
      <c r="G1738" s="41"/>
      <c r="H1738" s="47"/>
    </row>
    <row r="1739" s="2" customFormat="1" ht="16.8" customHeight="1">
      <c r="A1739" s="41"/>
      <c r="B1739" s="47"/>
      <c r="C1739" s="298" t="s">
        <v>474</v>
      </c>
      <c r="D1739" s="299" t="s">
        <v>474</v>
      </c>
      <c r="E1739" s="300" t="s">
        <v>28</v>
      </c>
      <c r="F1739" s="301">
        <v>20.625</v>
      </c>
      <c r="G1739" s="41"/>
      <c r="H1739" s="47"/>
    </row>
    <row r="1740" s="2" customFormat="1" ht="16.8" customHeight="1">
      <c r="A1740" s="41"/>
      <c r="B1740" s="47"/>
      <c r="C1740" s="302" t="s">
        <v>28</v>
      </c>
      <c r="D1740" s="302" t="s">
        <v>1257</v>
      </c>
      <c r="E1740" s="20" t="s">
        <v>28</v>
      </c>
      <c r="F1740" s="303">
        <v>0</v>
      </c>
      <c r="G1740" s="41"/>
      <c r="H1740" s="47"/>
    </row>
    <row r="1741" s="2" customFormat="1" ht="16.8" customHeight="1">
      <c r="A1741" s="41"/>
      <c r="B1741" s="47"/>
      <c r="C1741" s="302" t="s">
        <v>28</v>
      </c>
      <c r="D1741" s="302" t="s">
        <v>2660</v>
      </c>
      <c r="E1741" s="20" t="s">
        <v>28</v>
      </c>
      <c r="F1741" s="303">
        <v>10.5</v>
      </c>
      <c r="G1741" s="41"/>
      <c r="H1741" s="47"/>
    </row>
    <row r="1742" s="2" customFormat="1" ht="16.8" customHeight="1">
      <c r="A1742" s="41"/>
      <c r="B1742" s="47"/>
      <c r="C1742" s="302" t="s">
        <v>28</v>
      </c>
      <c r="D1742" s="302" t="s">
        <v>1261</v>
      </c>
      <c r="E1742" s="20" t="s">
        <v>28</v>
      </c>
      <c r="F1742" s="303">
        <v>0</v>
      </c>
      <c r="G1742" s="41"/>
      <c r="H1742" s="47"/>
    </row>
    <row r="1743" s="2" customFormat="1" ht="16.8" customHeight="1">
      <c r="A1743" s="41"/>
      <c r="B1743" s="47"/>
      <c r="C1743" s="302" t="s">
        <v>28</v>
      </c>
      <c r="D1743" s="302" t="s">
        <v>2661</v>
      </c>
      <c r="E1743" s="20" t="s">
        <v>28</v>
      </c>
      <c r="F1743" s="303">
        <v>0.45000000000000001</v>
      </c>
      <c r="G1743" s="41"/>
      <c r="H1743" s="47"/>
    </row>
    <row r="1744" s="2" customFormat="1" ht="16.8" customHeight="1">
      <c r="A1744" s="41"/>
      <c r="B1744" s="47"/>
      <c r="C1744" s="302" t="s">
        <v>28</v>
      </c>
      <c r="D1744" s="302" t="s">
        <v>2662</v>
      </c>
      <c r="E1744" s="20" t="s">
        <v>28</v>
      </c>
      <c r="F1744" s="303">
        <v>9.6750000000000007</v>
      </c>
      <c r="G1744" s="41"/>
      <c r="H1744" s="47"/>
    </row>
    <row r="1745" s="2" customFormat="1" ht="16.8" customHeight="1">
      <c r="A1745" s="41"/>
      <c r="B1745" s="47"/>
      <c r="C1745" s="302" t="s">
        <v>474</v>
      </c>
      <c r="D1745" s="302" t="s">
        <v>416</v>
      </c>
      <c r="E1745" s="20" t="s">
        <v>28</v>
      </c>
      <c r="F1745" s="303">
        <v>20.625</v>
      </c>
      <c r="G1745" s="41"/>
      <c r="H1745" s="47"/>
    </row>
    <row r="1746" s="2" customFormat="1" ht="16.8" customHeight="1">
      <c r="A1746" s="41"/>
      <c r="B1746" s="47"/>
      <c r="C1746" s="304" t="s">
        <v>4624</v>
      </c>
      <c r="D1746" s="41"/>
      <c r="E1746" s="41"/>
      <c r="F1746" s="41"/>
      <c r="G1746" s="41"/>
      <c r="H1746" s="47"/>
    </row>
    <row r="1747" s="2" customFormat="1">
      <c r="A1747" s="41"/>
      <c r="B1747" s="47"/>
      <c r="C1747" s="302" t="s">
        <v>2656</v>
      </c>
      <c r="D1747" s="302" t="s">
        <v>4850</v>
      </c>
      <c r="E1747" s="20" t="s">
        <v>572</v>
      </c>
      <c r="F1747" s="303">
        <v>20.625</v>
      </c>
      <c r="G1747" s="41"/>
      <c r="H1747" s="47"/>
    </row>
    <row r="1748" s="2" customFormat="1" ht="16.8" customHeight="1">
      <c r="A1748" s="41"/>
      <c r="B1748" s="47"/>
      <c r="C1748" s="302" t="s">
        <v>1604</v>
      </c>
      <c r="D1748" s="302" t="s">
        <v>4851</v>
      </c>
      <c r="E1748" s="20" t="s">
        <v>572</v>
      </c>
      <c r="F1748" s="303">
        <v>61.875</v>
      </c>
      <c r="G1748" s="41"/>
      <c r="H1748" s="47"/>
    </row>
    <row r="1749" s="2" customFormat="1" ht="16.8" customHeight="1">
      <c r="A1749" s="41"/>
      <c r="B1749" s="47"/>
      <c r="C1749" s="298" t="s">
        <v>478</v>
      </c>
      <c r="D1749" s="299" t="s">
        <v>478</v>
      </c>
      <c r="E1749" s="300" t="s">
        <v>28</v>
      </c>
      <c r="F1749" s="301">
        <v>1004.055</v>
      </c>
      <c r="G1749" s="41"/>
      <c r="H1749" s="47"/>
    </row>
    <row r="1750" s="2" customFormat="1" ht="16.8" customHeight="1">
      <c r="A1750" s="41"/>
      <c r="B1750" s="47"/>
      <c r="C1750" s="302" t="s">
        <v>28</v>
      </c>
      <c r="D1750" s="302" t="s">
        <v>343</v>
      </c>
      <c r="E1750" s="20" t="s">
        <v>28</v>
      </c>
      <c r="F1750" s="303">
        <v>680.745</v>
      </c>
      <c r="G1750" s="41"/>
      <c r="H1750" s="47"/>
    </row>
    <row r="1751" s="2" customFormat="1" ht="16.8" customHeight="1">
      <c r="A1751" s="41"/>
      <c r="B1751" s="47"/>
      <c r="C1751" s="302" t="s">
        <v>28</v>
      </c>
      <c r="D1751" s="302" t="s">
        <v>797</v>
      </c>
      <c r="E1751" s="20" t="s">
        <v>28</v>
      </c>
      <c r="F1751" s="303">
        <v>0</v>
      </c>
      <c r="G1751" s="41"/>
      <c r="H1751" s="47"/>
    </row>
    <row r="1752" s="2" customFormat="1" ht="16.8" customHeight="1">
      <c r="A1752" s="41"/>
      <c r="B1752" s="47"/>
      <c r="C1752" s="302" t="s">
        <v>28</v>
      </c>
      <c r="D1752" s="302" t="s">
        <v>2710</v>
      </c>
      <c r="E1752" s="20" t="s">
        <v>28</v>
      </c>
      <c r="F1752" s="303">
        <v>38</v>
      </c>
      <c r="G1752" s="41"/>
      <c r="H1752" s="47"/>
    </row>
    <row r="1753" s="2" customFormat="1" ht="16.8" customHeight="1">
      <c r="A1753" s="41"/>
      <c r="B1753" s="47"/>
      <c r="C1753" s="302" t="s">
        <v>28</v>
      </c>
      <c r="D1753" s="302" t="s">
        <v>2711</v>
      </c>
      <c r="E1753" s="20" t="s">
        <v>28</v>
      </c>
      <c r="F1753" s="303">
        <v>12.449999999999999</v>
      </c>
      <c r="G1753" s="41"/>
      <c r="H1753" s="47"/>
    </row>
    <row r="1754" s="2" customFormat="1" ht="16.8" customHeight="1">
      <c r="A1754" s="41"/>
      <c r="B1754" s="47"/>
      <c r="C1754" s="302" t="s">
        <v>28</v>
      </c>
      <c r="D1754" s="302" t="s">
        <v>800</v>
      </c>
      <c r="E1754" s="20" t="s">
        <v>28</v>
      </c>
      <c r="F1754" s="303">
        <v>0</v>
      </c>
      <c r="G1754" s="41"/>
      <c r="H1754" s="47"/>
    </row>
    <row r="1755" s="2" customFormat="1" ht="16.8" customHeight="1">
      <c r="A1755" s="41"/>
      <c r="B1755" s="47"/>
      <c r="C1755" s="302" t="s">
        <v>28</v>
      </c>
      <c r="D1755" s="302" t="s">
        <v>2712</v>
      </c>
      <c r="E1755" s="20" t="s">
        <v>28</v>
      </c>
      <c r="F1755" s="303">
        <v>23.949999999999999</v>
      </c>
      <c r="G1755" s="41"/>
      <c r="H1755" s="47"/>
    </row>
    <row r="1756" s="2" customFormat="1" ht="16.8" customHeight="1">
      <c r="A1756" s="41"/>
      <c r="B1756" s="47"/>
      <c r="C1756" s="302" t="s">
        <v>28</v>
      </c>
      <c r="D1756" s="302" t="s">
        <v>802</v>
      </c>
      <c r="E1756" s="20" t="s">
        <v>28</v>
      </c>
      <c r="F1756" s="303">
        <v>0</v>
      </c>
      <c r="G1756" s="41"/>
      <c r="H1756" s="47"/>
    </row>
    <row r="1757" s="2" customFormat="1" ht="16.8" customHeight="1">
      <c r="A1757" s="41"/>
      <c r="B1757" s="47"/>
      <c r="C1757" s="302" t="s">
        <v>28</v>
      </c>
      <c r="D1757" s="302" t="s">
        <v>2713</v>
      </c>
      <c r="E1757" s="20" t="s">
        <v>28</v>
      </c>
      <c r="F1757" s="303">
        <v>30.800000000000001</v>
      </c>
      <c r="G1757" s="41"/>
      <c r="H1757" s="47"/>
    </row>
    <row r="1758" s="2" customFormat="1" ht="16.8" customHeight="1">
      <c r="A1758" s="41"/>
      <c r="B1758" s="47"/>
      <c r="C1758" s="302" t="s">
        <v>28</v>
      </c>
      <c r="D1758" s="302" t="s">
        <v>211</v>
      </c>
      <c r="E1758" s="20" t="s">
        <v>28</v>
      </c>
      <c r="F1758" s="303">
        <v>218.11000000000001</v>
      </c>
      <c r="G1758" s="41"/>
      <c r="H1758" s="47"/>
    </row>
    <row r="1759" s="2" customFormat="1" ht="16.8" customHeight="1">
      <c r="A1759" s="41"/>
      <c r="B1759" s="47"/>
      <c r="C1759" s="302" t="s">
        <v>478</v>
      </c>
      <c r="D1759" s="302" t="s">
        <v>416</v>
      </c>
      <c r="E1759" s="20" t="s">
        <v>28</v>
      </c>
      <c r="F1759" s="303">
        <v>1004.055</v>
      </c>
      <c r="G1759" s="41"/>
      <c r="H1759" s="47"/>
    </row>
    <row r="1760" s="2" customFormat="1" ht="16.8" customHeight="1">
      <c r="A1760" s="41"/>
      <c r="B1760" s="47"/>
      <c r="C1760" s="304" t="s">
        <v>4624</v>
      </c>
      <c r="D1760" s="41"/>
      <c r="E1760" s="41"/>
      <c r="F1760" s="41"/>
      <c r="G1760" s="41"/>
      <c r="H1760" s="47"/>
    </row>
    <row r="1761" s="2" customFormat="1" ht="16.8" customHeight="1">
      <c r="A1761" s="41"/>
      <c r="B1761" s="47"/>
      <c r="C1761" s="302" t="s">
        <v>2706</v>
      </c>
      <c r="D1761" s="302" t="s">
        <v>4744</v>
      </c>
      <c r="E1761" s="20" t="s">
        <v>972</v>
      </c>
      <c r="F1761" s="303">
        <v>1004.055</v>
      </c>
      <c r="G1761" s="41"/>
      <c r="H1761" s="47"/>
    </row>
    <row r="1762" s="2" customFormat="1" ht="16.8" customHeight="1">
      <c r="A1762" s="41"/>
      <c r="B1762" s="47"/>
      <c r="C1762" s="302" t="s">
        <v>2715</v>
      </c>
      <c r="D1762" s="302" t="s">
        <v>2716</v>
      </c>
      <c r="E1762" s="20" t="s">
        <v>972</v>
      </c>
      <c r="F1762" s="303">
        <v>1204.866</v>
      </c>
      <c r="G1762" s="41"/>
      <c r="H1762" s="47"/>
    </row>
    <row r="1763" s="2" customFormat="1" ht="16.8" customHeight="1">
      <c r="A1763" s="41"/>
      <c r="B1763" s="47"/>
      <c r="C1763" s="298" t="s">
        <v>2742</v>
      </c>
      <c r="D1763" s="299" t="s">
        <v>2742</v>
      </c>
      <c r="E1763" s="300" t="s">
        <v>28</v>
      </c>
      <c r="F1763" s="301">
        <v>22.556999999999999</v>
      </c>
      <c r="G1763" s="41"/>
      <c r="H1763" s="47"/>
    </row>
    <row r="1764" s="2" customFormat="1" ht="16.8" customHeight="1">
      <c r="A1764" s="41"/>
      <c r="B1764" s="47"/>
      <c r="C1764" s="302" t="s">
        <v>28</v>
      </c>
      <c r="D1764" s="302" t="s">
        <v>898</v>
      </c>
      <c r="E1764" s="20" t="s">
        <v>28</v>
      </c>
      <c r="F1764" s="303">
        <v>0</v>
      </c>
      <c r="G1764" s="41"/>
      <c r="H1764" s="47"/>
    </row>
    <row r="1765" s="2" customFormat="1" ht="16.8" customHeight="1">
      <c r="A1765" s="41"/>
      <c r="B1765" s="47"/>
      <c r="C1765" s="302" t="s">
        <v>28</v>
      </c>
      <c r="D1765" s="302" t="s">
        <v>2737</v>
      </c>
      <c r="E1765" s="20" t="s">
        <v>28</v>
      </c>
      <c r="F1765" s="303">
        <v>0</v>
      </c>
      <c r="G1765" s="41"/>
      <c r="H1765" s="47"/>
    </row>
    <row r="1766" s="2" customFormat="1" ht="16.8" customHeight="1">
      <c r="A1766" s="41"/>
      <c r="B1766" s="47"/>
      <c r="C1766" s="302" t="s">
        <v>28</v>
      </c>
      <c r="D1766" s="302" t="s">
        <v>2738</v>
      </c>
      <c r="E1766" s="20" t="s">
        <v>28</v>
      </c>
      <c r="F1766" s="303">
        <v>11.85</v>
      </c>
      <c r="G1766" s="41"/>
      <c r="H1766" s="47"/>
    </row>
    <row r="1767" s="2" customFormat="1" ht="16.8" customHeight="1">
      <c r="A1767" s="41"/>
      <c r="B1767" s="47"/>
      <c r="C1767" s="302" t="s">
        <v>28</v>
      </c>
      <c r="D1767" s="302" t="s">
        <v>889</v>
      </c>
      <c r="E1767" s="20" t="s">
        <v>28</v>
      </c>
      <c r="F1767" s="303">
        <v>0</v>
      </c>
      <c r="G1767" s="41"/>
      <c r="H1767" s="47"/>
    </row>
    <row r="1768" s="2" customFormat="1" ht="16.8" customHeight="1">
      <c r="A1768" s="41"/>
      <c r="B1768" s="47"/>
      <c r="C1768" s="302" t="s">
        <v>28</v>
      </c>
      <c r="D1768" s="302" t="s">
        <v>2739</v>
      </c>
      <c r="E1768" s="20" t="s">
        <v>28</v>
      </c>
      <c r="F1768" s="303">
        <v>0</v>
      </c>
      <c r="G1768" s="41"/>
      <c r="H1768" s="47"/>
    </row>
    <row r="1769" s="2" customFormat="1" ht="16.8" customHeight="1">
      <c r="A1769" s="41"/>
      <c r="B1769" s="47"/>
      <c r="C1769" s="302" t="s">
        <v>28</v>
      </c>
      <c r="D1769" s="302" t="s">
        <v>2740</v>
      </c>
      <c r="E1769" s="20" t="s">
        <v>28</v>
      </c>
      <c r="F1769" s="303">
        <v>5.9569999999999999</v>
      </c>
      <c r="G1769" s="41"/>
      <c r="H1769" s="47"/>
    </row>
    <row r="1770" s="2" customFormat="1" ht="16.8" customHeight="1">
      <c r="A1770" s="41"/>
      <c r="B1770" s="47"/>
      <c r="C1770" s="302" t="s">
        <v>28</v>
      </c>
      <c r="D1770" s="302" t="s">
        <v>890</v>
      </c>
      <c r="E1770" s="20" t="s">
        <v>28</v>
      </c>
      <c r="F1770" s="303">
        <v>0</v>
      </c>
      <c r="G1770" s="41"/>
      <c r="H1770" s="47"/>
    </row>
    <row r="1771" s="2" customFormat="1" ht="16.8" customHeight="1">
      <c r="A1771" s="41"/>
      <c r="B1771" s="47"/>
      <c r="C1771" s="302" t="s">
        <v>28</v>
      </c>
      <c r="D1771" s="302" t="s">
        <v>2739</v>
      </c>
      <c r="E1771" s="20" t="s">
        <v>28</v>
      </c>
      <c r="F1771" s="303">
        <v>0</v>
      </c>
      <c r="G1771" s="41"/>
      <c r="H1771" s="47"/>
    </row>
    <row r="1772" s="2" customFormat="1" ht="16.8" customHeight="1">
      <c r="A1772" s="41"/>
      <c r="B1772" s="47"/>
      <c r="C1772" s="302" t="s">
        <v>28</v>
      </c>
      <c r="D1772" s="302" t="s">
        <v>2741</v>
      </c>
      <c r="E1772" s="20" t="s">
        <v>28</v>
      </c>
      <c r="F1772" s="303">
        <v>4.75</v>
      </c>
      <c r="G1772" s="41"/>
      <c r="H1772" s="47"/>
    </row>
    <row r="1773" s="2" customFormat="1" ht="16.8" customHeight="1">
      <c r="A1773" s="41"/>
      <c r="B1773" s="47"/>
      <c r="C1773" s="302" t="s">
        <v>2742</v>
      </c>
      <c r="D1773" s="302" t="s">
        <v>416</v>
      </c>
      <c r="E1773" s="20" t="s">
        <v>28</v>
      </c>
      <c r="F1773" s="303">
        <v>22.556999999999999</v>
      </c>
      <c r="G1773" s="41"/>
      <c r="H1773" s="47"/>
    </row>
    <row r="1774" s="2" customFormat="1" ht="16.8" customHeight="1">
      <c r="A1774" s="41"/>
      <c r="B1774" s="47"/>
      <c r="C1774" s="298" t="s">
        <v>482</v>
      </c>
      <c r="D1774" s="299" t="s">
        <v>482</v>
      </c>
      <c r="E1774" s="300" t="s">
        <v>28</v>
      </c>
      <c r="F1774" s="301">
        <v>11.85</v>
      </c>
      <c r="G1774" s="41"/>
      <c r="H1774" s="47"/>
    </row>
    <row r="1775" s="2" customFormat="1" ht="16.8" customHeight="1">
      <c r="A1775" s="41"/>
      <c r="B1775" s="47"/>
      <c r="C1775" s="302" t="s">
        <v>28</v>
      </c>
      <c r="D1775" s="302" t="s">
        <v>898</v>
      </c>
      <c r="E1775" s="20" t="s">
        <v>28</v>
      </c>
      <c r="F1775" s="303">
        <v>0</v>
      </c>
      <c r="G1775" s="41"/>
      <c r="H1775" s="47"/>
    </row>
    <row r="1776" s="2" customFormat="1" ht="16.8" customHeight="1">
      <c r="A1776" s="41"/>
      <c r="B1776" s="47"/>
      <c r="C1776" s="302" t="s">
        <v>28</v>
      </c>
      <c r="D1776" s="302" t="s">
        <v>2737</v>
      </c>
      <c r="E1776" s="20" t="s">
        <v>28</v>
      </c>
      <c r="F1776" s="303">
        <v>0</v>
      </c>
      <c r="G1776" s="41"/>
      <c r="H1776" s="47"/>
    </row>
    <row r="1777" s="2" customFormat="1" ht="16.8" customHeight="1">
      <c r="A1777" s="41"/>
      <c r="B1777" s="47"/>
      <c r="C1777" s="302" t="s">
        <v>28</v>
      </c>
      <c r="D1777" s="302" t="s">
        <v>2738</v>
      </c>
      <c r="E1777" s="20" t="s">
        <v>28</v>
      </c>
      <c r="F1777" s="303">
        <v>11.85</v>
      </c>
      <c r="G1777" s="41"/>
      <c r="H1777" s="47"/>
    </row>
    <row r="1778" s="2" customFormat="1" ht="16.8" customHeight="1">
      <c r="A1778" s="41"/>
      <c r="B1778" s="47"/>
      <c r="C1778" s="302" t="s">
        <v>482</v>
      </c>
      <c r="D1778" s="302" t="s">
        <v>618</v>
      </c>
      <c r="E1778" s="20" t="s">
        <v>28</v>
      </c>
      <c r="F1778" s="303">
        <v>11.85</v>
      </c>
      <c r="G1778" s="41"/>
      <c r="H1778" s="47"/>
    </row>
    <row r="1779" s="2" customFormat="1" ht="16.8" customHeight="1">
      <c r="A1779" s="41"/>
      <c r="B1779" s="47"/>
      <c r="C1779" s="304" t="s">
        <v>4624</v>
      </c>
      <c r="D1779" s="41"/>
      <c r="E1779" s="41"/>
      <c r="F1779" s="41"/>
      <c r="G1779" s="41"/>
      <c r="H1779" s="47"/>
    </row>
    <row r="1780" s="2" customFormat="1" ht="16.8" customHeight="1">
      <c r="A1780" s="41"/>
      <c r="B1780" s="47"/>
      <c r="C1780" s="302" t="s">
        <v>2733</v>
      </c>
      <c r="D1780" s="302" t="s">
        <v>4852</v>
      </c>
      <c r="E1780" s="20" t="s">
        <v>572</v>
      </c>
      <c r="F1780" s="303">
        <v>22.556999999999999</v>
      </c>
      <c r="G1780" s="41"/>
      <c r="H1780" s="47"/>
    </row>
    <row r="1781" s="2" customFormat="1" ht="16.8" customHeight="1">
      <c r="A1781" s="41"/>
      <c r="B1781" s="47"/>
      <c r="C1781" s="302" t="s">
        <v>2744</v>
      </c>
      <c r="D1781" s="302" t="s">
        <v>2745</v>
      </c>
      <c r="E1781" s="20" t="s">
        <v>572</v>
      </c>
      <c r="F1781" s="303">
        <v>13.035</v>
      </c>
      <c r="G1781" s="41"/>
      <c r="H1781" s="47"/>
    </row>
    <row r="1782" s="2" customFormat="1" ht="16.8" customHeight="1">
      <c r="A1782" s="41"/>
      <c r="B1782" s="47"/>
      <c r="C1782" s="298" t="s">
        <v>484</v>
      </c>
      <c r="D1782" s="299" t="s">
        <v>484</v>
      </c>
      <c r="E1782" s="300" t="s">
        <v>28</v>
      </c>
      <c r="F1782" s="301">
        <v>10.707000000000001</v>
      </c>
      <c r="G1782" s="41"/>
      <c r="H1782" s="47"/>
    </row>
    <row r="1783" s="2" customFormat="1" ht="16.8" customHeight="1">
      <c r="A1783" s="41"/>
      <c r="B1783" s="47"/>
      <c r="C1783" s="302" t="s">
        <v>28</v>
      </c>
      <c r="D1783" s="302" t="s">
        <v>889</v>
      </c>
      <c r="E1783" s="20" t="s">
        <v>28</v>
      </c>
      <c r="F1783" s="303">
        <v>0</v>
      </c>
      <c r="G1783" s="41"/>
      <c r="H1783" s="47"/>
    </row>
    <row r="1784" s="2" customFormat="1" ht="16.8" customHeight="1">
      <c r="A1784" s="41"/>
      <c r="B1784" s="47"/>
      <c r="C1784" s="302" t="s">
        <v>28</v>
      </c>
      <c r="D1784" s="302" t="s">
        <v>2739</v>
      </c>
      <c r="E1784" s="20" t="s">
        <v>28</v>
      </c>
      <c r="F1784" s="303">
        <v>0</v>
      </c>
      <c r="G1784" s="41"/>
      <c r="H1784" s="47"/>
    </row>
    <row r="1785" s="2" customFormat="1" ht="16.8" customHeight="1">
      <c r="A1785" s="41"/>
      <c r="B1785" s="47"/>
      <c r="C1785" s="302" t="s">
        <v>28</v>
      </c>
      <c r="D1785" s="302" t="s">
        <v>2740</v>
      </c>
      <c r="E1785" s="20" t="s">
        <v>28</v>
      </c>
      <c r="F1785" s="303">
        <v>5.9569999999999999</v>
      </c>
      <c r="G1785" s="41"/>
      <c r="H1785" s="47"/>
    </row>
    <row r="1786" s="2" customFormat="1" ht="16.8" customHeight="1">
      <c r="A1786" s="41"/>
      <c r="B1786" s="47"/>
      <c r="C1786" s="302" t="s">
        <v>28</v>
      </c>
      <c r="D1786" s="302" t="s">
        <v>890</v>
      </c>
      <c r="E1786" s="20" t="s">
        <v>28</v>
      </c>
      <c r="F1786" s="303">
        <v>0</v>
      </c>
      <c r="G1786" s="41"/>
      <c r="H1786" s="47"/>
    </row>
    <row r="1787" s="2" customFormat="1" ht="16.8" customHeight="1">
      <c r="A1787" s="41"/>
      <c r="B1787" s="47"/>
      <c r="C1787" s="302" t="s">
        <v>28</v>
      </c>
      <c r="D1787" s="302" t="s">
        <v>2739</v>
      </c>
      <c r="E1787" s="20" t="s">
        <v>28</v>
      </c>
      <c r="F1787" s="303">
        <v>0</v>
      </c>
      <c r="G1787" s="41"/>
      <c r="H1787" s="47"/>
    </row>
    <row r="1788" s="2" customFormat="1" ht="16.8" customHeight="1">
      <c r="A1788" s="41"/>
      <c r="B1788" s="47"/>
      <c r="C1788" s="302" t="s">
        <v>28</v>
      </c>
      <c r="D1788" s="302" t="s">
        <v>2741</v>
      </c>
      <c r="E1788" s="20" t="s">
        <v>28</v>
      </c>
      <c r="F1788" s="303">
        <v>4.75</v>
      </c>
      <c r="G1788" s="41"/>
      <c r="H1788" s="47"/>
    </row>
    <row r="1789" s="2" customFormat="1" ht="16.8" customHeight="1">
      <c r="A1789" s="41"/>
      <c r="B1789" s="47"/>
      <c r="C1789" s="302" t="s">
        <v>484</v>
      </c>
      <c r="D1789" s="302" t="s">
        <v>618</v>
      </c>
      <c r="E1789" s="20" t="s">
        <v>28</v>
      </c>
      <c r="F1789" s="303">
        <v>10.707000000000001</v>
      </c>
      <c r="G1789" s="41"/>
      <c r="H1789" s="47"/>
    </row>
    <row r="1790" s="2" customFormat="1" ht="16.8" customHeight="1">
      <c r="A1790" s="41"/>
      <c r="B1790" s="47"/>
      <c r="C1790" s="304" t="s">
        <v>4624</v>
      </c>
      <c r="D1790" s="41"/>
      <c r="E1790" s="41"/>
      <c r="F1790" s="41"/>
      <c r="G1790" s="41"/>
      <c r="H1790" s="47"/>
    </row>
    <row r="1791" s="2" customFormat="1" ht="16.8" customHeight="1">
      <c r="A1791" s="41"/>
      <c r="B1791" s="47"/>
      <c r="C1791" s="302" t="s">
        <v>2733</v>
      </c>
      <c r="D1791" s="302" t="s">
        <v>4852</v>
      </c>
      <c r="E1791" s="20" t="s">
        <v>572</v>
      </c>
      <c r="F1791" s="303">
        <v>22.556999999999999</v>
      </c>
      <c r="G1791" s="41"/>
      <c r="H1791" s="47"/>
    </row>
    <row r="1792" s="2" customFormat="1" ht="16.8" customHeight="1">
      <c r="A1792" s="41"/>
      <c r="B1792" s="47"/>
      <c r="C1792" s="302" t="s">
        <v>2749</v>
      </c>
      <c r="D1792" s="302" t="s">
        <v>2750</v>
      </c>
      <c r="E1792" s="20" t="s">
        <v>572</v>
      </c>
      <c r="F1792" s="303">
        <v>11.778000000000001</v>
      </c>
      <c r="G1792" s="41"/>
      <c r="H1792" s="47"/>
    </row>
    <row r="1793" s="2" customFormat="1" ht="16.8" customHeight="1">
      <c r="A1793" s="41"/>
      <c r="B1793" s="47"/>
      <c r="C1793" s="298" t="s">
        <v>2676</v>
      </c>
      <c r="D1793" s="299" t="s">
        <v>2676</v>
      </c>
      <c r="E1793" s="300" t="s">
        <v>28</v>
      </c>
      <c r="F1793" s="301">
        <v>193.88</v>
      </c>
      <c r="G1793" s="41"/>
      <c r="H1793" s="47"/>
    </row>
    <row r="1794" s="2" customFormat="1" ht="16.8" customHeight="1">
      <c r="A1794" s="41"/>
      <c r="B1794" s="47"/>
      <c r="C1794" s="302" t="s">
        <v>28</v>
      </c>
      <c r="D1794" s="302" t="s">
        <v>332</v>
      </c>
      <c r="E1794" s="20" t="s">
        <v>28</v>
      </c>
      <c r="F1794" s="303">
        <v>178.80000000000001</v>
      </c>
      <c r="G1794" s="41"/>
      <c r="H1794" s="47"/>
    </row>
    <row r="1795" s="2" customFormat="1" ht="16.8" customHeight="1">
      <c r="A1795" s="41"/>
      <c r="B1795" s="47"/>
      <c r="C1795" s="302" t="s">
        <v>28</v>
      </c>
      <c r="D1795" s="302" t="s">
        <v>665</v>
      </c>
      <c r="E1795" s="20" t="s">
        <v>28</v>
      </c>
      <c r="F1795" s="303">
        <v>10.199999999999999</v>
      </c>
      <c r="G1795" s="41"/>
      <c r="H1795" s="47"/>
    </row>
    <row r="1796" s="2" customFormat="1" ht="16.8" customHeight="1">
      <c r="A1796" s="41"/>
      <c r="B1796" s="47"/>
      <c r="C1796" s="302" t="s">
        <v>28</v>
      </c>
      <c r="D1796" s="302" t="s">
        <v>1910</v>
      </c>
      <c r="E1796" s="20" t="s">
        <v>28</v>
      </c>
      <c r="F1796" s="303">
        <v>4.8799999999999999</v>
      </c>
      <c r="G1796" s="41"/>
      <c r="H1796" s="47"/>
    </row>
    <row r="1797" s="2" customFormat="1" ht="16.8" customHeight="1">
      <c r="A1797" s="41"/>
      <c r="B1797" s="47"/>
      <c r="C1797" s="302" t="s">
        <v>2676</v>
      </c>
      <c r="D1797" s="302" t="s">
        <v>416</v>
      </c>
      <c r="E1797" s="20" t="s">
        <v>28</v>
      </c>
      <c r="F1797" s="303">
        <v>193.88</v>
      </c>
      <c r="G1797" s="41"/>
      <c r="H1797" s="47"/>
    </row>
    <row r="1798" s="2" customFormat="1" ht="16.8" customHeight="1">
      <c r="A1798" s="41"/>
      <c r="B1798" s="47"/>
      <c r="C1798" s="298" t="s">
        <v>487</v>
      </c>
      <c r="D1798" s="299" t="s">
        <v>487</v>
      </c>
      <c r="E1798" s="300" t="s">
        <v>28</v>
      </c>
      <c r="F1798" s="301">
        <v>366.60000000000002</v>
      </c>
      <c r="G1798" s="41"/>
      <c r="H1798" s="47"/>
    </row>
    <row r="1799" s="2" customFormat="1" ht="16.8" customHeight="1">
      <c r="A1799" s="41"/>
      <c r="B1799" s="47"/>
      <c r="C1799" s="302" t="s">
        <v>28</v>
      </c>
      <c r="D1799" s="302" t="s">
        <v>828</v>
      </c>
      <c r="E1799" s="20" t="s">
        <v>28</v>
      </c>
      <c r="F1799" s="303">
        <v>0</v>
      </c>
      <c r="G1799" s="41"/>
      <c r="H1799" s="47"/>
    </row>
    <row r="1800" s="2" customFormat="1" ht="16.8" customHeight="1">
      <c r="A1800" s="41"/>
      <c r="B1800" s="47"/>
      <c r="C1800" s="302" t="s">
        <v>28</v>
      </c>
      <c r="D1800" s="302" t="s">
        <v>2817</v>
      </c>
      <c r="E1800" s="20" t="s">
        <v>28</v>
      </c>
      <c r="F1800" s="303">
        <v>366.60000000000002</v>
      </c>
      <c r="G1800" s="41"/>
      <c r="H1800" s="47"/>
    </row>
    <row r="1801" s="2" customFormat="1" ht="16.8" customHeight="1">
      <c r="A1801" s="41"/>
      <c r="B1801" s="47"/>
      <c r="C1801" s="302" t="s">
        <v>487</v>
      </c>
      <c r="D1801" s="302" t="s">
        <v>618</v>
      </c>
      <c r="E1801" s="20" t="s">
        <v>28</v>
      </c>
      <c r="F1801" s="303">
        <v>366.60000000000002</v>
      </c>
      <c r="G1801" s="41"/>
      <c r="H1801" s="47"/>
    </row>
    <row r="1802" s="2" customFormat="1" ht="16.8" customHeight="1">
      <c r="A1802" s="41"/>
      <c r="B1802" s="47"/>
      <c r="C1802" s="304" t="s">
        <v>4624</v>
      </c>
      <c r="D1802" s="41"/>
      <c r="E1802" s="41"/>
      <c r="F1802" s="41"/>
      <c r="G1802" s="41"/>
      <c r="H1802" s="47"/>
    </row>
    <row r="1803" s="2" customFormat="1">
      <c r="A1803" s="41"/>
      <c r="B1803" s="47"/>
      <c r="C1803" s="302" t="s">
        <v>2819</v>
      </c>
      <c r="D1803" s="302" t="s">
        <v>4853</v>
      </c>
      <c r="E1803" s="20" t="s">
        <v>572</v>
      </c>
      <c r="F1803" s="303">
        <v>976.60000000000002</v>
      </c>
      <c r="G1803" s="41"/>
      <c r="H1803" s="47"/>
    </row>
    <row r="1804" s="2" customFormat="1" ht="16.8" customHeight="1">
      <c r="A1804" s="41"/>
      <c r="B1804" s="47"/>
      <c r="C1804" s="302" t="s">
        <v>2831</v>
      </c>
      <c r="D1804" s="302" t="s">
        <v>2832</v>
      </c>
      <c r="E1804" s="20" t="s">
        <v>572</v>
      </c>
      <c r="F1804" s="303">
        <v>384.93000000000001</v>
      </c>
      <c r="G1804" s="41"/>
      <c r="H1804" s="47"/>
    </row>
    <row r="1805" s="2" customFormat="1" ht="16.8" customHeight="1">
      <c r="A1805" s="41"/>
      <c r="B1805" s="47"/>
      <c r="C1805" s="298" t="s">
        <v>490</v>
      </c>
      <c r="D1805" s="299" t="s">
        <v>490</v>
      </c>
      <c r="E1805" s="300" t="s">
        <v>28</v>
      </c>
      <c r="F1805" s="301">
        <v>610</v>
      </c>
      <c r="G1805" s="41"/>
      <c r="H1805" s="47"/>
    </row>
    <row r="1806" s="2" customFormat="1" ht="16.8" customHeight="1">
      <c r="A1806" s="41"/>
      <c r="B1806" s="47"/>
      <c r="C1806" s="302" t="s">
        <v>28</v>
      </c>
      <c r="D1806" s="302" t="s">
        <v>2823</v>
      </c>
      <c r="E1806" s="20" t="s">
        <v>28</v>
      </c>
      <c r="F1806" s="303">
        <v>976.60000000000002</v>
      </c>
      <c r="G1806" s="41"/>
      <c r="H1806" s="47"/>
    </row>
    <row r="1807" s="2" customFormat="1" ht="16.8" customHeight="1">
      <c r="A1807" s="41"/>
      <c r="B1807" s="47"/>
      <c r="C1807" s="302" t="s">
        <v>28</v>
      </c>
      <c r="D1807" s="302" t="s">
        <v>2824</v>
      </c>
      <c r="E1807" s="20" t="s">
        <v>28</v>
      </c>
      <c r="F1807" s="303">
        <v>-366.60000000000002</v>
      </c>
      <c r="G1807" s="41"/>
      <c r="H1807" s="47"/>
    </row>
    <row r="1808" s="2" customFormat="1" ht="16.8" customHeight="1">
      <c r="A1808" s="41"/>
      <c r="B1808" s="47"/>
      <c r="C1808" s="302" t="s">
        <v>490</v>
      </c>
      <c r="D1808" s="302" t="s">
        <v>618</v>
      </c>
      <c r="E1808" s="20" t="s">
        <v>28</v>
      </c>
      <c r="F1808" s="303">
        <v>610</v>
      </c>
      <c r="G1808" s="41"/>
      <c r="H1808" s="47"/>
    </row>
    <row r="1809" s="2" customFormat="1" ht="16.8" customHeight="1">
      <c r="A1809" s="41"/>
      <c r="B1809" s="47"/>
      <c r="C1809" s="304" t="s">
        <v>4624</v>
      </c>
      <c r="D1809" s="41"/>
      <c r="E1809" s="41"/>
      <c r="F1809" s="41"/>
      <c r="G1809" s="41"/>
      <c r="H1809" s="47"/>
    </row>
    <row r="1810" s="2" customFormat="1">
      <c r="A1810" s="41"/>
      <c r="B1810" s="47"/>
      <c r="C1810" s="302" t="s">
        <v>2819</v>
      </c>
      <c r="D1810" s="302" t="s">
        <v>4853</v>
      </c>
      <c r="E1810" s="20" t="s">
        <v>572</v>
      </c>
      <c r="F1810" s="303">
        <v>976.60000000000002</v>
      </c>
      <c r="G1810" s="41"/>
      <c r="H1810" s="47"/>
    </row>
    <row r="1811" s="2" customFormat="1" ht="16.8" customHeight="1">
      <c r="A1811" s="41"/>
      <c r="B1811" s="47"/>
      <c r="C1811" s="302" t="s">
        <v>2836</v>
      </c>
      <c r="D1811" s="302" t="s">
        <v>2837</v>
      </c>
      <c r="E1811" s="20" t="s">
        <v>572</v>
      </c>
      <c r="F1811" s="303">
        <v>320.25</v>
      </c>
      <c r="G1811" s="41"/>
      <c r="H1811" s="47"/>
    </row>
    <row r="1812" s="2" customFormat="1" ht="16.8" customHeight="1">
      <c r="A1812" s="41"/>
      <c r="B1812" s="47"/>
      <c r="C1812" s="302" t="s">
        <v>2826</v>
      </c>
      <c r="D1812" s="302" t="s">
        <v>2827</v>
      </c>
      <c r="E1812" s="20" t="s">
        <v>572</v>
      </c>
      <c r="F1812" s="303">
        <v>320.25</v>
      </c>
      <c r="G1812" s="41"/>
      <c r="H1812" s="47"/>
    </row>
    <row r="1813" s="2" customFormat="1" ht="16.8" customHeight="1">
      <c r="A1813" s="41"/>
      <c r="B1813" s="47"/>
      <c r="C1813" s="298" t="s">
        <v>493</v>
      </c>
      <c r="D1813" s="299" t="s">
        <v>493</v>
      </c>
      <c r="E1813" s="300" t="s">
        <v>28</v>
      </c>
      <c r="F1813" s="301">
        <v>435.21499999999998</v>
      </c>
      <c r="G1813" s="41"/>
      <c r="H1813" s="47"/>
    </row>
    <row r="1814" s="2" customFormat="1" ht="16.8" customHeight="1">
      <c r="A1814" s="41"/>
      <c r="B1814" s="47"/>
      <c r="C1814" s="302" t="s">
        <v>28</v>
      </c>
      <c r="D1814" s="302" t="s">
        <v>804</v>
      </c>
      <c r="E1814" s="20" t="s">
        <v>28</v>
      </c>
      <c r="F1814" s="303">
        <v>0</v>
      </c>
      <c r="G1814" s="41"/>
      <c r="H1814" s="47"/>
    </row>
    <row r="1815" s="2" customFormat="1" ht="16.8" customHeight="1">
      <c r="A1815" s="41"/>
      <c r="B1815" s="47"/>
      <c r="C1815" s="302" t="s">
        <v>28</v>
      </c>
      <c r="D1815" s="302" t="s">
        <v>336</v>
      </c>
      <c r="E1815" s="20" t="s">
        <v>28</v>
      </c>
      <c r="F1815" s="303">
        <v>27.765000000000001</v>
      </c>
      <c r="G1815" s="41"/>
      <c r="H1815" s="47"/>
    </row>
    <row r="1816" s="2" customFormat="1" ht="16.8" customHeight="1">
      <c r="A1816" s="41"/>
      <c r="B1816" s="47"/>
      <c r="C1816" s="302" t="s">
        <v>28</v>
      </c>
      <c r="D1816" s="302" t="s">
        <v>338</v>
      </c>
      <c r="E1816" s="20" t="s">
        <v>28</v>
      </c>
      <c r="F1816" s="303">
        <v>355.35000000000002</v>
      </c>
      <c r="G1816" s="41"/>
      <c r="H1816" s="47"/>
    </row>
    <row r="1817" s="2" customFormat="1" ht="16.8" customHeight="1">
      <c r="A1817" s="41"/>
      <c r="B1817" s="47"/>
      <c r="C1817" s="302" t="s">
        <v>28</v>
      </c>
      <c r="D1817" s="302" t="s">
        <v>143</v>
      </c>
      <c r="E1817" s="20" t="s">
        <v>28</v>
      </c>
      <c r="F1817" s="303">
        <v>52.100000000000001</v>
      </c>
      <c r="G1817" s="41"/>
      <c r="H1817" s="47"/>
    </row>
    <row r="1818" s="2" customFormat="1" ht="16.8" customHeight="1">
      <c r="A1818" s="41"/>
      <c r="B1818" s="47"/>
      <c r="C1818" s="302" t="s">
        <v>493</v>
      </c>
      <c r="D1818" s="302" t="s">
        <v>618</v>
      </c>
      <c r="E1818" s="20" t="s">
        <v>28</v>
      </c>
      <c r="F1818" s="303">
        <v>435.21499999999998</v>
      </c>
      <c r="G1818" s="41"/>
      <c r="H1818" s="47"/>
    </row>
    <row r="1819" s="2" customFormat="1" ht="16.8" customHeight="1">
      <c r="A1819" s="41"/>
      <c r="B1819" s="47"/>
      <c r="C1819" s="304" t="s">
        <v>4624</v>
      </c>
      <c r="D1819" s="41"/>
      <c r="E1819" s="41"/>
      <c r="F1819" s="41"/>
      <c r="G1819" s="41"/>
      <c r="H1819" s="47"/>
    </row>
    <row r="1820" s="2" customFormat="1" ht="16.8" customHeight="1">
      <c r="A1820" s="41"/>
      <c r="B1820" s="47"/>
      <c r="C1820" s="302" t="s">
        <v>2678</v>
      </c>
      <c r="D1820" s="302" t="s">
        <v>4667</v>
      </c>
      <c r="E1820" s="20" t="s">
        <v>572</v>
      </c>
      <c r="F1820" s="303">
        <v>989.423</v>
      </c>
      <c r="G1820" s="41"/>
      <c r="H1820" s="47"/>
    </row>
    <row r="1821" s="2" customFormat="1" ht="16.8" customHeight="1">
      <c r="A1821" s="41"/>
      <c r="B1821" s="47"/>
      <c r="C1821" s="302" t="s">
        <v>1853</v>
      </c>
      <c r="D1821" s="302" t="s">
        <v>4854</v>
      </c>
      <c r="E1821" s="20" t="s">
        <v>388</v>
      </c>
      <c r="F1821" s="303">
        <v>75.132999999999996</v>
      </c>
      <c r="G1821" s="41"/>
      <c r="H1821" s="47"/>
    </row>
    <row r="1822" s="2" customFormat="1" ht="16.8" customHeight="1">
      <c r="A1822" s="41"/>
      <c r="B1822" s="47"/>
      <c r="C1822" s="302" t="s">
        <v>1872</v>
      </c>
      <c r="D1822" s="302" t="s">
        <v>4657</v>
      </c>
      <c r="E1822" s="20" t="s">
        <v>634</v>
      </c>
      <c r="F1822" s="303">
        <v>5.5140000000000002</v>
      </c>
      <c r="G1822" s="41"/>
      <c r="H1822" s="47"/>
    </row>
    <row r="1823" s="2" customFormat="1" ht="16.8" customHeight="1">
      <c r="A1823" s="41"/>
      <c r="B1823" s="47"/>
      <c r="C1823" s="302" t="s">
        <v>1906</v>
      </c>
      <c r="D1823" s="302" t="s">
        <v>4658</v>
      </c>
      <c r="E1823" s="20" t="s">
        <v>572</v>
      </c>
      <c r="F1823" s="303">
        <v>1183.5229999999999</v>
      </c>
      <c r="G1823" s="41"/>
      <c r="H1823" s="47"/>
    </row>
    <row r="1824" s="2" customFormat="1">
      <c r="A1824" s="41"/>
      <c r="B1824" s="47"/>
      <c r="C1824" s="302" t="s">
        <v>1979</v>
      </c>
      <c r="D1824" s="302" t="s">
        <v>4699</v>
      </c>
      <c r="E1824" s="20" t="s">
        <v>572</v>
      </c>
      <c r="F1824" s="303">
        <v>1101.0650000000001</v>
      </c>
      <c r="G1824" s="41"/>
      <c r="H1824" s="47"/>
    </row>
    <row r="1825" s="2" customFormat="1" ht="16.8" customHeight="1">
      <c r="A1825" s="41"/>
      <c r="B1825" s="47"/>
      <c r="C1825" s="302" t="s">
        <v>2692</v>
      </c>
      <c r="D1825" s="302" t="s">
        <v>2693</v>
      </c>
      <c r="E1825" s="20" t="s">
        <v>572</v>
      </c>
      <c r="F1825" s="303">
        <v>978.44500000000005</v>
      </c>
      <c r="G1825" s="41"/>
      <c r="H1825" s="47"/>
    </row>
    <row r="1826" s="2" customFormat="1" ht="16.8" customHeight="1">
      <c r="A1826" s="41"/>
      <c r="B1826" s="47"/>
      <c r="C1826" s="302" t="s">
        <v>2701</v>
      </c>
      <c r="D1826" s="302" t="s">
        <v>2702</v>
      </c>
      <c r="E1826" s="20" t="s">
        <v>572</v>
      </c>
      <c r="F1826" s="303">
        <v>1038.894</v>
      </c>
      <c r="G1826" s="41"/>
      <c r="H1826" s="47"/>
    </row>
    <row r="1827" s="2" customFormat="1" ht="16.8" customHeight="1">
      <c r="A1827" s="41"/>
      <c r="B1827" s="47"/>
      <c r="C1827" s="298" t="s">
        <v>496</v>
      </c>
      <c r="D1827" s="299" t="s">
        <v>496</v>
      </c>
      <c r="E1827" s="300" t="s">
        <v>28</v>
      </c>
      <c r="F1827" s="301">
        <v>454.69999999999999</v>
      </c>
      <c r="G1827" s="41"/>
      <c r="H1827" s="47"/>
    </row>
    <row r="1828" s="2" customFormat="1" ht="16.8" customHeight="1">
      <c r="A1828" s="41"/>
      <c r="B1828" s="47"/>
      <c r="C1828" s="302" t="s">
        <v>28</v>
      </c>
      <c r="D1828" s="302" t="s">
        <v>807</v>
      </c>
      <c r="E1828" s="20" t="s">
        <v>28</v>
      </c>
      <c r="F1828" s="303">
        <v>0</v>
      </c>
      <c r="G1828" s="41"/>
      <c r="H1828" s="47"/>
    </row>
    <row r="1829" s="2" customFormat="1" ht="16.8" customHeight="1">
      <c r="A1829" s="41"/>
      <c r="B1829" s="47"/>
      <c r="C1829" s="302" t="s">
        <v>28</v>
      </c>
      <c r="D1829" s="302" t="s">
        <v>341</v>
      </c>
      <c r="E1829" s="20" t="s">
        <v>28</v>
      </c>
      <c r="F1829" s="303">
        <v>427</v>
      </c>
      <c r="G1829" s="41"/>
      <c r="H1829" s="47"/>
    </row>
    <row r="1830" s="2" customFormat="1" ht="16.8" customHeight="1">
      <c r="A1830" s="41"/>
      <c r="B1830" s="47"/>
      <c r="C1830" s="302" t="s">
        <v>28</v>
      </c>
      <c r="D1830" s="302" t="s">
        <v>145</v>
      </c>
      <c r="E1830" s="20" t="s">
        <v>28</v>
      </c>
      <c r="F1830" s="303">
        <v>27.699999999999999</v>
      </c>
      <c r="G1830" s="41"/>
      <c r="H1830" s="47"/>
    </row>
    <row r="1831" s="2" customFormat="1" ht="16.8" customHeight="1">
      <c r="A1831" s="41"/>
      <c r="B1831" s="47"/>
      <c r="C1831" s="302" t="s">
        <v>496</v>
      </c>
      <c r="D1831" s="302" t="s">
        <v>618</v>
      </c>
      <c r="E1831" s="20" t="s">
        <v>28</v>
      </c>
      <c r="F1831" s="303">
        <v>454.69999999999999</v>
      </c>
      <c r="G1831" s="41"/>
      <c r="H1831" s="47"/>
    </row>
    <row r="1832" s="2" customFormat="1" ht="16.8" customHeight="1">
      <c r="A1832" s="41"/>
      <c r="B1832" s="47"/>
      <c r="C1832" s="304" t="s">
        <v>4624</v>
      </c>
      <c r="D1832" s="41"/>
      <c r="E1832" s="41"/>
      <c r="F1832" s="41"/>
      <c r="G1832" s="41"/>
      <c r="H1832" s="47"/>
    </row>
    <row r="1833" s="2" customFormat="1" ht="16.8" customHeight="1">
      <c r="A1833" s="41"/>
      <c r="B1833" s="47"/>
      <c r="C1833" s="302" t="s">
        <v>2678</v>
      </c>
      <c r="D1833" s="302" t="s">
        <v>4667</v>
      </c>
      <c r="E1833" s="20" t="s">
        <v>572</v>
      </c>
      <c r="F1833" s="303">
        <v>989.423</v>
      </c>
      <c r="G1833" s="41"/>
      <c r="H1833" s="47"/>
    </row>
    <row r="1834" s="2" customFormat="1" ht="16.8" customHeight="1">
      <c r="A1834" s="41"/>
      <c r="B1834" s="47"/>
      <c r="C1834" s="302" t="s">
        <v>1853</v>
      </c>
      <c r="D1834" s="302" t="s">
        <v>4854</v>
      </c>
      <c r="E1834" s="20" t="s">
        <v>388</v>
      </c>
      <c r="F1834" s="303">
        <v>75.132999999999996</v>
      </c>
      <c r="G1834" s="41"/>
      <c r="H1834" s="47"/>
    </row>
    <row r="1835" s="2" customFormat="1" ht="16.8" customHeight="1">
      <c r="A1835" s="41"/>
      <c r="B1835" s="47"/>
      <c r="C1835" s="302" t="s">
        <v>1872</v>
      </c>
      <c r="D1835" s="302" t="s">
        <v>4657</v>
      </c>
      <c r="E1835" s="20" t="s">
        <v>634</v>
      </c>
      <c r="F1835" s="303">
        <v>5.5140000000000002</v>
      </c>
      <c r="G1835" s="41"/>
      <c r="H1835" s="47"/>
    </row>
    <row r="1836" s="2" customFormat="1" ht="16.8" customHeight="1">
      <c r="A1836" s="41"/>
      <c r="B1836" s="47"/>
      <c r="C1836" s="302" t="s">
        <v>1906</v>
      </c>
      <c r="D1836" s="302" t="s">
        <v>4658</v>
      </c>
      <c r="E1836" s="20" t="s">
        <v>572</v>
      </c>
      <c r="F1836" s="303">
        <v>1183.5229999999999</v>
      </c>
      <c r="G1836" s="41"/>
      <c r="H1836" s="47"/>
    </row>
    <row r="1837" s="2" customFormat="1">
      <c r="A1837" s="41"/>
      <c r="B1837" s="47"/>
      <c r="C1837" s="302" t="s">
        <v>1979</v>
      </c>
      <c r="D1837" s="302" t="s">
        <v>4699</v>
      </c>
      <c r="E1837" s="20" t="s">
        <v>572</v>
      </c>
      <c r="F1837" s="303">
        <v>1101.0650000000001</v>
      </c>
      <c r="G1837" s="41"/>
      <c r="H1837" s="47"/>
    </row>
    <row r="1838" s="2" customFormat="1" ht="16.8" customHeight="1">
      <c r="A1838" s="41"/>
      <c r="B1838" s="47"/>
      <c r="C1838" s="302" t="s">
        <v>2692</v>
      </c>
      <c r="D1838" s="302" t="s">
        <v>2693</v>
      </c>
      <c r="E1838" s="20" t="s">
        <v>572</v>
      </c>
      <c r="F1838" s="303">
        <v>978.44500000000005</v>
      </c>
      <c r="G1838" s="41"/>
      <c r="H1838" s="47"/>
    </row>
    <row r="1839" s="2" customFormat="1" ht="16.8" customHeight="1">
      <c r="A1839" s="41"/>
      <c r="B1839" s="47"/>
      <c r="C1839" s="302" t="s">
        <v>2701</v>
      </c>
      <c r="D1839" s="302" t="s">
        <v>2702</v>
      </c>
      <c r="E1839" s="20" t="s">
        <v>572</v>
      </c>
      <c r="F1839" s="303">
        <v>1038.894</v>
      </c>
      <c r="G1839" s="41"/>
      <c r="H1839" s="47"/>
    </row>
    <row r="1840" s="2" customFormat="1" ht="16.8" customHeight="1">
      <c r="A1840" s="41"/>
      <c r="B1840" s="47"/>
      <c r="C1840" s="298" t="s">
        <v>497</v>
      </c>
      <c r="D1840" s="299" t="s">
        <v>497</v>
      </c>
      <c r="E1840" s="300" t="s">
        <v>28</v>
      </c>
      <c r="F1840" s="301">
        <v>80.510000000000005</v>
      </c>
      <c r="G1840" s="41"/>
      <c r="H1840" s="47"/>
    </row>
    <row r="1841" s="2" customFormat="1" ht="16.8" customHeight="1">
      <c r="A1841" s="41"/>
      <c r="B1841" s="47"/>
      <c r="C1841" s="302" t="s">
        <v>28</v>
      </c>
      <c r="D1841" s="302" t="s">
        <v>1178</v>
      </c>
      <c r="E1841" s="20" t="s">
        <v>28</v>
      </c>
      <c r="F1841" s="303">
        <v>0</v>
      </c>
      <c r="G1841" s="41"/>
      <c r="H1841" s="47"/>
    </row>
    <row r="1842" s="2" customFormat="1" ht="16.8" customHeight="1">
      <c r="A1842" s="41"/>
      <c r="B1842" s="47"/>
      <c r="C1842" s="302" t="s">
        <v>28</v>
      </c>
      <c r="D1842" s="302" t="s">
        <v>316</v>
      </c>
      <c r="E1842" s="20" t="s">
        <v>28</v>
      </c>
      <c r="F1842" s="303">
        <v>35.399999999999999</v>
      </c>
      <c r="G1842" s="41"/>
      <c r="H1842" s="47"/>
    </row>
    <row r="1843" s="2" customFormat="1" ht="16.8" customHeight="1">
      <c r="A1843" s="41"/>
      <c r="B1843" s="47"/>
      <c r="C1843" s="302" t="s">
        <v>28</v>
      </c>
      <c r="D1843" s="302" t="s">
        <v>318</v>
      </c>
      <c r="E1843" s="20" t="s">
        <v>28</v>
      </c>
      <c r="F1843" s="303">
        <v>24.859999999999999</v>
      </c>
      <c r="G1843" s="41"/>
      <c r="H1843" s="47"/>
    </row>
    <row r="1844" s="2" customFormat="1" ht="16.8" customHeight="1">
      <c r="A1844" s="41"/>
      <c r="B1844" s="47"/>
      <c r="C1844" s="302" t="s">
        <v>28</v>
      </c>
      <c r="D1844" s="302" t="s">
        <v>1614</v>
      </c>
      <c r="E1844" s="20" t="s">
        <v>28</v>
      </c>
      <c r="F1844" s="303">
        <v>0</v>
      </c>
      <c r="G1844" s="41"/>
      <c r="H1844" s="47"/>
    </row>
    <row r="1845" s="2" customFormat="1" ht="16.8" customHeight="1">
      <c r="A1845" s="41"/>
      <c r="B1845" s="47"/>
      <c r="C1845" s="302" t="s">
        <v>28</v>
      </c>
      <c r="D1845" s="302" t="s">
        <v>1615</v>
      </c>
      <c r="E1845" s="20" t="s">
        <v>28</v>
      </c>
      <c r="F1845" s="303">
        <v>0</v>
      </c>
      <c r="G1845" s="41"/>
      <c r="H1845" s="47"/>
    </row>
    <row r="1846" s="2" customFormat="1" ht="16.8" customHeight="1">
      <c r="A1846" s="41"/>
      <c r="B1846" s="47"/>
      <c r="C1846" s="302" t="s">
        <v>28</v>
      </c>
      <c r="D1846" s="302" t="s">
        <v>2794</v>
      </c>
      <c r="E1846" s="20" t="s">
        <v>28</v>
      </c>
      <c r="F1846" s="303">
        <v>0</v>
      </c>
      <c r="G1846" s="41"/>
      <c r="H1846" s="47"/>
    </row>
    <row r="1847" s="2" customFormat="1" ht="16.8" customHeight="1">
      <c r="A1847" s="41"/>
      <c r="B1847" s="47"/>
      <c r="C1847" s="302" t="s">
        <v>28</v>
      </c>
      <c r="D1847" s="302" t="s">
        <v>2419</v>
      </c>
      <c r="E1847" s="20" t="s">
        <v>28</v>
      </c>
      <c r="F1847" s="303">
        <v>20.25</v>
      </c>
      <c r="G1847" s="41"/>
      <c r="H1847" s="47"/>
    </row>
    <row r="1848" s="2" customFormat="1" ht="16.8" customHeight="1">
      <c r="A1848" s="41"/>
      <c r="B1848" s="47"/>
      <c r="C1848" s="302" t="s">
        <v>497</v>
      </c>
      <c r="D1848" s="302" t="s">
        <v>416</v>
      </c>
      <c r="E1848" s="20" t="s">
        <v>28</v>
      </c>
      <c r="F1848" s="303">
        <v>80.510000000000005</v>
      </c>
      <c r="G1848" s="41"/>
      <c r="H1848" s="47"/>
    </row>
    <row r="1849" s="2" customFormat="1" ht="16.8" customHeight="1">
      <c r="A1849" s="41"/>
      <c r="B1849" s="47"/>
      <c r="C1849" s="304" t="s">
        <v>4624</v>
      </c>
      <c r="D1849" s="41"/>
      <c r="E1849" s="41"/>
      <c r="F1849" s="41"/>
      <c r="G1849" s="41"/>
      <c r="H1849" s="47"/>
    </row>
    <row r="1850" s="2" customFormat="1" ht="16.8" customHeight="1">
      <c r="A1850" s="41"/>
      <c r="B1850" s="47"/>
      <c r="C1850" s="302" t="s">
        <v>2790</v>
      </c>
      <c r="D1850" s="302" t="s">
        <v>4777</v>
      </c>
      <c r="E1850" s="20" t="s">
        <v>572</v>
      </c>
      <c r="F1850" s="303">
        <v>80.510000000000005</v>
      </c>
      <c r="G1850" s="41"/>
      <c r="H1850" s="47"/>
    </row>
    <row r="1851" s="2" customFormat="1" ht="16.8" customHeight="1">
      <c r="A1851" s="41"/>
      <c r="B1851" s="47"/>
      <c r="C1851" s="302" t="s">
        <v>2490</v>
      </c>
      <c r="D1851" s="302" t="s">
        <v>4855</v>
      </c>
      <c r="E1851" s="20" t="s">
        <v>572</v>
      </c>
      <c r="F1851" s="303">
        <v>80.510000000000005</v>
      </c>
      <c r="G1851" s="41"/>
      <c r="H1851" s="47"/>
    </row>
    <row r="1852" s="2" customFormat="1">
      <c r="A1852" s="41"/>
      <c r="B1852" s="47"/>
      <c r="C1852" s="302" t="s">
        <v>2495</v>
      </c>
      <c r="D1852" s="302" t="s">
        <v>2496</v>
      </c>
      <c r="E1852" s="20" t="s">
        <v>572</v>
      </c>
      <c r="F1852" s="303">
        <v>96.611999999999995</v>
      </c>
      <c r="G1852" s="41"/>
      <c r="H1852" s="47"/>
    </row>
    <row r="1853" s="2" customFormat="1" ht="16.8" customHeight="1">
      <c r="A1853" s="41"/>
      <c r="B1853" s="47"/>
      <c r="C1853" s="298" t="s">
        <v>502</v>
      </c>
      <c r="D1853" s="299" t="s">
        <v>502</v>
      </c>
      <c r="E1853" s="300" t="s">
        <v>28</v>
      </c>
      <c r="F1853" s="301">
        <v>61</v>
      </c>
      <c r="G1853" s="41"/>
      <c r="H1853" s="47"/>
    </row>
    <row r="1854" s="2" customFormat="1" ht="16.8" customHeight="1">
      <c r="A1854" s="41"/>
      <c r="B1854" s="47"/>
      <c r="C1854" s="302" t="s">
        <v>28</v>
      </c>
      <c r="D1854" s="302" t="s">
        <v>1329</v>
      </c>
      <c r="E1854" s="20" t="s">
        <v>28</v>
      </c>
      <c r="F1854" s="303">
        <v>0</v>
      </c>
      <c r="G1854" s="41"/>
      <c r="H1854" s="47"/>
    </row>
    <row r="1855" s="2" customFormat="1" ht="16.8" customHeight="1">
      <c r="A1855" s="41"/>
      <c r="B1855" s="47"/>
      <c r="C1855" s="302" t="s">
        <v>28</v>
      </c>
      <c r="D1855" s="302" t="s">
        <v>3489</v>
      </c>
      <c r="E1855" s="20" t="s">
        <v>28</v>
      </c>
      <c r="F1855" s="303">
        <v>61</v>
      </c>
      <c r="G1855" s="41"/>
      <c r="H1855" s="47"/>
    </row>
    <row r="1856" s="2" customFormat="1" ht="16.8" customHeight="1">
      <c r="A1856" s="41"/>
      <c r="B1856" s="47"/>
      <c r="C1856" s="302" t="s">
        <v>502</v>
      </c>
      <c r="D1856" s="302" t="s">
        <v>416</v>
      </c>
      <c r="E1856" s="20" t="s">
        <v>28</v>
      </c>
      <c r="F1856" s="303">
        <v>61</v>
      </c>
      <c r="G1856" s="41"/>
      <c r="H1856" s="47"/>
    </row>
    <row r="1857" s="2" customFormat="1" ht="16.8" customHeight="1">
      <c r="A1857" s="41"/>
      <c r="B1857" s="47"/>
      <c r="C1857" s="304" t="s">
        <v>4624</v>
      </c>
      <c r="D1857" s="41"/>
      <c r="E1857" s="41"/>
      <c r="F1857" s="41"/>
      <c r="G1857" s="41"/>
      <c r="H1857" s="47"/>
    </row>
    <row r="1858" s="2" customFormat="1" ht="16.8" customHeight="1">
      <c r="A1858" s="41"/>
      <c r="B1858" s="47"/>
      <c r="C1858" s="302" t="s">
        <v>3485</v>
      </c>
      <c r="D1858" s="302" t="s">
        <v>4856</v>
      </c>
      <c r="E1858" s="20" t="s">
        <v>572</v>
      </c>
      <c r="F1858" s="303">
        <v>61</v>
      </c>
      <c r="G1858" s="41"/>
      <c r="H1858" s="47"/>
    </row>
    <row r="1859" s="2" customFormat="1" ht="16.8" customHeight="1">
      <c r="A1859" s="41"/>
      <c r="B1859" s="47"/>
      <c r="C1859" s="302" t="s">
        <v>3491</v>
      </c>
      <c r="D1859" s="302" t="s">
        <v>4857</v>
      </c>
      <c r="E1859" s="20" t="s">
        <v>572</v>
      </c>
      <c r="F1859" s="303">
        <v>34.557000000000002</v>
      </c>
      <c r="G1859" s="41"/>
      <c r="H1859" s="47"/>
    </row>
    <row r="1860" s="2" customFormat="1" ht="16.8" customHeight="1">
      <c r="A1860" s="41"/>
      <c r="B1860" s="47"/>
      <c r="C1860" s="302" t="s">
        <v>3496</v>
      </c>
      <c r="D1860" s="302" t="s">
        <v>4857</v>
      </c>
      <c r="E1860" s="20" t="s">
        <v>572</v>
      </c>
      <c r="F1860" s="303">
        <v>34.557000000000002</v>
      </c>
      <c r="G1860" s="41"/>
      <c r="H1860" s="47"/>
    </row>
    <row r="1861" s="2" customFormat="1" ht="16.8" customHeight="1">
      <c r="A1861" s="41"/>
      <c r="B1861" s="47"/>
      <c r="C1861" s="298" t="s">
        <v>506</v>
      </c>
      <c r="D1861" s="299" t="s">
        <v>506</v>
      </c>
      <c r="E1861" s="300" t="s">
        <v>28</v>
      </c>
      <c r="F1861" s="301">
        <v>331.89800000000002</v>
      </c>
      <c r="G1861" s="41"/>
      <c r="H1861" s="47"/>
    </row>
    <row r="1862" s="2" customFormat="1" ht="16.8" customHeight="1">
      <c r="A1862" s="41"/>
      <c r="B1862" s="47"/>
      <c r="C1862" s="302" t="s">
        <v>28</v>
      </c>
      <c r="D1862" s="302" t="s">
        <v>398</v>
      </c>
      <c r="E1862" s="20" t="s">
        <v>28</v>
      </c>
      <c r="F1862" s="303">
        <v>0</v>
      </c>
      <c r="G1862" s="41"/>
      <c r="H1862" s="47"/>
    </row>
    <row r="1863" s="2" customFormat="1" ht="16.8" customHeight="1">
      <c r="A1863" s="41"/>
      <c r="B1863" s="47"/>
      <c r="C1863" s="302" t="s">
        <v>28</v>
      </c>
      <c r="D1863" s="302" t="s">
        <v>2314</v>
      </c>
      <c r="E1863" s="20" t="s">
        <v>28</v>
      </c>
      <c r="F1863" s="303">
        <v>49.424999999999997</v>
      </c>
      <c r="G1863" s="41"/>
      <c r="H1863" s="47"/>
    </row>
    <row r="1864" s="2" customFormat="1" ht="16.8" customHeight="1">
      <c r="A1864" s="41"/>
      <c r="B1864" s="47"/>
      <c r="C1864" s="302" t="s">
        <v>28</v>
      </c>
      <c r="D1864" s="302" t="s">
        <v>2315</v>
      </c>
      <c r="E1864" s="20" t="s">
        <v>28</v>
      </c>
      <c r="F1864" s="303">
        <v>72.128</v>
      </c>
      <c r="G1864" s="41"/>
      <c r="H1864" s="47"/>
    </row>
    <row r="1865" s="2" customFormat="1" ht="16.8" customHeight="1">
      <c r="A1865" s="41"/>
      <c r="B1865" s="47"/>
      <c r="C1865" s="302" t="s">
        <v>28</v>
      </c>
      <c r="D1865" s="302" t="s">
        <v>2316</v>
      </c>
      <c r="E1865" s="20" t="s">
        <v>28</v>
      </c>
      <c r="F1865" s="303">
        <v>40.049999999999997</v>
      </c>
      <c r="G1865" s="41"/>
      <c r="H1865" s="47"/>
    </row>
    <row r="1866" s="2" customFormat="1" ht="16.8" customHeight="1">
      <c r="A1866" s="41"/>
      <c r="B1866" s="47"/>
      <c r="C1866" s="302" t="s">
        <v>28</v>
      </c>
      <c r="D1866" s="302" t="s">
        <v>2317</v>
      </c>
      <c r="E1866" s="20" t="s">
        <v>28</v>
      </c>
      <c r="F1866" s="303">
        <v>76.980000000000004</v>
      </c>
      <c r="G1866" s="41"/>
      <c r="H1866" s="47"/>
    </row>
    <row r="1867" s="2" customFormat="1" ht="16.8" customHeight="1">
      <c r="A1867" s="41"/>
      <c r="B1867" s="47"/>
      <c r="C1867" s="302" t="s">
        <v>28</v>
      </c>
      <c r="D1867" s="302" t="s">
        <v>2318</v>
      </c>
      <c r="E1867" s="20" t="s">
        <v>28</v>
      </c>
      <c r="F1867" s="303">
        <v>93.314999999999998</v>
      </c>
      <c r="G1867" s="41"/>
      <c r="H1867" s="47"/>
    </row>
    <row r="1868" s="2" customFormat="1" ht="16.8" customHeight="1">
      <c r="A1868" s="41"/>
      <c r="B1868" s="47"/>
      <c r="C1868" s="302" t="s">
        <v>506</v>
      </c>
      <c r="D1868" s="302" t="s">
        <v>618</v>
      </c>
      <c r="E1868" s="20" t="s">
        <v>28</v>
      </c>
      <c r="F1868" s="303">
        <v>331.89800000000002</v>
      </c>
      <c r="G1868" s="41"/>
      <c r="H1868" s="47"/>
    </row>
    <row r="1869" s="2" customFormat="1" ht="16.8" customHeight="1">
      <c r="A1869" s="41"/>
      <c r="B1869" s="47"/>
      <c r="C1869" s="304" t="s">
        <v>4624</v>
      </c>
      <c r="D1869" s="41"/>
      <c r="E1869" s="41"/>
      <c r="F1869" s="41"/>
      <c r="G1869" s="41"/>
      <c r="H1869" s="47"/>
    </row>
    <row r="1870" s="2" customFormat="1" ht="16.8" customHeight="1">
      <c r="A1870" s="41"/>
      <c r="B1870" s="47"/>
      <c r="C1870" s="302" t="s">
        <v>2310</v>
      </c>
      <c r="D1870" s="302" t="s">
        <v>4858</v>
      </c>
      <c r="E1870" s="20" t="s">
        <v>972</v>
      </c>
      <c r="F1870" s="303">
        <v>344.49799999999999</v>
      </c>
      <c r="G1870" s="41"/>
      <c r="H1870" s="47"/>
    </row>
    <row r="1871" s="2" customFormat="1" ht="16.8" customHeight="1">
      <c r="A1871" s="41"/>
      <c r="B1871" s="47"/>
      <c r="C1871" s="302" t="s">
        <v>2329</v>
      </c>
      <c r="D1871" s="302" t="s">
        <v>4859</v>
      </c>
      <c r="E1871" s="20" t="s">
        <v>972</v>
      </c>
      <c r="F1871" s="303">
        <v>331.89800000000002</v>
      </c>
      <c r="G1871" s="41"/>
      <c r="H1871" s="47"/>
    </row>
    <row r="1872" s="2" customFormat="1" ht="16.8" customHeight="1">
      <c r="A1872" s="41"/>
      <c r="B1872" s="47"/>
      <c r="C1872" s="302" t="s">
        <v>2323</v>
      </c>
      <c r="D1872" s="302" t="s">
        <v>2324</v>
      </c>
      <c r="E1872" s="20" t="s">
        <v>634</v>
      </c>
      <c r="F1872" s="303">
        <v>1.415</v>
      </c>
      <c r="G1872" s="41"/>
      <c r="H1872" s="47"/>
    </row>
    <row r="1873" s="2" customFormat="1" ht="16.8" customHeight="1">
      <c r="A1873" s="41"/>
      <c r="B1873" s="47"/>
      <c r="C1873" s="298" t="s">
        <v>508</v>
      </c>
      <c r="D1873" s="299" t="s">
        <v>508</v>
      </c>
      <c r="E1873" s="300" t="s">
        <v>28</v>
      </c>
      <c r="F1873" s="301">
        <v>408.73899999999998</v>
      </c>
      <c r="G1873" s="41"/>
      <c r="H1873" s="47"/>
    </row>
    <row r="1874" s="2" customFormat="1" ht="16.8" customHeight="1">
      <c r="A1874" s="41"/>
      <c r="B1874" s="47"/>
      <c r="C1874" s="302" t="s">
        <v>28</v>
      </c>
      <c r="D1874" s="302" t="s">
        <v>617</v>
      </c>
      <c r="E1874" s="20" t="s">
        <v>28</v>
      </c>
      <c r="F1874" s="303">
        <v>0</v>
      </c>
      <c r="G1874" s="41"/>
      <c r="H1874" s="47"/>
    </row>
    <row r="1875" s="2" customFormat="1" ht="16.8" customHeight="1">
      <c r="A1875" s="41"/>
      <c r="B1875" s="47"/>
      <c r="C1875" s="302" t="s">
        <v>28</v>
      </c>
      <c r="D1875" s="302" t="s">
        <v>529</v>
      </c>
      <c r="E1875" s="20" t="s">
        <v>28</v>
      </c>
      <c r="F1875" s="303">
        <v>347.63900000000001</v>
      </c>
      <c r="G1875" s="41"/>
      <c r="H1875" s="47"/>
    </row>
    <row r="1876" s="2" customFormat="1" ht="16.8" customHeight="1">
      <c r="A1876" s="41"/>
      <c r="B1876" s="47"/>
      <c r="C1876" s="302" t="s">
        <v>28</v>
      </c>
      <c r="D1876" s="302" t="s">
        <v>531</v>
      </c>
      <c r="E1876" s="20" t="s">
        <v>28</v>
      </c>
      <c r="F1876" s="303">
        <v>61.100000000000001</v>
      </c>
      <c r="G1876" s="41"/>
      <c r="H1876" s="47"/>
    </row>
    <row r="1877" s="2" customFormat="1" ht="16.8" customHeight="1">
      <c r="A1877" s="41"/>
      <c r="B1877" s="47"/>
      <c r="C1877" s="302" t="s">
        <v>508</v>
      </c>
      <c r="D1877" s="302" t="s">
        <v>618</v>
      </c>
      <c r="E1877" s="20" t="s">
        <v>28</v>
      </c>
      <c r="F1877" s="303">
        <v>408.73899999999998</v>
      </c>
      <c r="G1877" s="41"/>
      <c r="H1877" s="47"/>
    </row>
    <row r="1878" s="2" customFormat="1" ht="16.8" customHeight="1">
      <c r="A1878" s="41"/>
      <c r="B1878" s="47"/>
      <c r="C1878" s="304" t="s">
        <v>4624</v>
      </c>
      <c r="D1878" s="41"/>
      <c r="E1878" s="41"/>
      <c r="F1878" s="41"/>
      <c r="G1878" s="41"/>
      <c r="H1878" s="47"/>
    </row>
    <row r="1879" s="2" customFormat="1">
      <c r="A1879" s="41"/>
      <c r="B1879" s="47"/>
      <c r="C1879" s="302" t="s">
        <v>613</v>
      </c>
      <c r="D1879" s="302" t="s">
        <v>4860</v>
      </c>
      <c r="E1879" s="20" t="s">
        <v>388</v>
      </c>
      <c r="F1879" s="303">
        <v>817.47799999999995</v>
      </c>
      <c r="G1879" s="41"/>
      <c r="H1879" s="47"/>
    </row>
    <row r="1880" s="2" customFormat="1" ht="16.8" customHeight="1">
      <c r="A1880" s="41"/>
      <c r="B1880" s="47"/>
      <c r="C1880" s="302" t="s">
        <v>627</v>
      </c>
      <c r="D1880" s="302" t="s">
        <v>4861</v>
      </c>
      <c r="E1880" s="20" t="s">
        <v>388</v>
      </c>
      <c r="F1880" s="303">
        <v>408.73899999999998</v>
      </c>
      <c r="G1880" s="41"/>
      <c r="H1880" s="47"/>
    </row>
    <row r="1881" s="2" customFormat="1" ht="16.8" customHeight="1">
      <c r="A1881" s="41"/>
      <c r="B1881" s="47"/>
      <c r="C1881" s="298" t="s">
        <v>511</v>
      </c>
      <c r="D1881" s="299" t="s">
        <v>511</v>
      </c>
      <c r="E1881" s="300" t="s">
        <v>28</v>
      </c>
      <c r="F1881" s="301">
        <v>217.30699999999999</v>
      </c>
      <c r="G1881" s="41"/>
      <c r="H1881" s="47"/>
    </row>
    <row r="1882" s="2" customFormat="1" ht="16.8" customHeight="1">
      <c r="A1882" s="41"/>
      <c r="B1882" s="47"/>
      <c r="C1882" s="302" t="s">
        <v>28</v>
      </c>
      <c r="D1882" s="302" t="s">
        <v>519</v>
      </c>
      <c r="E1882" s="20" t="s">
        <v>28</v>
      </c>
      <c r="F1882" s="303">
        <v>141.684</v>
      </c>
      <c r="G1882" s="41"/>
      <c r="H1882" s="47"/>
    </row>
    <row r="1883" s="2" customFormat="1" ht="16.8" customHeight="1">
      <c r="A1883" s="41"/>
      <c r="B1883" s="47"/>
      <c r="C1883" s="302" t="s">
        <v>28</v>
      </c>
      <c r="D1883" s="302" t="s">
        <v>473</v>
      </c>
      <c r="E1883" s="20" t="s">
        <v>28</v>
      </c>
      <c r="F1883" s="303">
        <v>5.8090000000000002</v>
      </c>
      <c r="G1883" s="41"/>
      <c r="H1883" s="47"/>
    </row>
    <row r="1884" s="2" customFormat="1" ht="16.8" customHeight="1">
      <c r="A1884" s="41"/>
      <c r="B1884" s="47"/>
      <c r="C1884" s="302" t="s">
        <v>28</v>
      </c>
      <c r="D1884" s="302" t="s">
        <v>527</v>
      </c>
      <c r="E1884" s="20" t="s">
        <v>28</v>
      </c>
      <c r="F1884" s="303">
        <v>8.7140000000000004</v>
      </c>
      <c r="G1884" s="41"/>
      <c r="H1884" s="47"/>
    </row>
    <row r="1885" s="2" customFormat="1" ht="16.8" customHeight="1">
      <c r="A1885" s="41"/>
      <c r="B1885" s="47"/>
      <c r="C1885" s="302" t="s">
        <v>28</v>
      </c>
      <c r="D1885" s="302" t="s">
        <v>531</v>
      </c>
      <c r="E1885" s="20" t="s">
        <v>28</v>
      </c>
      <c r="F1885" s="303">
        <v>61.100000000000001</v>
      </c>
      <c r="G1885" s="41"/>
      <c r="H1885" s="47"/>
    </row>
    <row r="1886" s="2" customFormat="1" ht="16.8" customHeight="1">
      <c r="A1886" s="41"/>
      <c r="B1886" s="47"/>
      <c r="C1886" s="302" t="s">
        <v>511</v>
      </c>
      <c r="D1886" s="302" t="s">
        <v>416</v>
      </c>
      <c r="E1886" s="20" t="s">
        <v>28</v>
      </c>
      <c r="F1886" s="303">
        <v>217.30699999999999</v>
      </c>
      <c r="G1886" s="41"/>
      <c r="H1886" s="47"/>
    </row>
    <row r="1887" s="2" customFormat="1" ht="16.8" customHeight="1">
      <c r="A1887" s="41"/>
      <c r="B1887" s="47"/>
      <c r="C1887" s="304" t="s">
        <v>4624</v>
      </c>
      <c r="D1887" s="41"/>
      <c r="E1887" s="41"/>
      <c r="F1887" s="41"/>
      <c r="G1887" s="41"/>
      <c r="H1887" s="47"/>
    </row>
    <row r="1888" s="2" customFormat="1">
      <c r="A1888" s="41"/>
      <c r="B1888" s="47"/>
      <c r="C1888" s="302" t="s">
        <v>604</v>
      </c>
      <c r="D1888" s="302" t="s">
        <v>4862</v>
      </c>
      <c r="E1888" s="20" t="s">
        <v>388</v>
      </c>
      <c r="F1888" s="303">
        <v>217.30699999999999</v>
      </c>
      <c r="G1888" s="41"/>
      <c r="H1888" s="47"/>
    </row>
    <row r="1889" s="2" customFormat="1">
      <c r="A1889" s="41"/>
      <c r="B1889" s="47"/>
      <c r="C1889" s="302" t="s">
        <v>609</v>
      </c>
      <c r="D1889" s="302" t="s">
        <v>4863</v>
      </c>
      <c r="E1889" s="20" t="s">
        <v>388</v>
      </c>
      <c r="F1889" s="303">
        <v>217.30699999999999</v>
      </c>
      <c r="G1889" s="41"/>
      <c r="H1889" s="47"/>
    </row>
    <row r="1890" s="2" customFormat="1" ht="16.8" customHeight="1">
      <c r="A1890" s="41"/>
      <c r="B1890" s="47"/>
      <c r="C1890" s="298" t="s">
        <v>514</v>
      </c>
      <c r="D1890" s="299" t="s">
        <v>514</v>
      </c>
      <c r="E1890" s="300" t="s">
        <v>28</v>
      </c>
      <c r="F1890" s="301">
        <v>161.767</v>
      </c>
      <c r="G1890" s="41"/>
      <c r="H1890" s="47"/>
    </row>
    <row r="1891" s="2" customFormat="1" ht="16.8" customHeight="1">
      <c r="A1891" s="41"/>
      <c r="B1891" s="47"/>
      <c r="C1891" s="302" t="s">
        <v>28</v>
      </c>
      <c r="D1891" s="302" t="s">
        <v>161</v>
      </c>
      <c r="E1891" s="20" t="s">
        <v>28</v>
      </c>
      <c r="F1891" s="303">
        <v>99.393000000000001</v>
      </c>
      <c r="G1891" s="41"/>
      <c r="H1891" s="47"/>
    </row>
    <row r="1892" s="2" customFormat="1" ht="16.8" customHeight="1">
      <c r="A1892" s="41"/>
      <c r="B1892" s="47"/>
      <c r="C1892" s="302" t="s">
        <v>28</v>
      </c>
      <c r="D1892" s="302" t="s">
        <v>163</v>
      </c>
      <c r="E1892" s="20" t="s">
        <v>28</v>
      </c>
      <c r="F1892" s="303">
        <v>149.09</v>
      </c>
      <c r="G1892" s="41"/>
      <c r="H1892" s="47"/>
    </row>
    <row r="1893" s="2" customFormat="1" ht="16.8" customHeight="1">
      <c r="A1893" s="41"/>
      <c r="B1893" s="47"/>
      <c r="C1893" s="302" t="s">
        <v>28</v>
      </c>
      <c r="D1893" s="302" t="s">
        <v>399</v>
      </c>
      <c r="E1893" s="20" t="s">
        <v>28</v>
      </c>
      <c r="F1893" s="303">
        <v>2.3210000000000002</v>
      </c>
      <c r="G1893" s="41"/>
      <c r="H1893" s="47"/>
    </row>
    <row r="1894" s="2" customFormat="1" ht="16.8" customHeight="1">
      <c r="A1894" s="41"/>
      <c r="B1894" s="47"/>
      <c r="C1894" s="302" t="s">
        <v>28</v>
      </c>
      <c r="D1894" s="302" t="s">
        <v>402</v>
      </c>
      <c r="E1894" s="20" t="s">
        <v>28</v>
      </c>
      <c r="F1894" s="303">
        <v>3.4820000000000002</v>
      </c>
      <c r="G1894" s="41"/>
      <c r="H1894" s="47"/>
    </row>
    <row r="1895" s="2" customFormat="1" ht="16.8" customHeight="1">
      <c r="A1895" s="41"/>
      <c r="B1895" s="47"/>
      <c r="C1895" s="302" t="s">
        <v>28</v>
      </c>
      <c r="D1895" s="302" t="s">
        <v>405</v>
      </c>
      <c r="E1895" s="20" t="s">
        <v>28</v>
      </c>
      <c r="F1895" s="303">
        <v>3.6339999999999999</v>
      </c>
      <c r="G1895" s="41"/>
      <c r="H1895" s="47"/>
    </row>
    <row r="1896" s="2" customFormat="1" ht="16.8" customHeight="1">
      <c r="A1896" s="41"/>
      <c r="B1896" s="47"/>
      <c r="C1896" s="302" t="s">
        <v>28</v>
      </c>
      <c r="D1896" s="302" t="s">
        <v>408</v>
      </c>
      <c r="E1896" s="20" t="s">
        <v>28</v>
      </c>
      <c r="F1896" s="303">
        <v>5.4509999999999996</v>
      </c>
      <c r="G1896" s="41"/>
      <c r="H1896" s="47"/>
    </row>
    <row r="1897" s="2" customFormat="1" ht="16.8" customHeight="1">
      <c r="A1897" s="41"/>
      <c r="B1897" s="47"/>
      <c r="C1897" s="302" t="s">
        <v>28</v>
      </c>
      <c r="D1897" s="302" t="s">
        <v>411</v>
      </c>
      <c r="E1897" s="20" t="s">
        <v>28</v>
      </c>
      <c r="F1897" s="303">
        <v>60.371000000000002</v>
      </c>
      <c r="G1897" s="41"/>
      <c r="H1897" s="47"/>
    </row>
    <row r="1898" s="2" customFormat="1" ht="16.8" customHeight="1">
      <c r="A1898" s="41"/>
      <c r="B1898" s="47"/>
      <c r="C1898" s="302" t="s">
        <v>28</v>
      </c>
      <c r="D1898" s="302" t="s">
        <v>414</v>
      </c>
      <c r="E1898" s="20" t="s">
        <v>28</v>
      </c>
      <c r="F1898" s="303">
        <v>90.557000000000002</v>
      </c>
      <c r="G1898" s="41"/>
      <c r="H1898" s="47"/>
    </row>
    <row r="1899" s="2" customFormat="1" ht="16.8" customHeight="1">
      <c r="A1899" s="41"/>
      <c r="B1899" s="47"/>
      <c r="C1899" s="302" t="s">
        <v>28</v>
      </c>
      <c r="D1899" s="302" t="s">
        <v>519</v>
      </c>
      <c r="E1899" s="20" t="s">
        <v>28</v>
      </c>
      <c r="F1899" s="303">
        <v>141.684</v>
      </c>
      <c r="G1899" s="41"/>
      <c r="H1899" s="47"/>
    </row>
    <row r="1900" s="2" customFormat="1" ht="16.8" customHeight="1">
      <c r="A1900" s="41"/>
      <c r="B1900" s="47"/>
      <c r="C1900" s="302" t="s">
        <v>28</v>
      </c>
      <c r="D1900" s="302" t="s">
        <v>473</v>
      </c>
      <c r="E1900" s="20" t="s">
        <v>28</v>
      </c>
      <c r="F1900" s="303">
        <v>5.8090000000000002</v>
      </c>
      <c r="G1900" s="41"/>
      <c r="H1900" s="47"/>
    </row>
    <row r="1901" s="2" customFormat="1" ht="16.8" customHeight="1">
      <c r="A1901" s="41"/>
      <c r="B1901" s="47"/>
      <c r="C1901" s="302" t="s">
        <v>28</v>
      </c>
      <c r="D1901" s="302" t="s">
        <v>527</v>
      </c>
      <c r="E1901" s="20" t="s">
        <v>28</v>
      </c>
      <c r="F1901" s="303">
        <v>8.7140000000000004</v>
      </c>
      <c r="G1901" s="41"/>
      <c r="H1901" s="47"/>
    </row>
    <row r="1902" s="2" customFormat="1" ht="16.8" customHeight="1">
      <c r="A1902" s="41"/>
      <c r="B1902" s="47"/>
      <c r="C1902" s="302" t="s">
        <v>28</v>
      </c>
      <c r="D1902" s="302" t="s">
        <v>625</v>
      </c>
      <c r="E1902" s="20" t="s">
        <v>28</v>
      </c>
      <c r="F1902" s="303">
        <v>-347.63900000000001</v>
      </c>
      <c r="G1902" s="41"/>
      <c r="H1902" s="47"/>
    </row>
    <row r="1903" s="2" customFormat="1" ht="16.8" customHeight="1">
      <c r="A1903" s="41"/>
      <c r="B1903" s="47"/>
      <c r="C1903" s="302" t="s">
        <v>28</v>
      </c>
      <c r="D1903" s="302" t="s">
        <v>626</v>
      </c>
      <c r="E1903" s="20" t="s">
        <v>28</v>
      </c>
      <c r="F1903" s="303">
        <v>-61.100000000000001</v>
      </c>
      <c r="G1903" s="41"/>
      <c r="H1903" s="47"/>
    </row>
    <row r="1904" s="2" customFormat="1" ht="16.8" customHeight="1">
      <c r="A1904" s="41"/>
      <c r="B1904" s="47"/>
      <c r="C1904" s="302" t="s">
        <v>514</v>
      </c>
      <c r="D1904" s="302" t="s">
        <v>416</v>
      </c>
      <c r="E1904" s="20" t="s">
        <v>28</v>
      </c>
      <c r="F1904" s="303">
        <v>161.767</v>
      </c>
      <c r="G1904" s="41"/>
      <c r="H1904" s="47"/>
    </row>
    <row r="1905" s="2" customFormat="1" ht="16.8" customHeight="1">
      <c r="A1905" s="41"/>
      <c r="B1905" s="47"/>
      <c r="C1905" s="304" t="s">
        <v>4624</v>
      </c>
      <c r="D1905" s="41"/>
      <c r="E1905" s="41"/>
      <c r="F1905" s="41"/>
      <c r="G1905" s="41"/>
      <c r="H1905" s="47"/>
    </row>
    <row r="1906" s="2" customFormat="1">
      <c r="A1906" s="41"/>
      <c r="B1906" s="47"/>
      <c r="C1906" s="302" t="s">
        <v>621</v>
      </c>
      <c r="D1906" s="302" t="s">
        <v>4690</v>
      </c>
      <c r="E1906" s="20" t="s">
        <v>388</v>
      </c>
      <c r="F1906" s="303">
        <v>161.767</v>
      </c>
      <c r="G1906" s="41"/>
      <c r="H1906" s="47"/>
    </row>
    <row r="1907" s="2" customFormat="1">
      <c r="A1907" s="41"/>
      <c r="B1907" s="47"/>
      <c r="C1907" s="302" t="s">
        <v>632</v>
      </c>
      <c r="D1907" s="302" t="s">
        <v>4864</v>
      </c>
      <c r="E1907" s="20" t="s">
        <v>634</v>
      </c>
      <c r="F1907" s="303">
        <v>161.767</v>
      </c>
      <c r="G1907" s="41"/>
      <c r="H1907" s="47"/>
    </row>
    <row r="1908" s="2" customFormat="1" ht="16.8" customHeight="1">
      <c r="A1908" s="41"/>
      <c r="B1908" s="47"/>
      <c r="C1908" s="298" t="s">
        <v>517</v>
      </c>
      <c r="D1908" s="299" t="s">
        <v>517</v>
      </c>
      <c r="E1908" s="300" t="s">
        <v>28</v>
      </c>
      <c r="F1908" s="301">
        <v>570.50599999999997</v>
      </c>
      <c r="G1908" s="41"/>
      <c r="H1908" s="47"/>
    </row>
    <row r="1909" s="2" customFormat="1" ht="16.8" customHeight="1">
      <c r="A1909" s="41"/>
      <c r="B1909" s="47"/>
      <c r="C1909" s="302" t="s">
        <v>28</v>
      </c>
      <c r="D1909" s="302" t="s">
        <v>161</v>
      </c>
      <c r="E1909" s="20" t="s">
        <v>28</v>
      </c>
      <c r="F1909" s="303">
        <v>99.393000000000001</v>
      </c>
      <c r="G1909" s="41"/>
      <c r="H1909" s="47"/>
    </row>
    <row r="1910" s="2" customFormat="1" ht="16.8" customHeight="1">
      <c r="A1910" s="41"/>
      <c r="B1910" s="47"/>
      <c r="C1910" s="302" t="s">
        <v>28</v>
      </c>
      <c r="D1910" s="302" t="s">
        <v>163</v>
      </c>
      <c r="E1910" s="20" t="s">
        <v>28</v>
      </c>
      <c r="F1910" s="303">
        <v>149.09</v>
      </c>
      <c r="G1910" s="41"/>
      <c r="H1910" s="47"/>
    </row>
    <row r="1911" s="2" customFormat="1" ht="16.8" customHeight="1">
      <c r="A1911" s="41"/>
      <c r="B1911" s="47"/>
      <c r="C1911" s="302" t="s">
        <v>28</v>
      </c>
      <c r="D1911" s="302" t="s">
        <v>399</v>
      </c>
      <c r="E1911" s="20" t="s">
        <v>28</v>
      </c>
      <c r="F1911" s="303">
        <v>2.3210000000000002</v>
      </c>
      <c r="G1911" s="41"/>
      <c r="H1911" s="47"/>
    </row>
    <row r="1912" s="2" customFormat="1" ht="16.8" customHeight="1">
      <c r="A1912" s="41"/>
      <c r="B1912" s="47"/>
      <c r="C1912" s="302" t="s">
        <v>28</v>
      </c>
      <c r="D1912" s="302" t="s">
        <v>402</v>
      </c>
      <c r="E1912" s="20" t="s">
        <v>28</v>
      </c>
      <c r="F1912" s="303">
        <v>3.4820000000000002</v>
      </c>
      <c r="G1912" s="41"/>
      <c r="H1912" s="47"/>
    </row>
    <row r="1913" s="2" customFormat="1" ht="16.8" customHeight="1">
      <c r="A1913" s="41"/>
      <c r="B1913" s="47"/>
      <c r="C1913" s="302" t="s">
        <v>28</v>
      </c>
      <c r="D1913" s="302" t="s">
        <v>405</v>
      </c>
      <c r="E1913" s="20" t="s">
        <v>28</v>
      </c>
      <c r="F1913" s="303">
        <v>3.6339999999999999</v>
      </c>
      <c r="G1913" s="41"/>
      <c r="H1913" s="47"/>
    </row>
    <row r="1914" s="2" customFormat="1" ht="16.8" customHeight="1">
      <c r="A1914" s="41"/>
      <c r="B1914" s="47"/>
      <c r="C1914" s="302" t="s">
        <v>28</v>
      </c>
      <c r="D1914" s="302" t="s">
        <v>408</v>
      </c>
      <c r="E1914" s="20" t="s">
        <v>28</v>
      </c>
      <c r="F1914" s="303">
        <v>5.4509999999999996</v>
      </c>
      <c r="G1914" s="41"/>
      <c r="H1914" s="47"/>
    </row>
    <row r="1915" s="2" customFormat="1" ht="16.8" customHeight="1">
      <c r="A1915" s="41"/>
      <c r="B1915" s="47"/>
      <c r="C1915" s="302" t="s">
        <v>28</v>
      </c>
      <c r="D1915" s="302" t="s">
        <v>411</v>
      </c>
      <c r="E1915" s="20" t="s">
        <v>28</v>
      </c>
      <c r="F1915" s="303">
        <v>60.371000000000002</v>
      </c>
      <c r="G1915" s="41"/>
      <c r="H1915" s="47"/>
    </row>
    <row r="1916" s="2" customFormat="1" ht="16.8" customHeight="1">
      <c r="A1916" s="41"/>
      <c r="B1916" s="47"/>
      <c r="C1916" s="302" t="s">
        <v>28</v>
      </c>
      <c r="D1916" s="302" t="s">
        <v>414</v>
      </c>
      <c r="E1916" s="20" t="s">
        <v>28</v>
      </c>
      <c r="F1916" s="303">
        <v>90.557000000000002</v>
      </c>
      <c r="G1916" s="41"/>
      <c r="H1916" s="47"/>
    </row>
    <row r="1917" s="2" customFormat="1" ht="16.8" customHeight="1">
      <c r="A1917" s="41"/>
      <c r="B1917" s="47"/>
      <c r="C1917" s="302" t="s">
        <v>28</v>
      </c>
      <c r="D1917" s="302" t="s">
        <v>519</v>
      </c>
      <c r="E1917" s="20" t="s">
        <v>28</v>
      </c>
      <c r="F1917" s="303">
        <v>141.684</v>
      </c>
      <c r="G1917" s="41"/>
      <c r="H1917" s="47"/>
    </row>
    <row r="1918" s="2" customFormat="1" ht="16.8" customHeight="1">
      <c r="A1918" s="41"/>
      <c r="B1918" s="47"/>
      <c r="C1918" s="302" t="s">
        <v>28</v>
      </c>
      <c r="D1918" s="302" t="s">
        <v>473</v>
      </c>
      <c r="E1918" s="20" t="s">
        <v>28</v>
      </c>
      <c r="F1918" s="303">
        <v>5.8090000000000002</v>
      </c>
      <c r="G1918" s="41"/>
      <c r="H1918" s="47"/>
    </row>
    <row r="1919" s="2" customFormat="1" ht="16.8" customHeight="1">
      <c r="A1919" s="41"/>
      <c r="B1919" s="47"/>
      <c r="C1919" s="302" t="s">
        <v>28</v>
      </c>
      <c r="D1919" s="302" t="s">
        <v>527</v>
      </c>
      <c r="E1919" s="20" t="s">
        <v>28</v>
      </c>
      <c r="F1919" s="303">
        <v>8.7140000000000004</v>
      </c>
      <c r="G1919" s="41"/>
      <c r="H1919" s="47"/>
    </row>
    <row r="1920" s="2" customFormat="1" ht="16.8" customHeight="1">
      <c r="A1920" s="41"/>
      <c r="B1920" s="47"/>
      <c r="C1920" s="302" t="s">
        <v>517</v>
      </c>
      <c r="D1920" s="302" t="s">
        <v>618</v>
      </c>
      <c r="E1920" s="20" t="s">
        <v>28</v>
      </c>
      <c r="F1920" s="303">
        <v>570.50599999999997</v>
      </c>
      <c r="G1920" s="41"/>
      <c r="H1920" s="47"/>
    </row>
    <row r="1921" s="2" customFormat="1" ht="16.8" customHeight="1">
      <c r="A1921" s="41"/>
      <c r="B1921" s="47"/>
      <c r="C1921" s="304" t="s">
        <v>4624</v>
      </c>
      <c r="D1921" s="41"/>
      <c r="E1921" s="41"/>
      <c r="F1921" s="41"/>
      <c r="G1921" s="41"/>
      <c r="H1921" s="47"/>
    </row>
    <row r="1922" s="2" customFormat="1">
      <c r="A1922" s="41"/>
      <c r="B1922" s="47"/>
      <c r="C1922" s="302" t="s">
        <v>621</v>
      </c>
      <c r="D1922" s="302" t="s">
        <v>4690</v>
      </c>
      <c r="E1922" s="20" t="s">
        <v>388</v>
      </c>
      <c r="F1922" s="303">
        <v>161.767</v>
      </c>
      <c r="G1922" s="41"/>
      <c r="H1922" s="47"/>
    </row>
    <row r="1923" s="2" customFormat="1" ht="16.8" customHeight="1">
      <c r="A1923" s="41"/>
      <c r="B1923" s="47"/>
      <c r="C1923" s="302" t="s">
        <v>638</v>
      </c>
      <c r="D1923" s="302" t="s">
        <v>4865</v>
      </c>
      <c r="E1923" s="20" t="s">
        <v>388</v>
      </c>
      <c r="F1923" s="303">
        <v>570.50599999999997</v>
      </c>
      <c r="G1923" s="41"/>
      <c r="H1923" s="47"/>
    </row>
    <row r="1924" s="2" customFormat="1" ht="16.8" customHeight="1">
      <c r="A1924" s="41"/>
      <c r="B1924" s="47"/>
      <c r="C1924" s="298" t="s">
        <v>519</v>
      </c>
      <c r="D1924" s="299" t="s">
        <v>519</v>
      </c>
      <c r="E1924" s="300" t="s">
        <v>28</v>
      </c>
      <c r="F1924" s="301">
        <v>141.684</v>
      </c>
      <c r="G1924" s="41"/>
      <c r="H1924" s="47"/>
    </row>
    <row r="1925" s="2" customFormat="1" ht="16.8" customHeight="1">
      <c r="A1925" s="41"/>
      <c r="B1925" s="47"/>
      <c r="C1925" s="302" t="s">
        <v>28</v>
      </c>
      <c r="D1925" s="302" t="s">
        <v>398</v>
      </c>
      <c r="E1925" s="20" t="s">
        <v>28</v>
      </c>
      <c r="F1925" s="303">
        <v>0</v>
      </c>
      <c r="G1925" s="41"/>
      <c r="H1925" s="47"/>
    </row>
    <row r="1926" s="2" customFormat="1" ht="16.8" customHeight="1">
      <c r="A1926" s="41"/>
      <c r="B1926" s="47"/>
      <c r="C1926" s="302" t="s">
        <v>28</v>
      </c>
      <c r="D1926" s="302" t="s">
        <v>563</v>
      </c>
      <c r="E1926" s="20" t="s">
        <v>28</v>
      </c>
      <c r="F1926" s="303">
        <v>22.745999999999999</v>
      </c>
      <c r="G1926" s="41"/>
      <c r="H1926" s="47"/>
    </row>
    <row r="1927" s="2" customFormat="1" ht="16.8" customHeight="1">
      <c r="A1927" s="41"/>
      <c r="B1927" s="47"/>
      <c r="C1927" s="302" t="s">
        <v>28</v>
      </c>
      <c r="D1927" s="302" t="s">
        <v>564</v>
      </c>
      <c r="E1927" s="20" t="s">
        <v>28</v>
      </c>
      <c r="F1927" s="303">
        <v>24.030000000000001</v>
      </c>
      <c r="G1927" s="41"/>
      <c r="H1927" s="47"/>
    </row>
    <row r="1928" s="2" customFormat="1" ht="16.8" customHeight="1">
      <c r="A1928" s="41"/>
      <c r="B1928" s="47"/>
      <c r="C1928" s="302" t="s">
        <v>28</v>
      </c>
      <c r="D1928" s="302" t="s">
        <v>565</v>
      </c>
      <c r="E1928" s="20" t="s">
        <v>28</v>
      </c>
      <c r="F1928" s="303">
        <v>11.368</v>
      </c>
      <c r="G1928" s="41"/>
      <c r="H1928" s="47"/>
    </row>
    <row r="1929" s="2" customFormat="1" ht="16.8" customHeight="1">
      <c r="A1929" s="41"/>
      <c r="B1929" s="47"/>
      <c r="C1929" s="302" t="s">
        <v>28</v>
      </c>
      <c r="D1929" s="302" t="s">
        <v>566</v>
      </c>
      <c r="E1929" s="20" t="s">
        <v>28</v>
      </c>
      <c r="F1929" s="303">
        <v>3.2480000000000002</v>
      </c>
      <c r="G1929" s="41"/>
      <c r="H1929" s="47"/>
    </row>
    <row r="1930" s="2" customFormat="1" ht="16.8" customHeight="1">
      <c r="A1930" s="41"/>
      <c r="B1930" s="47"/>
      <c r="C1930" s="302" t="s">
        <v>28</v>
      </c>
      <c r="D1930" s="302" t="s">
        <v>567</v>
      </c>
      <c r="E1930" s="20" t="s">
        <v>28</v>
      </c>
      <c r="F1930" s="303">
        <v>27.202000000000002</v>
      </c>
      <c r="G1930" s="41"/>
      <c r="H1930" s="47"/>
    </row>
    <row r="1931" s="2" customFormat="1" ht="16.8" customHeight="1">
      <c r="A1931" s="41"/>
      <c r="B1931" s="47"/>
      <c r="C1931" s="302" t="s">
        <v>28</v>
      </c>
      <c r="D1931" s="302" t="s">
        <v>568</v>
      </c>
      <c r="E1931" s="20" t="s">
        <v>28</v>
      </c>
      <c r="F1931" s="303">
        <v>0.73499999999999999</v>
      </c>
      <c r="G1931" s="41"/>
      <c r="H1931" s="47"/>
    </row>
    <row r="1932" s="2" customFormat="1" ht="16.8" customHeight="1">
      <c r="A1932" s="41"/>
      <c r="B1932" s="47"/>
      <c r="C1932" s="302" t="s">
        <v>28</v>
      </c>
      <c r="D1932" s="302" t="s">
        <v>569</v>
      </c>
      <c r="E1932" s="20" t="s">
        <v>28</v>
      </c>
      <c r="F1932" s="303">
        <v>52.354999999999997</v>
      </c>
      <c r="G1932" s="41"/>
      <c r="H1932" s="47"/>
    </row>
    <row r="1933" s="2" customFormat="1" ht="16.8" customHeight="1">
      <c r="A1933" s="41"/>
      <c r="B1933" s="47"/>
      <c r="C1933" s="302" t="s">
        <v>519</v>
      </c>
      <c r="D1933" s="302" t="s">
        <v>416</v>
      </c>
      <c r="E1933" s="20" t="s">
        <v>28</v>
      </c>
      <c r="F1933" s="303">
        <v>141.684</v>
      </c>
      <c r="G1933" s="41"/>
      <c r="H1933" s="47"/>
    </row>
    <row r="1934" s="2" customFormat="1" ht="16.8" customHeight="1">
      <c r="A1934" s="41"/>
      <c r="B1934" s="47"/>
      <c r="C1934" s="304" t="s">
        <v>4624</v>
      </c>
      <c r="D1934" s="41"/>
      <c r="E1934" s="41"/>
      <c r="F1934" s="41"/>
      <c r="G1934" s="41"/>
      <c r="H1934" s="47"/>
    </row>
    <row r="1935" s="2" customFormat="1" ht="16.8" customHeight="1">
      <c r="A1935" s="41"/>
      <c r="B1935" s="47"/>
      <c r="C1935" s="302" t="s">
        <v>559</v>
      </c>
      <c r="D1935" s="302" t="s">
        <v>4866</v>
      </c>
      <c r="E1935" s="20" t="s">
        <v>388</v>
      </c>
      <c r="F1935" s="303">
        <v>141.684</v>
      </c>
      <c r="G1935" s="41"/>
      <c r="H1935" s="47"/>
    </row>
    <row r="1936" s="2" customFormat="1">
      <c r="A1936" s="41"/>
      <c r="B1936" s="47"/>
      <c r="C1936" s="302" t="s">
        <v>604</v>
      </c>
      <c r="D1936" s="302" t="s">
        <v>4862</v>
      </c>
      <c r="E1936" s="20" t="s">
        <v>388</v>
      </c>
      <c r="F1936" s="303">
        <v>217.30699999999999</v>
      </c>
      <c r="G1936" s="41"/>
      <c r="H1936" s="47"/>
    </row>
    <row r="1937" s="2" customFormat="1">
      <c r="A1937" s="41"/>
      <c r="B1937" s="47"/>
      <c r="C1937" s="302" t="s">
        <v>621</v>
      </c>
      <c r="D1937" s="302" t="s">
        <v>4690</v>
      </c>
      <c r="E1937" s="20" t="s">
        <v>388</v>
      </c>
      <c r="F1937" s="303">
        <v>161.767</v>
      </c>
      <c r="G1937" s="41"/>
      <c r="H1937" s="47"/>
    </row>
    <row r="1938" s="2" customFormat="1" ht="16.8" customHeight="1">
      <c r="A1938" s="41"/>
      <c r="B1938" s="47"/>
      <c r="C1938" s="298" t="s">
        <v>473</v>
      </c>
      <c r="D1938" s="299" t="s">
        <v>473</v>
      </c>
      <c r="E1938" s="300" t="s">
        <v>28</v>
      </c>
      <c r="F1938" s="301">
        <v>5.8090000000000002</v>
      </c>
      <c r="G1938" s="41"/>
      <c r="H1938" s="47"/>
    </row>
    <row r="1939" s="2" customFormat="1" ht="16.8" customHeight="1">
      <c r="A1939" s="41"/>
      <c r="B1939" s="47"/>
      <c r="C1939" s="302" t="s">
        <v>28</v>
      </c>
      <c r="D1939" s="302" t="s">
        <v>398</v>
      </c>
      <c r="E1939" s="20" t="s">
        <v>28</v>
      </c>
      <c r="F1939" s="303">
        <v>0</v>
      </c>
      <c r="G1939" s="41"/>
      <c r="H1939" s="47"/>
    </row>
    <row r="1940" s="2" customFormat="1" ht="16.8" customHeight="1">
      <c r="A1940" s="41"/>
      <c r="B1940" s="47"/>
      <c r="C1940" s="302" t="s">
        <v>28</v>
      </c>
      <c r="D1940" s="302" t="s">
        <v>443</v>
      </c>
      <c r="E1940" s="20" t="s">
        <v>28</v>
      </c>
      <c r="F1940" s="303">
        <v>0.46800000000000003</v>
      </c>
      <c r="G1940" s="41"/>
      <c r="H1940" s="47"/>
    </row>
    <row r="1941" s="2" customFormat="1" ht="16.8" customHeight="1">
      <c r="A1941" s="41"/>
      <c r="B1941" s="47"/>
      <c r="C1941" s="302" t="s">
        <v>28</v>
      </c>
      <c r="D1941" s="302" t="s">
        <v>445</v>
      </c>
      <c r="E1941" s="20" t="s">
        <v>28</v>
      </c>
      <c r="F1941" s="303">
        <v>0.16600000000000001</v>
      </c>
      <c r="G1941" s="41"/>
      <c r="H1941" s="47"/>
    </row>
    <row r="1942" s="2" customFormat="1" ht="16.8" customHeight="1">
      <c r="A1942" s="41"/>
      <c r="B1942" s="47"/>
      <c r="C1942" s="302" t="s">
        <v>28</v>
      </c>
      <c r="D1942" s="302" t="s">
        <v>447</v>
      </c>
      <c r="E1942" s="20" t="s">
        <v>28</v>
      </c>
      <c r="F1942" s="303">
        <v>0.69999999999999996</v>
      </c>
      <c r="G1942" s="41"/>
      <c r="H1942" s="47"/>
    </row>
    <row r="1943" s="2" customFormat="1" ht="16.8" customHeight="1">
      <c r="A1943" s="41"/>
      <c r="B1943" s="47"/>
      <c r="C1943" s="302" t="s">
        <v>28</v>
      </c>
      <c r="D1943" s="302" t="s">
        <v>450</v>
      </c>
      <c r="E1943" s="20" t="s">
        <v>28</v>
      </c>
      <c r="F1943" s="303">
        <v>1.0920000000000001</v>
      </c>
      <c r="G1943" s="41"/>
      <c r="H1943" s="47"/>
    </row>
    <row r="1944" s="2" customFormat="1" ht="16.8" customHeight="1">
      <c r="A1944" s="41"/>
      <c r="B1944" s="47"/>
      <c r="C1944" s="302" t="s">
        <v>28</v>
      </c>
      <c r="D1944" s="302" t="s">
        <v>453</v>
      </c>
      <c r="E1944" s="20" t="s">
        <v>28</v>
      </c>
      <c r="F1944" s="303">
        <v>0.40300000000000002</v>
      </c>
      <c r="G1944" s="41"/>
      <c r="H1944" s="47"/>
    </row>
    <row r="1945" s="2" customFormat="1" ht="16.8" customHeight="1">
      <c r="A1945" s="41"/>
      <c r="B1945" s="47"/>
      <c r="C1945" s="302" t="s">
        <v>28</v>
      </c>
      <c r="D1945" s="302" t="s">
        <v>456</v>
      </c>
      <c r="E1945" s="20" t="s">
        <v>28</v>
      </c>
      <c r="F1945" s="303">
        <v>0.59899999999999998</v>
      </c>
      <c r="G1945" s="41"/>
      <c r="H1945" s="47"/>
    </row>
    <row r="1946" s="2" customFormat="1" ht="16.8" customHeight="1">
      <c r="A1946" s="41"/>
      <c r="B1946" s="47"/>
      <c r="C1946" s="302" t="s">
        <v>28</v>
      </c>
      <c r="D1946" s="302" t="s">
        <v>459</v>
      </c>
      <c r="E1946" s="20" t="s">
        <v>28</v>
      </c>
      <c r="F1946" s="303">
        <v>0.035999999999999997</v>
      </c>
      <c r="G1946" s="41"/>
      <c r="H1946" s="47"/>
    </row>
    <row r="1947" s="2" customFormat="1" ht="16.8" customHeight="1">
      <c r="A1947" s="41"/>
      <c r="B1947" s="47"/>
      <c r="C1947" s="302" t="s">
        <v>28</v>
      </c>
      <c r="D1947" s="302" t="s">
        <v>461</v>
      </c>
      <c r="E1947" s="20" t="s">
        <v>28</v>
      </c>
      <c r="F1947" s="303">
        <v>0.27400000000000002</v>
      </c>
      <c r="G1947" s="41"/>
      <c r="H1947" s="47"/>
    </row>
    <row r="1948" s="2" customFormat="1" ht="16.8" customHeight="1">
      <c r="A1948" s="41"/>
      <c r="B1948" s="47"/>
      <c r="C1948" s="302" t="s">
        <v>28</v>
      </c>
      <c r="D1948" s="302" t="s">
        <v>464</v>
      </c>
      <c r="E1948" s="20" t="s">
        <v>28</v>
      </c>
      <c r="F1948" s="303">
        <v>0.78800000000000003</v>
      </c>
      <c r="G1948" s="41"/>
      <c r="H1948" s="47"/>
    </row>
    <row r="1949" s="2" customFormat="1" ht="16.8" customHeight="1">
      <c r="A1949" s="41"/>
      <c r="B1949" s="47"/>
      <c r="C1949" s="302" t="s">
        <v>28</v>
      </c>
      <c r="D1949" s="302" t="s">
        <v>467</v>
      </c>
      <c r="E1949" s="20" t="s">
        <v>28</v>
      </c>
      <c r="F1949" s="303">
        <v>1.105</v>
      </c>
      <c r="G1949" s="41"/>
      <c r="H1949" s="47"/>
    </row>
    <row r="1950" s="2" customFormat="1" ht="16.8" customHeight="1">
      <c r="A1950" s="41"/>
      <c r="B1950" s="47"/>
      <c r="C1950" s="302" t="s">
        <v>28</v>
      </c>
      <c r="D1950" s="302" t="s">
        <v>470</v>
      </c>
      <c r="E1950" s="20" t="s">
        <v>28</v>
      </c>
      <c r="F1950" s="303">
        <v>0.17799999999999999</v>
      </c>
      <c r="G1950" s="41"/>
      <c r="H1950" s="47"/>
    </row>
    <row r="1951" s="2" customFormat="1" ht="16.8" customHeight="1">
      <c r="A1951" s="41"/>
      <c r="B1951" s="47"/>
      <c r="C1951" s="302" t="s">
        <v>473</v>
      </c>
      <c r="D1951" s="302" t="s">
        <v>416</v>
      </c>
      <c r="E1951" s="20" t="s">
        <v>28</v>
      </c>
      <c r="F1951" s="303">
        <v>5.8090000000000002</v>
      </c>
      <c r="G1951" s="41"/>
      <c r="H1951" s="47"/>
    </row>
    <row r="1952" s="2" customFormat="1" ht="16.8" customHeight="1">
      <c r="A1952" s="41"/>
      <c r="B1952" s="47"/>
      <c r="C1952" s="304" t="s">
        <v>4624</v>
      </c>
      <c r="D1952" s="41"/>
      <c r="E1952" s="41"/>
      <c r="F1952" s="41"/>
      <c r="G1952" s="41"/>
      <c r="H1952" s="47"/>
    </row>
    <row r="1953" s="2" customFormat="1" ht="16.8" customHeight="1">
      <c r="A1953" s="41"/>
      <c r="B1953" s="47"/>
      <c r="C1953" s="302" t="s">
        <v>433</v>
      </c>
      <c r="D1953" s="302" t="s">
        <v>4867</v>
      </c>
      <c r="E1953" s="20" t="s">
        <v>388</v>
      </c>
      <c r="F1953" s="303">
        <v>5.8090000000000002</v>
      </c>
      <c r="G1953" s="41"/>
      <c r="H1953" s="47"/>
    </row>
    <row r="1954" s="2" customFormat="1" ht="16.8" customHeight="1">
      <c r="A1954" s="41"/>
      <c r="B1954" s="47"/>
      <c r="C1954" s="302" t="s">
        <v>535</v>
      </c>
      <c r="D1954" s="302" t="s">
        <v>4868</v>
      </c>
      <c r="E1954" s="20" t="s">
        <v>388</v>
      </c>
      <c r="F1954" s="303">
        <v>8.7140000000000004</v>
      </c>
      <c r="G1954" s="41"/>
      <c r="H1954" s="47"/>
    </row>
    <row r="1955" s="2" customFormat="1">
      <c r="A1955" s="41"/>
      <c r="B1955" s="47"/>
      <c r="C1955" s="302" t="s">
        <v>604</v>
      </c>
      <c r="D1955" s="302" t="s">
        <v>4862</v>
      </c>
      <c r="E1955" s="20" t="s">
        <v>388</v>
      </c>
      <c r="F1955" s="303">
        <v>217.30699999999999</v>
      </c>
      <c r="G1955" s="41"/>
      <c r="H1955" s="47"/>
    </row>
    <row r="1956" s="2" customFormat="1">
      <c r="A1956" s="41"/>
      <c r="B1956" s="47"/>
      <c r="C1956" s="302" t="s">
        <v>621</v>
      </c>
      <c r="D1956" s="302" t="s">
        <v>4690</v>
      </c>
      <c r="E1956" s="20" t="s">
        <v>388</v>
      </c>
      <c r="F1956" s="303">
        <v>161.767</v>
      </c>
      <c r="G1956" s="41"/>
      <c r="H1956" s="47"/>
    </row>
    <row r="1957" s="2" customFormat="1">
      <c r="A1957" s="41"/>
      <c r="B1957" s="47"/>
      <c r="C1957" s="302" t="s">
        <v>787</v>
      </c>
      <c r="D1957" s="302" t="s">
        <v>4869</v>
      </c>
      <c r="E1957" s="20" t="s">
        <v>388</v>
      </c>
      <c r="F1957" s="303">
        <v>14.523</v>
      </c>
      <c r="G1957" s="41"/>
      <c r="H1957" s="47"/>
    </row>
    <row r="1958" s="2" customFormat="1" ht="16.8" customHeight="1">
      <c r="A1958" s="41"/>
      <c r="B1958" s="47"/>
      <c r="C1958" s="298" t="s">
        <v>527</v>
      </c>
      <c r="D1958" s="299" t="s">
        <v>527</v>
      </c>
      <c r="E1958" s="300" t="s">
        <v>28</v>
      </c>
      <c r="F1958" s="301">
        <v>8.7140000000000004</v>
      </c>
      <c r="G1958" s="41"/>
      <c r="H1958" s="47"/>
    </row>
    <row r="1959" s="2" customFormat="1" ht="16.8" customHeight="1">
      <c r="A1959" s="41"/>
      <c r="B1959" s="47"/>
      <c r="C1959" s="302" t="s">
        <v>28</v>
      </c>
      <c r="D1959" s="302" t="s">
        <v>539</v>
      </c>
      <c r="E1959" s="20" t="s">
        <v>28</v>
      </c>
      <c r="F1959" s="303">
        <v>8.7140000000000004</v>
      </c>
      <c r="G1959" s="41"/>
      <c r="H1959" s="47"/>
    </row>
    <row r="1960" s="2" customFormat="1" ht="16.8" customHeight="1">
      <c r="A1960" s="41"/>
      <c r="B1960" s="47"/>
      <c r="C1960" s="302" t="s">
        <v>527</v>
      </c>
      <c r="D1960" s="302" t="s">
        <v>416</v>
      </c>
      <c r="E1960" s="20" t="s">
        <v>28</v>
      </c>
      <c r="F1960" s="303">
        <v>8.7140000000000004</v>
      </c>
      <c r="G1960" s="41"/>
      <c r="H1960" s="47"/>
    </row>
    <row r="1961" s="2" customFormat="1" ht="16.8" customHeight="1">
      <c r="A1961" s="41"/>
      <c r="B1961" s="47"/>
      <c r="C1961" s="304" t="s">
        <v>4624</v>
      </c>
      <c r="D1961" s="41"/>
      <c r="E1961" s="41"/>
      <c r="F1961" s="41"/>
      <c r="G1961" s="41"/>
      <c r="H1961" s="47"/>
    </row>
    <row r="1962" s="2" customFormat="1" ht="16.8" customHeight="1">
      <c r="A1962" s="41"/>
      <c r="B1962" s="47"/>
      <c r="C1962" s="302" t="s">
        <v>535</v>
      </c>
      <c r="D1962" s="302" t="s">
        <v>4868</v>
      </c>
      <c r="E1962" s="20" t="s">
        <v>388</v>
      </c>
      <c r="F1962" s="303">
        <v>8.7140000000000004</v>
      </c>
      <c r="G1962" s="41"/>
      <c r="H1962" s="47"/>
    </row>
    <row r="1963" s="2" customFormat="1">
      <c r="A1963" s="41"/>
      <c r="B1963" s="47"/>
      <c r="C1963" s="302" t="s">
        <v>604</v>
      </c>
      <c r="D1963" s="302" t="s">
        <v>4862</v>
      </c>
      <c r="E1963" s="20" t="s">
        <v>388</v>
      </c>
      <c r="F1963" s="303">
        <v>217.30699999999999</v>
      </c>
      <c r="G1963" s="41"/>
      <c r="H1963" s="47"/>
    </row>
    <row r="1964" s="2" customFormat="1">
      <c r="A1964" s="41"/>
      <c r="B1964" s="47"/>
      <c r="C1964" s="302" t="s">
        <v>621</v>
      </c>
      <c r="D1964" s="302" t="s">
        <v>4690</v>
      </c>
      <c r="E1964" s="20" t="s">
        <v>388</v>
      </c>
      <c r="F1964" s="303">
        <v>161.767</v>
      </c>
      <c r="G1964" s="41"/>
      <c r="H1964" s="47"/>
    </row>
    <row r="1965" s="2" customFormat="1">
      <c r="A1965" s="41"/>
      <c r="B1965" s="47"/>
      <c r="C1965" s="302" t="s">
        <v>787</v>
      </c>
      <c r="D1965" s="302" t="s">
        <v>4869</v>
      </c>
      <c r="E1965" s="20" t="s">
        <v>388</v>
      </c>
      <c r="F1965" s="303">
        <v>14.523</v>
      </c>
      <c r="G1965" s="41"/>
      <c r="H1965" s="47"/>
    </row>
    <row r="1966" s="2" customFormat="1" ht="16.8" customHeight="1">
      <c r="A1966" s="41"/>
      <c r="B1966" s="47"/>
      <c r="C1966" s="298" t="s">
        <v>529</v>
      </c>
      <c r="D1966" s="299" t="s">
        <v>529</v>
      </c>
      <c r="E1966" s="300" t="s">
        <v>28</v>
      </c>
      <c r="F1966" s="301">
        <v>347.63900000000001</v>
      </c>
      <c r="G1966" s="41"/>
      <c r="H1966" s="47"/>
    </row>
    <row r="1967" s="2" customFormat="1" ht="16.8" customHeight="1">
      <c r="A1967" s="41"/>
      <c r="B1967" s="47"/>
      <c r="C1967" s="302" t="s">
        <v>28</v>
      </c>
      <c r="D1967" s="302" t="s">
        <v>657</v>
      </c>
      <c r="E1967" s="20" t="s">
        <v>28</v>
      </c>
      <c r="F1967" s="303">
        <v>347.63900000000001</v>
      </c>
      <c r="G1967" s="41"/>
      <c r="H1967" s="47"/>
    </row>
    <row r="1968" s="2" customFormat="1" ht="16.8" customHeight="1">
      <c r="A1968" s="41"/>
      <c r="B1968" s="47"/>
      <c r="C1968" s="302" t="s">
        <v>529</v>
      </c>
      <c r="D1968" s="302" t="s">
        <v>416</v>
      </c>
      <c r="E1968" s="20" t="s">
        <v>28</v>
      </c>
      <c r="F1968" s="303">
        <v>347.63900000000001</v>
      </c>
      <c r="G1968" s="41"/>
      <c r="H1968" s="47"/>
    </row>
    <row r="1969" s="2" customFormat="1" ht="16.8" customHeight="1">
      <c r="A1969" s="41"/>
      <c r="B1969" s="47"/>
      <c r="C1969" s="304" t="s">
        <v>4624</v>
      </c>
      <c r="D1969" s="41"/>
      <c r="E1969" s="41"/>
      <c r="F1969" s="41"/>
      <c r="G1969" s="41"/>
      <c r="H1969" s="47"/>
    </row>
    <row r="1970" s="2" customFormat="1" ht="16.8" customHeight="1">
      <c r="A1970" s="41"/>
      <c r="B1970" s="47"/>
      <c r="C1970" s="302" t="s">
        <v>653</v>
      </c>
      <c r="D1970" s="302" t="s">
        <v>4783</v>
      </c>
      <c r="E1970" s="20" t="s">
        <v>388</v>
      </c>
      <c r="F1970" s="303">
        <v>347.63900000000001</v>
      </c>
      <c r="G1970" s="41"/>
      <c r="H1970" s="47"/>
    </row>
    <row r="1971" s="2" customFormat="1">
      <c r="A1971" s="41"/>
      <c r="B1971" s="47"/>
      <c r="C1971" s="302" t="s">
        <v>613</v>
      </c>
      <c r="D1971" s="302" t="s">
        <v>4860</v>
      </c>
      <c r="E1971" s="20" t="s">
        <v>388</v>
      </c>
      <c r="F1971" s="303">
        <v>817.47799999999995</v>
      </c>
      <c r="G1971" s="41"/>
      <c r="H1971" s="47"/>
    </row>
    <row r="1972" s="2" customFormat="1">
      <c r="A1972" s="41"/>
      <c r="B1972" s="47"/>
      <c r="C1972" s="302" t="s">
        <v>621</v>
      </c>
      <c r="D1972" s="302" t="s">
        <v>4690</v>
      </c>
      <c r="E1972" s="20" t="s">
        <v>388</v>
      </c>
      <c r="F1972" s="303">
        <v>161.767</v>
      </c>
      <c r="G1972" s="41"/>
      <c r="H1972" s="47"/>
    </row>
    <row r="1973" s="2" customFormat="1" ht="16.8" customHeight="1">
      <c r="A1973" s="41"/>
      <c r="B1973" s="47"/>
      <c r="C1973" s="298" t="s">
        <v>531</v>
      </c>
      <c r="D1973" s="299" t="s">
        <v>531</v>
      </c>
      <c r="E1973" s="300" t="s">
        <v>28</v>
      </c>
      <c r="F1973" s="301">
        <v>61.100000000000001</v>
      </c>
      <c r="G1973" s="41"/>
      <c r="H1973" s="47"/>
    </row>
    <row r="1974" s="2" customFormat="1" ht="16.8" customHeight="1">
      <c r="A1974" s="41"/>
      <c r="B1974" s="47"/>
      <c r="C1974" s="302" t="s">
        <v>28</v>
      </c>
      <c r="D1974" s="302" t="s">
        <v>398</v>
      </c>
      <c r="E1974" s="20" t="s">
        <v>28</v>
      </c>
      <c r="F1974" s="303">
        <v>0</v>
      </c>
      <c r="G1974" s="41"/>
      <c r="H1974" s="47"/>
    </row>
    <row r="1975" s="2" customFormat="1" ht="16.8" customHeight="1">
      <c r="A1975" s="41"/>
      <c r="B1975" s="47"/>
      <c r="C1975" s="302" t="s">
        <v>28</v>
      </c>
      <c r="D1975" s="302" t="s">
        <v>647</v>
      </c>
      <c r="E1975" s="20" t="s">
        <v>28</v>
      </c>
      <c r="F1975" s="303">
        <v>15.686999999999999</v>
      </c>
      <c r="G1975" s="41"/>
      <c r="H1975" s="47"/>
    </row>
    <row r="1976" s="2" customFormat="1" ht="16.8" customHeight="1">
      <c r="A1976" s="41"/>
      <c r="B1976" s="47"/>
      <c r="C1976" s="302" t="s">
        <v>28</v>
      </c>
      <c r="D1976" s="302" t="s">
        <v>648</v>
      </c>
      <c r="E1976" s="20" t="s">
        <v>28</v>
      </c>
      <c r="F1976" s="303">
        <v>16.573</v>
      </c>
      <c r="G1976" s="41"/>
      <c r="H1976" s="47"/>
    </row>
    <row r="1977" s="2" customFormat="1" ht="16.8" customHeight="1">
      <c r="A1977" s="41"/>
      <c r="B1977" s="47"/>
      <c r="C1977" s="302" t="s">
        <v>28</v>
      </c>
      <c r="D1977" s="302" t="s">
        <v>649</v>
      </c>
      <c r="E1977" s="20" t="s">
        <v>28</v>
      </c>
      <c r="F1977" s="303">
        <v>7.8399999999999999</v>
      </c>
      <c r="G1977" s="41"/>
      <c r="H1977" s="47"/>
    </row>
    <row r="1978" s="2" customFormat="1" ht="16.8" customHeight="1">
      <c r="A1978" s="41"/>
      <c r="B1978" s="47"/>
      <c r="C1978" s="302" t="s">
        <v>28</v>
      </c>
      <c r="D1978" s="302" t="s">
        <v>650</v>
      </c>
      <c r="E1978" s="20" t="s">
        <v>28</v>
      </c>
      <c r="F1978" s="303">
        <v>2.2400000000000002</v>
      </c>
      <c r="G1978" s="41"/>
      <c r="H1978" s="47"/>
    </row>
    <row r="1979" s="2" customFormat="1" ht="16.8" customHeight="1">
      <c r="A1979" s="41"/>
      <c r="B1979" s="47"/>
      <c r="C1979" s="302" t="s">
        <v>28</v>
      </c>
      <c r="D1979" s="302" t="s">
        <v>651</v>
      </c>
      <c r="E1979" s="20" t="s">
        <v>28</v>
      </c>
      <c r="F1979" s="303">
        <v>18.760000000000002</v>
      </c>
      <c r="G1979" s="41"/>
      <c r="H1979" s="47"/>
    </row>
    <row r="1980" s="2" customFormat="1" ht="16.8" customHeight="1">
      <c r="A1980" s="41"/>
      <c r="B1980" s="47"/>
      <c r="C1980" s="302" t="s">
        <v>531</v>
      </c>
      <c r="D1980" s="302" t="s">
        <v>416</v>
      </c>
      <c r="E1980" s="20" t="s">
        <v>28</v>
      </c>
      <c r="F1980" s="303">
        <v>61.100000000000001</v>
      </c>
      <c r="G1980" s="41"/>
      <c r="H1980" s="47"/>
    </row>
    <row r="1981" s="2" customFormat="1" ht="16.8" customHeight="1">
      <c r="A1981" s="41"/>
      <c r="B1981" s="47"/>
      <c r="C1981" s="304" t="s">
        <v>4624</v>
      </c>
      <c r="D1981" s="41"/>
      <c r="E1981" s="41"/>
      <c r="F1981" s="41"/>
      <c r="G1981" s="41"/>
      <c r="H1981" s="47"/>
    </row>
    <row r="1982" s="2" customFormat="1" ht="16.8" customHeight="1">
      <c r="A1982" s="41"/>
      <c r="B1982" s="47"/>
      <c r="C1982" s="302" t="s">
        <v>643</v>
      </c>
      <c r="D1982" s="302" t="s">
        <v>4870</v>
      </c>
      <c r="E1982" s="20" t="s">
        <v>388</v>
      </c>
      <c r="F1982" s="303">
        <v>61.100000000000001</v>
      </c>
      <c r="G1982" s="41"/>
      <c r="H1982" s="47"/>
    </row>
    <row r="1983" s="2" customFormat="1">
      <c r="A1983" s="41"/>
      <c r="B1983" s="47"/>
      <c r="C1983" s="302" t="s">
        <v>604</v>
      </c>
      <c r="D1983" s="302" t="s">
        <v>4862</v>
      </c>
      <c r="E1983" s="20" t="s">
        <v>388</v>
      </c>
      <c r="F1983" s="303">
        <v>217.30699999999999</v>
      </c>
      <c r="G1983" s="41"/>
      <c r="H1983" s="47"/>
    </row>
    <row r="1984" s="2" customFormat="1">
      <c r="A1984" s="41"/>
      <c r="B1984" s="47"/>
      <c r="C1984" s="302" t="s">
        <v>613</v>
      </c>
      <c r="D1984" s="302" t="s">
        <v>4860</v>
      </c>
      <c r="E1984" s="20" t="s">
        <v>388</v>
      </c>
      <c r="F1984" s="303">
        <v>817.47799999999995</v>
      </c>
      <c r="G1984" s="41"/>
      <c r="H1984" s="47"/>
    </row>
    <row r="1985" s="2" customFormat="1">
      <c r="A1985" s="41"/>
      <c r="B1985" s="47"/>
      <c r="C1985" s="302" t="s">
        <v>621</v>
      </c>
      <c r="D1985" s="302" t="s">
        <v>4690</v>
      </c>
      <c r="E1985" s="20" t="s">
        <v>388</v>
      </c>
      <c r="F1985" s="303">
        <v>161.767</v>
      </c>
      <c r="G1985" s="41"/>
      <c r="H1985" s="47"/>
    </row>
    <row r="1986" s="2" customFormat="1" ht="16.8" customHeight="1">
      <c r="A1986" s="41"/>
      <c r="B1986" s="47"/>
      <c r="C1986" s="298" t="s">
        <v>533</v>
      </c>
      <c r="D1986" s="299" t="s">
        <v>533</v>
      </c>
      <c r="E1986" s="300" t="s">
        <v>28</v>
      </c>
      <c r="F1986" s="301">
        <v>219.74799999999999</v>
      </c>
      <c r="G1986" s="41"/>
      <c r="H1986" s="47"/>
    </row>
    <row r="1987" s="2" customFormat="1" ht="16.8" customHeight="1">
      <c r="A1987" s="41"/>
      <c r="B1987" s="47"/>
      <c r="C1987" s="302" t="s">
        <v>28</v>
      </c>
      <c r="D1987" s="302" t="s">
        <v>828</v>
      </c>
      <c r="E1987" s="20" t="s">
        <v>28</v>
      </c>
      <c r="F1987" s="303">
        <v>0</v>
      </c>
      <c r="G1987" s="41"/>
      <c r="H1987" s="47"/>
    </row>
    <row r="1988" s="2" customFormat="1" ht="16.8" customHeight="1">
      <c r="A1988" s="41"/>
      <c r="B1988" s="47"/>
      <c r="C1988" s="302" t="s">
        <v>28</v>
      </c>
      <c r="D1988" s="302" t="s">
        <v>829</v>
      </c>
      <c r="E1988" s="20" t="s">
        <v>28</v>
      </c>
      <c r="F1988" s="303">
        <v>166.005</v>
      </c>
      <c r="G1988" s="41"/>
      <c r="H1988" s="47"/>
    </row>
    <row r="1989" s="2" customFormat="1" ht="16.8" customHeight="1">
      <c r="A1989" s="41"/>
      <c r="B1989" s="47"/>
      <c r="C1989" s="302" t="s">
        <v>28</v>
      </c>
      <c r="D1989" s="302" t="s">
        <v>830</v>
      </c>
      <c r="E1989" s="20" t="s">
        <v>28</v>
      </c>
      <c r="F1989" s="303">
        <v>53.743000000000002</v>
      </c>
      <c r="G1989" s="41"/>
      <c r="H1989" s="47"/>
    </row>
    <row r="1990" s="2" customFormat="1" ht="16.8" customHeight="1">
      <c r="A1990" s="41"/>
      <c r="B1990" s="47"/>
      <c r="C1990" s="302" t="s">
        <v>533</v>
      </c>
      <c r="D1990" s="302" t="s">
        <v>618</v>
      </c>
      <c r="E1990" s="20" t="s">
        <v>28</v>
      </c>
      <c r="F1990" s="303">
        <v>219.74799999999999</v>
      </c>
      <c r="G1990" s="41"/>
      <c r="H1990" s="47"/>
    </row>
    <row r="1991" s="2" customFormat="1" ht="16.8" customHeight="1">
      <c r="A1991" s="41"/>
      <c r="B1991" s="47"/>
      <c r="C1991" s="304" t="s">
        <v>4624</v>
      </c>
      <c r="D1991" s="41"/>
      <c r="E1991" s="41"/>
      <c r="F1991" s="41"/>
      <c r="G1991" s="41"/>
      <c r="H1991" s="47"/>
    </row>
    <row r="1992" s="2" customFormat="1">
      <c r="A1992" s="41"/>
      <c r="B1992" s="47"/>
      <c r="C1992" s="302" t="s">
        <v>819</v>
      </c>
      <c r="D1992" s="302" t="s">
        <v>4871</v>
      </c>
      <c r="E1992" s="20" t="s">
        <v>572</v>
      </c>
      <c r="F1992" s="303">
        <v>541.47299999999996</v>
      </c>
      <c r="G1992" s="41"/>
      <c r="H1992" s="47"/>
    </row>
    <row r="1993" s="2" customFormat="1">
      <c r="A1993" s="41"/>
      <c r="B1993" s="47"/>
      <c r="C1993" s="302" t="s">
        <v>1610</v>
      </c>
      <c r="D1993" s="302" t="s">
        <v>4691</v>
      </c>
      <c r="E1993" s="20" t="s">
        <v>572</v>
      </c>
      <c r="F1993" s="303">
        <v>219.74799999999999</v>
      </c>
      <c r="G1993" s="41"/>
      <c r="H1993" s="47"/>
    </row>
    <row r="1994" s="2" customFormat="1" ht="26.4" customHeight="1">
      <c r="A1994" s="41"/>
      <c r="B1994" s="47"/>
      <c r="C1994" s="297" t="s">
        <v>85</v>
      </c>
      <c r="D1994" s="297" t="s">
        <v>86</v>
      </c>
      <c r="E1994" s="41"/>
      <c r="F1994" s="41"/>
      <c r="G1994" s="41"/>
      <c r="H1994" s="47"/>
    </row>
    <row r="1995" s="2" customFormat="1" ht="16.8" customHeight="1">
      <c r="A1995" s="41"/>
      <c r="B1995" s="47"/>
      <c r="C1995" s="298" t="s">
        <v>4253</v>
      </c>
      <c r="D1995" s="299" t="s">
        <v>4253</v>
      </c>
      <c r="E1995" s="300" t="s">
        <v>28</v>
      </c>
      <c r="F1995" s="301">
        <v>33.5</v>
      </c>
      <c r="G1995" s="41"/>
      <c r="H1995" s="47"/>
    </row>
    <row r="1996" s="2" customFormat="1" ht="16.8" customHeight="1">
      <c r="A1996" s="41"/>
      <c r="B1996" s="47"/>
      <c r="C1996" s="302" t="s">
        <v>28</v>
      </c>
      <c r="D1996" s="302" t="s">
        <v>4286</v>
      </c>
      <c r="E1996" s="20" t="s">
        <v>28</v>
      </c>
      <c r="F1996" s="303">
        <v>0</v>
      </c>
      <c r="G1996" s="41"/>
      <c r="H1996" s="47"/>
    </row>
    <row r="1997" s="2" customFormat="1" ht="16.8" customHeight="1">
      <c r="A1997" s="41"/>
      <c r="B1997" s="47"/>
      <c r="C1997" s="302" t="s">
        <v>28</v>
      </c>
      <c r="D1997" s="302" t="s">
        <v>4296</v>
      </c>
      <c r="E1997" s="20" t="s">
        <v>28</v>
      </c>
      <c r="F1997" s="303">
        <v>33.5</v>
      </c>
      <c r="G1997" s="41"/>
      <c r="H1997" s="47"/>
    </row>
    <row r="1998" s="2" customFormat="1" ht="16.8" customHeight="1">
      <c r="A1998" s="41"/>
      <c r="B1998" s="47"/>
      <c r="C1998" s="302" t="s">
        <v>4253</v>
      </c>
      <c r="D1998" s="302" t="s">
        <v>416</v>
      </c>
      <c r="E1998" s="20" t="s">
        <v>28</v>
      </c>
      <c r="F1998" s="303">
        <v>33.5</v>
      </c>
      <c r="G1998" s="41"/>
      <c r="H1998" s="47"/>
    </row>
    <row r="1999" s="2" customFormat="1" ht="16.8" customHeight="1">
      <c r="A1999" s="41"/>
      <c r="B1999" s="47"/>
      <c r="C1999" s="304" t="s">
        <v>4624</v>
      </c>
      <c r="D1999" s="41"/>
      <c r="E1999" s="41"/>
      <c r="F1999" s="41"/>
      <c r="G1999" s="41"/>
      <c r="H1999" s="47"/>
    </row>
    <row r="2000" s="2" customFormat="1" ht="16.8" customHeight="1">
      <c r="A2000" s="41"/>
      <c r="B2000" s="47"/>
      <c r="C2000" s="302" t="s">
        <v>4292</v>
      </c>
      <c r="D2000" s="302" t="s">
        <v>4872</v>
      </c>
      <c r="E2000" s="20" t="s">
        <v>572</v>
      </c>
      <c r="F2000" s="303">
        <v>33.5</v>
      </c>
      <c r="G2000" s="41"/>
      <c r="H2000" s="47"/>
    </row>
    <row r="2001" s="2" customFormat="1">
      <c r="A2001" s="41"/>
      <c r="B2001" s="47"/>
      <c r="C2001" s="302" t="s">
        <v>4308</v>
      </c>
      <c r="D2001" s="302" t="s">
        <v>4873</v>
      </c>
      <c r="E2001" s="20" t="s">
        <v>572</v>
      </c>
      <c r="F2001" s="303">
        <v>72.831000000000003</v>
      </c>
      <c r="G2001" s="41"/>
      <c r="H2001" s="47"/>
    </row>
    <row r="2002" s="2" customFormat="1" ht="16.8" customHeight="1">
      <c r="A2002" s="41"/>
      <c r="B2002" s="47"/>
      <c r="C2002" s="302" t="s">
        <v>4484</v>
      </c>
      <c r="D2002" s="302" t="s">
        <v>4874</v>
      </c>
      <c r="E2002" s="20" t="s">
        <v>572</v>
      </c>
      <c r="F2002" s="303">
        <v>33.5</v>
      </c>
      <c r="G2002" s="41"/>
      <c r="H2002" s="47"/>
    </row>
    <row r="2003" s="2" customFormat="1" ht="16.8" customHeight="1">
      <c r="A2003" s="41"/>
      <c r="B2003" s="47"/>
      <c r="C2003" s="298" t="s">
        <v>4249</v>
      </c>
      <c r="D2003" s="299" t="s">
        <v>4249</v>
      </c>
      <c r="E2003" s="300" t="s">
        <v>28</v>
      </c>
      <c r="F2003" s="301">
        <v>24.600000000000001</v>
      </c>
      <c r="G2003" s="41"/>
      <c r="H2003" s="47"/>
    </row>
    <row r="2004" s="2" customFormat="1" ht="16.8" customHeight="1">
      <c r="A2004" s="41"/>
      <c r="B2004" s="47"/>
      <c r="C2004" s="302" t="s">
        <v>28</v>
      </c>
      <c r="D2004" s="302" t="s">
        <v>4286</v>
      </c>
      <c r="E2004" s="20" t="s">
        <v>28</v>
      </c>
      <c r="F2004" s="303">
        <v>0</v>
      </c>
      <c r="G2004" s="41"/>
      <c r="H2004" s="47"/>
    </row>
    <row r="2005" s="2" customFormat="1" ht="16.8" customHeight="1">
      <c r="A2005" s="41"/>
      <c r="B2005" s="47"/>
      <c r="C2005" s="302" t="s">
        <v>28</v>
      </c>
      <c r="D2005" s="302" t="s">
        <v>4287</v>
      </c>
      <c r="E2005" s="20" t="s">
        <v>28</v>
      </c>
      <c r="F2005" s="303">
        <v>24.600000000000001</v>
      </c>
      <c r="G2005" s="41"/>
      <c r="H2005" s="47"/>
    </row>
    <row r="2006" s="2" customFormat="1" ht="16.8" customHeight="1">
      <c r="A2006" s="41"/>
      <c r="B2006" s="47"/>
      <c r="C2006" s="302" t="s">
        <v>4249</v>
      </c>
      <c r="D2006" s="302" t="s">
        <v>416</v>
      </c>
      <c r="E2006" s="20" t="s">
        <v>28</v>
      </c>
      <c r="F2006" s="303">
        <v>24.600000000000001</v>
      </c>
      <c r="G2006" s="41"/>
      <c r="H2006" s="47"/>
    </row>
    <row r="2007" s="2" customFormat="1" ht="16.8" customHeight="1">
      <c r="A2007" s="41"/>
      <c r="B2007" s="47"/>
      <c r="C2007" s="304" t="s">
        <v>4624</v>
      </c>
      <c r="D2007" s="41"/>
      <c r="E2007" s="41"/>
      <c r="F2007" s="41"/>
      <c r="G2007" s="41"/>
      <c r="H2007" s="47"/>
    </row>
    <row r="2008" s="2" customFormat="1" ht="16.8" customHeight="1">
      <c r="A2008" s="41"/>
      <c r="B2008" s="47"/>
      <c r="C2008" s="302" t="s">
        <v>4282</v>
      </c>
      <c r="D2008" s="302" t="s">
        <v>4875</v>
      </c>
      <c r="E2008" s="20" t="s">
        <v>572</v>
      </c>
      <c r="F2008" s="303">
        <v>24.600000000000001</v>
      </c>
      <c r="G2008" s="41"/>
      <c r="H2008" s="47"/>
    </row>
    <row r="2009" s="2" customFormat="1">
      <c r="A2009" s="41"/>
      <c r="B2009" s="47"/>
      <c r="C2009" s="302" t="s">
        <v>4304</v>
      </c>
      <c r="D2009" s="302" t="s">
        <v>4876</v>
      </c>
      <c r="E2009" s="20" t="s">
        <v>572</v>
      </c>
      <c r="F2009" s="303">
        <v>24.600000000000001</v>
      </c>
      <c r="G2009" s="41"/>
      <c r="H2009" s="47"/>
    </row>
    <row r="2010" s="2" customFormat="1" ht="16.8" customHeight="1">
      <c r="A2010" s="41"/>
      <c r="B2010" s="47"/>
      <c r="C2010" s="302" t="s">
        <v>4480</v>
      </c>
      <c r="D2010" s="302" t="s">
        <v>4877</v>
      </c>
      <c r="E2010" s="20" t="s">
        <v>572</v>
      </c>
      <c r="F2010" s="303">
        <v>31.800000000000001</v>
      </c>
      <c r="G2010" s="41"/>
      <c r="H2010" s="47"/>
    </row>
    <row r="2011" s="2" customFormat="1" ht="16.8" customHeight="1">
      <c r="A2011" s="41"/>
      <c r="B2011" s="47"/>
      <c r="C2011" s="298" t="s">
        <v>4251</v>
      </c>
      <c r="D2011" s="299" t="s">
        <v>4251</v>
      </c>
      <c r="E2011" s="300" t="s">
        <v>28</v>
      </c>
      <c r="F2011" s="301">
        <v>7.2000000000000002</v>
      </c>
      <c r="G2011" s="41"/>
      <c r="H2011" s="47"/>
    </row>
    <row r="2012" s="2" customFormat="1" ht="16.8" customHeight="1">
      <c r="A2012" s="41"/>
      <c r="B2012" s="47"/>
      <c r="C2012" s="302" t="s">
        <v>28</v>
      </c>
      <c r="D2012" s="302" t="s">
        <v>4286</v>
      </c>
      <c r="E2012" s="20" t="s">
        <v>28</v>
      </c>
      <c r="F2012" s="303">
        <v>0</v>
      </c>
      <c r="G2012" s="41"/>
      <c r="H2012" s="47"/>
    </row>
    <row r="2013" s="2" customFormat="1" ht="16.8" customHeight="1">
      <c r="A2013" s="41"/>
      <c r="B2013" s="47"/>
      <c r="C2013" s="302" t="s">
        <v>28</v>
      </c>
      <c r="D2013" s="302" t="s">
        <v>4252</v>
      </c>
      <c r="E2013" s="20" t="s">
        <v>28</v>
      </c>
      <c r="F2013" s="303">
        <v>7.2000000000000002</v>
      </c>
      <c r="G2013" s="41"/>
      <c r="H2013" s="47"/>
    </row>
    <row r="2014" s="2" customFormat="1" ht="16.8" customHeight="1">
      <c r="A2014" s="41"/>
      <c r="B2014" s="47"/>
      <c r="C2014" s="302" t="s">
        <v>4251</v>
      </c>
      <c r="D2014" s="302" t="s">
        <v>416</v>
      </c>
      <c r="E2014" s="20" t="s">
        <v>28</v>
      </c>
      <c r="F2014" s="303">
        <v>7.2000000000000002</v>
      </c>
      <c r="G2014" s="41"/>
      <c r="H2014" s="47"/>
    </row>
    <row r="2015" s="2" customFormat="1" ht="16.8" customHeight="1">
      <c r="A2015" s="41"/>
      <c r="B2015" s="47"/>
      <c r="C2015" s="304" t="s">
        <v>4624</v>
      </c>
      <c r="D2015" s="41"/>
      <c r="E2015" s="41"/>
      <c r="F2015" s="41"/>
      <c r="G2015" s="41"/>
      <c r="H2015" s="47"/>
    </row>
    <row r="2016" s="2" customFormat="1" ht="16.8" customHeight="1">
      <c r="A2016" s="41"/>
      <c r="B2016" s="47"/>
      <c r="C2016" s="302" t="s">
        <v>4288</v>
      </c>
      <c r="D2016" s="302" t="s">
        <v>4878</v>
      </c>
      <c r="E2016" s="20" t="s">
        <v>572</v>
      </c>
      <c r="F2016" s="303">
        <v>7.2000000000000002</v>
      </c>
      <c r="G2016" s="41"/>
      <c r="H2016" s="47"/>
    </row>
    <row r="2017" s="2" customFormat="1">
      <c r="A2017" s="41"/>
      <c r="B2017" s="47"/>
      <c r="C2017" s="302" t="s">
        <v>4308</v>
      </c>
      <c r="D2017" s="302" t="s">
        <v>4873</v>
      </c>
      <c r="E2017" s="20" t="s">
        <v>572</v>
      </c>
      <c r="F2017" s="303">
        <v>72.831000000000003</v>
      </c>
      <c r="G2017" s="41"/>
      <c r="H2017" s="47"/>
    </row>
    <row r="2018" s="2" customFormat="1" ht="16.8" customHeight="1">
      <c r="A2018" s="41"/>
      <c r="B2018" s="47"/>
      <c r="C2018" s="302" t="s">
        <v>4480</v>
      </c>
      <c r="D2018" s="302" t="s">
        <v>4877</v>
      </c>
      <c r="E2018" s="20" t="s">
        <v>572</v>
      </c>
      <c r="F2018" s="303">
        <v>31.800000000000001</v>
      </c>
      <c r="G2018" s="41"/>
      <c r="H2018" s="47"/>
    </row>
    <row r="2019" s="2" customFormat="1" ht="16.8" customHeight="1">
      <c r="A2019" s="41"/>
      <c r="B2019" s="47"/>
      <c r="C2019" s="298" t="s">
        <v>4247</v>
      </c>
      <c r="D2019" s="299" t="s">
        <v>4247</v>
      </c>
      <c r="E2019" s="300" t="s">
        <v>28</v>
      </c>
      <c r="F2019" s="301">
        <v>32.131</v>
      </c>
      <c r="G2019" s="41"/>
      <c r="H2019" s="47"/>
    </row>
    <row r="2020" s="2" customFormat="1" ht="16.8" customHeight="1">
      <c r="A2020" s="41"/>
      <c r="B2020" s="47"/>
      <c r="C2020" s="302" t="s">
        <v>28</v>
      </c>
      <c r="D2020" s="302" t="s">
        <v>4301</v>
      </c>
      <c r="E2020" s="20" t="s">
        <v>28</v>
      </c>
      <c r="F2020" s="303">
        <v>0</v>
      </c>
      <c r="G2020" s="41"/>
      <c r="H2020" s="47"/>
    </row>
    <row r="2021" s="2" customFormat="1" ht="16.8" customHeight="1">
      <c r="A2021" s="41"/>
      <c r="B2021" s="47"/>
      <c r="C2021" s="302" t="s">
        <v>28</v>
      </c>
      <c r="D2021" s="302" t="s">
        <v>4302</v>
      </c>
      <c r="E2021" s="20" t="s">
        <v>28</v>
      </c>
      <c r="F2021" s="303">
        <v>0</v>
      </c>
      <c r="G2021" s="41"/>
      <c r="H2021" s="47"/>
    </row>
    <row r="2022" s="2" customFormat="1" ht="16.8" customHeight="1">
      <c r="A2022" s="41"/>
      <c r="B2022" s="47"/>
      <c r="C2022" s="302" t="s">
        <v>28</v>
      </c>
      <c r="D2022" s="302" t="s">
        <v>4303</v>
      </c>
      <c r="E2022" s="20" t="s">
        <v>28</v>
      </c>
      <c r="F2022" s="303">
        <v>32.131</v>
      </c>
      <c r="G2022" s="41"/>
      <c r="H2022" s="47"/>
    </row>
    <row r="2023" s="2" customFormat="1" ht="16.8" customHeight="1">
      <c r="A2023" s="41"/>
      <c r="B2023" s="47"/>
      <c r="C2023" s="302" t="s">
        <v>4247</v>
      </c>
      <c r="D2023" s="302" t="s">
        <v>416</v>
      </c>
      <c r="E2023" s="20" t="s">
        <v>28</v>
      </c>
      <c r="F2023" s="303">
        <v>32.131</v>
      </c>
      <c r="G2023" s="41"/>
      <c r="H2023" s="47"/>
    </row>
    <row r="2024" s="2" customFormat="1" ht="16.8" customHeight="1">
      <c r="A2024" s="41"/>
      <c r="B2024" s="47"/>
      <c r="C2024" s="304" t="s">
        <v>4624</v>
      </c>
      <c r="D2024" s="41"/>
      <c r="E2024" s="41"/>
      <c r="F2024" s="41"/>
      <c r="G2024" s="41"/>
      <c r="H2024" s="47"/>
    </row>
    <row r="2025" s="2" customFormat="1" ht="16.8" customHeight="1">
      <c r="A2025" s="41"/>
      <c r="B2025" s="47"/>
      <c r="C2025" s="302" t="s">
        <v>4297</v>
      </c>
      <c r="D2025" s="302" t="s">
        <v>4879</v>
      </c>
      <c r="E2025" s="20" t="s">
        <v>572</v>
      </c>
      <c r="F2025" s="303">
        <v>32.131</v>
      </c>
      <c r="G2025" s="41"/>
      <c r="H2025" s="47"/>
    </row>
    <row r="2026" s="2" customFormat="1">
      <c r="A2026" s="41"/>
      <c r="B2026" s="47"/>
      <c r="C2026" s="302" t="s">
        <v>4308</v>
      </c>
      <c r="D2026" s="302" t="s">
        <v>4873</v>
      </c>
      <c r="E2026" s="20" t="s">
        <v>572</v>
      </c>
      <c r="F2026" s="303">
        <v>72.831000000000003</v>
      </c>
      <c r="G2026" s="41"/>
      <c r="H2026" s="47"/>
    </row>
    <row r="2027" s="2" customFormat="1" ht="16.8" customHeight="1">
      <c r="A2027" s="41"/>
      <c r="B2027" s="47"/>
      <c r="C2027" s="302" t="s">
        <v>4488</v>
      </c>
      <c r="D2027" s="302" t="s">
        <v>4880</v>
      </c>
      <c r="E2027" s="20" t="s">
        <v>572</v>
      </c>
      <c r="F2027" s="303">
        <v>32.131</v>
      </c>
      <c r="G2027" s="41"/>
      <c r="H2027" s="47"/>
    </row>
    <row r="2028" s="2" customFormat="1" ht="16.8" customHeight="1">
      <c r="A2028" s="41"/>
      <c r="B2028" s="47"/>
      <c r="C2028" s="298" t="s">
        <v>4255</v>
      </c>
      <c r="D2028" s="299" t="s">
        <v>4255</v>
      </c>
      <c r="E2028" s="300" t="s">
        <v>28</v>
      </c>
      <c r="F2028" s="301">
        <v>45.770000000000003</v>
      </c>
      <c r="G2028" s="41"/>
      <c r="H2028" s="47"/>
    </row>
    <row r="2029" s="2" customFormat="1" ht="16.8" customHeight="1">
      <c r="A2029" s="41"/>
      <c r="B2029" s="47"/>
      <c r="C2029" s="302" t="s">
        <v>28</v>
      </c>
      <c r="D2029" s="302" t="s">
        <v>4286</v>
      </c>
      <c r="E2029" s="20" t="s">
        <v>28</v>
      </c>
      <c r="F2029" s="303">
        <v>0</v>
      </c>
      <c r="G2029" s="41"/>
      <c r="H2029" s="47"/>
    </row>
    <row r="2030" s="2" customFormat="1" ht="16.8" customHeight="1">
      <c r="A2030" s="41"/>
      <c r="B2030" s="47"/>
      <c r="C2030" s="302" t="s">
        <v>28</v>
      </c>
      <c r="D2030" s="302" t="s">
        <v>4316</v>
      </c>
      <c r="E2030" s="20" t="s">
        <v>28</v>
      </c>
      <c r="F2030" s="303">
        <v>31</v>
      </c>
      <c r="G2030" s="41"/>
      <c r="H2030" s="47"/>
    </row>
    <row r="2031" s="2" customFormat="1" ht="16.8" customHeight="1">
      <c r="A2031" s="41"/>
      <c r="B2031" s="47"/>
      <c r="C2031" s="302" t="s">
        <v>28</v>
      </c>
      <c r="D2031" s="302" t="s">
        <v>4301</v>
      </c>
      <c r="E2031" s="20" t="s">
        <v>28</v>
      </c>
      <c r="F2031" s="303">
        <v>0</v>
      </c>
      <c r="G2031" s="41"/>
      <c r="H2031" s="47"/>
    </row>
    <row r="2032" s="2" customFormat="1" ht="16.8" customHeight="1">
      <c r="A2032" s="41"/>
      <c r="B2032" s="47"/>
      <c r="C2032" s="302" t="s">
        <v>28</v>
      </c>
      <c r="D2032" s="302" t="s">
        <v>4302</v>
      </c>
      <c r="E2032" s="20" t="s">
        <v>28</v>
      </c>
      <c r="F2032" s="303">
        <v>0</v>
      </c>
      <c r="G2032" s="41"/>
      <c r="H2032" s="47"/>
    </row>
    <row r="2033" s="2" customFormat="1" ht="16.8" customHeight="1">
      <c r="A2033" s="41"/>
      <c r="B2033" s="47"/>
      <c r="C2033" s="302" t="s">
        <v>28</v>
      </c>
      <c r="D2033" s="302" t="s">
        <v>4317</v>
      </c>
      <c r="E2033" s="20" t="s">
        <v>28</v>
      </c>
      <c r="F2033" s="303">
        <v>14.77</v>
      </c>
      <c r="G2033" s="41"/>
      <c r="H2033" s="47"/>
    </row>
    <row r="2034" s="2" customFormat="1" ht="16.8" customHeight="1">
      <c r="A2034" s="41"/>
      <c r="B2034" s="47"/>
      <c r="C2034" s="302" t="s">
        <v>4255</v>
      </c>
      <c r="D2034" s="302" t="s">
        <v>416</v>
      </c>
      <c r="E2034" s="20" t="s">
        <v>28</v>
      </c>
      <c r="F2034" s="303">
        <v>45.770000000000003</v>
      </c>
      <c r="G2034" s="41"/>
      <c r="H2034" s="47"/>
    </row>
    <row r="2035" s="2" customFormat="1" ht="16.8" customHeight="1">
      <c r="A2035" s="41"/>
      <c r="B2035" s="47"/>
      <c r="C2035" s="304" t="s">
        <v>4624</v>
      </c>
      <c r="D2035" s="41"/>
      <c r="E2035" s="41"/>
      <c r="F2035" s="41"/>
      <c r="G2035" s="41"/>
      <c r="H2035" s="47"/>
    </row>
    <row r="2036" s="2" customFormat="1" ht="16.8" customHeight="1">
      <c r="A2036" s="41"/>
      <c r="B2036" s="47"/>
      <c r="C2036" s="302" t="s">
        <v>4312</v>
      </c>
      <c r="D2036" s="302" t="s">
        <v>4881</v>
      </c>
      <c r="E2036" s="20" t="s">
        <v>972</v>
      </c>
      <c r="F2036" s="303">
        <v>45.770000000000003</v>
      </c>
      <c r="G2036" s="41"/>
      <c r="H2036" s="47"/>
    </row>
    <row r="2037" s="2" customFormat="1" ht="16.8" customHeight="1">
      <c r="A2037" s="41"/>
      <c r="B2037" s="47"/>
      <c r="C2037" s="302" t="s">
        <v>4476</v>
      </c>
      <c r="D2037" s="302" t="s">
        <v>4882</v>
      </c>
      <c r="E2037" s="20" t="s">
        <v>972</v>
      </c>
      <c r="F2037" s="303">
        <v>45.770000000000003</v>
      </c>
      <c r="G2037" s="41"/>
      <c r="H2037" s="47"/>
    </row>
    <row r="2038" s="2" customFormat="1" ht="16.8" customHeight="1">
      <c r="A2038" s="41"/>
      <c r="B2038" s="47"/>
      <c r="C2038" s="298" t="s">
        <v>137</v>
      </c>
      <c r="D2038" s="299" t="s">
        <v>137</v>
      </c>
      <c r="E2038" s="300" t="s">
        <v>28</v>
      </c>
      <c r="F2038" s="301">
        <v>195.452</v>
      </c>
      <c r="G2038" s="41"/>
      <c r="H2038" s="47"/>
    </row>
    <row r="2039" s="2" customFormat="1" ht="16.8" customHeight="1">
      <c r="A2039" s="41"/>
      <c r="B2039" s="47"/>
      <c r="C2039" s="302" t="s">
        <v>28</v>
      </c>
      <c r="D2039" s="302" t="s">
        <v>4323</v>
      </c>
      <c r="E2039" s="20" t="s">
        <v>28</v>
      </c>
      <c r="F2039" s="303">
        <v>0</v>
      </c>
      <c r="G2039" s="41"/>
      <c r="H2039" s="47"/>
    </row>
    <row r="2040" s="2" customFormat="1" ht="16.8" customHeight="1">
      <c r="A2040" s="41"/>
      <c r="B2040" s="47"/>
      <c r="C2040" s="302" t="s">
        <v>28</v>
      </c>
      <c r="D2040" s="302" t="s">
        <v>4324</v>
      </c>
      <c r="E2040" s="20" t="s">
        <v>28</v>
      </c>
      <c r="F2040" s="303">
        <v>0</v>
      </c>
      <c r="G2040" s="41"/>
      <c r="H2040" s="47"/>
    </row>
    <row r="2041" s="2" customFormat="1" ht="16.8" customHeight="1">
      <c r="A2041" s="41"/>
      <c r="B2041" s="47"/>
      <c r="C2041" s="302" t="s">
        <v>28</v>
      </c>
      <c r="D2041" s="302" t="s">
        <v>1160</v>
      </c>
      <c r="E2041" s="20" t="s">
        <v>28</v>
      </c>
      <c r="F2041" s="303">
        <v>88</v>
      </c>
      <c r="G2041" s="41"/>
      <c r="H2041" s="47"/>
    </row>
    <row r="2042" s="2" customFormat="1" ht="16.8" customHeight="1">
      <c r="A2042" s="41"/>
      <c r="B2042" s="47"/>
      <c r="C2042" s="302" t="s">
        <v>28</v>
      </c>
      <c r="D2042" s="302" t="s">
        <v>4334</v>
      </c>
      <c r="E2042" s="20" t="s">
        <v>28</v>
      </c>
      <c r="F2042" s="303">
        <v>0</v>
      </c>
      <c r="G2042" s="41"/>
      <c r="H2042" s="47"/>
    </row>
    <row r="2043" s="2" customFormat="1" ht="16.8" customHeight="1">
      <c r="A2043" s="41"/>
      <c r="B2043" s="47"/>
      <c r="C2043" s="302" t="s">
        <v>28</v>
      </c>
      <c r="D2043" s="302" t="s">
        <v>4360</v>
      </c>
      <c r="E2043" s="20" t="s">
        <v>28</v>
      </c>
      <c r="F2043" s="303">
        <v>48.700000000000003</v>
      </c>
      <c r="G2043" s="41"/>
      <c r="H2043" s="47"/>
    </row>
    <row r="2044" s="2" customFormat="1" ht="16.8" customHeight="1">
      <c r="A2044" s="41"/>
      <c r="B2044" s="47"/>
      <c r="C2044" s="302" t="s">
        <v>28</v>
      </c>
      <c r="D2044" s="302" t="s">
        <v>4301</v>
      </c>
      <c r="E2044" s="20" t="s">
        <v>28</v>
      </c>
      <c r="F2044" s="303">
        <v>0</v>
      </c>
      <c r="G2044" s="41"/>
      <c r="H2044" s="47"/>
    </row>
    <row r="2045" s="2" customFormat="1" ht="16.8" customHeight="1">
      <c r="A2045" s="41"/>
      <c r="B2045" s="47"/>
      <c r="C2045" s="302" t="s">
        <v>28</v>
      </c>
      <c r="D2045" s="302" t="s">
        <v>4302</v>
      </c>
      <c r="E2045" s="20" t="s">
        <v>28</v>
      </c>
      <c r="F2045" s="303">
        <v>0</v>
      </c>
      <c r="G2045" s="41"/>
      <c r="H2045" s="47"/>
    </row>
    <row r="2046" s="2" customFormat="1" ht="16.8" customHeight="1">
      <c r="A2046" s="41"/>
      <c r="B2046" s="47"/>
      <c r="C2046" s="302" t="s">
        <v>28</v>
      </c>
      <c r="D2046" s="302" t="s">
        <v>4362</v>
      </c>
      <c r="E2046" s="20" t="s">
        <v>28</v>
      </c>
      <c r="F2046" s="303">
        <v>58.752000000000002</v>
      </c>
      <c r="G2046" s="41"/>
      <c r="H2046" s="47"/>
    </row>
    <row r="2047" s="2" customFormat="1" ht="16.8" customHeight="1">
      <c r="A2047" s="41"/>
      <c r="B2047" s="47"/>
      <c r="C2047" s="302" t="s">
        <v>137</v>
      </c>
      <c r="D2047" s="302" t="s">
        <v>416</v>
      </c>
      <c r="E2047" s="20" t="s">
        <v>28</v>
      </c>
      <c r="F2047" s="303">
        <v>195.452</v>
      </c>
      <c r="G2047" s="41"/>
      <c r="H2047" s="47"/>
    </row>
    <row r="2048" s="2" customFormat="1" ht="16.8" customHeight="1">
      <c r="A2048" s="41"/>
      <c r="B2048" s="47"/>
      <c r="C2048" s="304" t="s">
        <v>4624</v>
      </c>
      <c r="D2048" s="41"/>
      <c r="E2048" s="41"/>
      <c r="F2048" s="41"/>
      <c r="G2048" s="41"/>
      <c r="H2048" s="47"/>
    </row>
    <row r="2049" s="2" customFormat="1" ht="16.8" customHeight="1">
      <c r="A2049" s="41"/>
      <c r="B2049" s="47"/>
      <c r="C2049" s="302" t="s">
        <v>4436</v>
      </c>
      <c r="D2049" s="302" t="s">
        <v>4883</v>
      </c>
      <c r="E2049" s="20" t="s">
        <v>572</v>
      </c>
      <c r="F2049" s="303">
        <v>195.452</v>
      </c>
      <c r="G2049" s="41"/>
      <c r="H2049" s="47"/>
    </row>
    <row r="2050" s="2" customFormat="1" ht="16.8" customHeight="1">
      <c r="A2050" s="41"/>
      <c r="B2050" s="47"/>
      <c r="C2050" s="302" t="s">
        <v>4440</v>
      </c>
      <c r="D2050" s="302" t="s">
        <v>4441</v>
      </c>
      <c r="E2050" s="20" t="s">
        <v>572</v>
      </c>
      <c r="F2050" s="303">
        <v>201.316</v>
      </c>
      <c r="G2050" s="41"/>
      <c r="H2050" s="47"/>
    </row>
    <row r="2051" s="2" customFormat="1" ht="16.8" customHeight="1">
      <c r="A2051" s="41"/>
      <c r="B2051" s="47"/>
      <c r="C2051" s="298" t="s">
        <v>139</v>
      </c>
      <c r="D2051" s="299" t="s">
        <v>139</v>
      </c>
      <c r="E2051" s="300" t="s">
        <v>28</v>
      </c>
      <c r="F2051" s="301">
        <v>13.5</v>
      </c>
      <c r="G2051" s="41"/>
      <c r="H2051" s="47"/>
    </row>
    <row r="2052" s="2" customFormat="1" ht="16.8" customHeight="1">
      <c r="A2052" s="41"/>
      <c r="B2052" s="47"/>
      <c r="C2052" s="302" t="s">
        <v>28</v>
      </c>
      <c r="D2052" s="302" t="s">
        <v>4323</v>
      </c>
      <c r="E2052" s="20" t="s">
        <v>28</v>
      </c>
      <c r="F2052" s="303">
        <v>0</v>
      </c>
      <c r="G2052" s="41"/>
      <c r="H2052" s="47"/>
    </row>
    <row r="2053" s="2" customFormat="1" ht="16.8" customHeight="1">
      <c r="A2053" s="41"/>
      <c r="B2053" s="47"/>
      <c r="C2053" s="302" t="s">
        <v>28</v>
      </c>
      <c r="D2053" s="302" t="s">
        <v>4330</v>
      </c>
      <c r="E2053" s="20" t="s">
        <v>28</v>
      </c>
      <c r="F2053" s="303">
        <v>0</v>
      </c>
      <c r="G2053" s="41"/>
      <c r="H2053" s="47"/>
    </row>
    <row r="2054" s="2" customFormat="1" ht="16.8" customHeight="1">
      <c r="A2054" s="41"/>
      <c r="B2054" s="47"/>
      <c r="C2054" s="302" t="s">
        <v>28</v>
      </c>
      <c r="D2054" s="302" t="s">
        <v>4358</v>
      </c>
      <c r="E2054" s="20" t="s">
        <v>28</v>
      </c>
      <c r="F2054" s="303">
        <v>4.7000000000000002</v>
      </c>
      <c r="G2054" s="41"/>
      <c r="H2054" s="47"/>
    </row>
    <row r="2055" s="2" customFormat="1" ht="16.8" customHeight="1">
      <c r="A2055" s="41"/>
      <c r="B2055" s="47"/>
      <c r="C2055" s="302" t="s">
        <v>28</v>
      </c>
      <c r="D2055" s="302" t="s">
        <v>4332</v>
      </c>
      <c r="E2055" s="20" t="s">
        <v>28</v>
      </c>
      <c r="F2055" s="303">
        <v>0</v>
      </c>
      <c r="G2055" s="41"/>
      <c r="H2055" s="47"/>
    </row>
    <row r="2056" s="2" customFormat="1" ht="16.8" customHeight="1">
      <c r="A2056" s="41"/>
      <c r="B2056" s="47"/>
      <c r="C2056" s="302" t="s">
        <v>28</v>
      </c>
      <c r="D2056" s="302" t="s">
        <v>4359</v>
      </c>
      <c r="E2056" s="20" t="s">
        <v>28</v>
      </c>
      <c r="F2056" s="303">
        <v>8.8000000000000007</v>
      </c>
      <c r="G2056" s="41"/>
      <c r="H2056" s="47"/>
    </row>
    <row r="2057" s="2" customFormat="1" ht="16.8" customHeight="1">
      <c r="A2057" s="41"/>
      <c r="B2057" s="47"/>
      <c r="C2057" s="302" t="s">
        <v>139</v>
      </c>
      <c r="D2057" s="302" t="s">
        <v>416</v>
      </c>
      <c r="E2057" s="20" t="s">
        <v>28</v>
      </c>
      <c r="F2057" s="303">
        <v>13.5</v>
      </c>
      <c r="G2057" s="41"/>
      <c r="H2057" s="47"/>
    </row>
    <row r="2058" s="2" customFormat="1" ht="16.8" customHeight="1">
      <c r="A2058" s="41"/>
      <c r="B2058" s="47"/>
      <c r="C2058" s="304" t="s">
        <v>4624</v>
      </c>
      <c r="D2058" s="41"/>
      <c r="E2058" s="41"/>
      <c r="F2058" s="41"/>
      <c r="G2058" s="41"/>
      <c r="H2058" s="47"/>
    </row>
    <row r="2059" s="2" customFormat="1" ht="16.8" customHeight="1">
      <c r="A2059" s="41"/>
      <c r="B2059" s="47"/>
      <c r="C2059" s="302" t="s">
        <v>4420</v>
      </c>
      <c r="D2059" s="302" t="s">
        <v>4884</v>
      </c>
      <c r="E2059" s="20" t="s">
        <v>572</v>
      </c>
      <c r="F2059" s="303">
        <v>13.5</v>
      </c>
      <c r="G2059" s="41"/>
      <c r="H2059" s="47"/>
    </row>
    <row r="2060" s="2" customFormat="1" ht="16.8" customHeight="1">
      <c r="A2060" s="41"/>
      <c r="B2060" s="47"/>
      <c r="C2060" s="302" t="s">
        <v>4424</v>
      </c>
      <c r="D2060" s="302" t="s">
        <v>4425</v>
      </c>
      <c r="E2060" s="20" t="s">
        <v>572</v>
      </c>
      <c r="F2060" s="303">
        <v>13.904999999999999</v>
      </c>
      <c r="G2060" s="41"/>
      <c r="H2060" s="47"/>
    </row>
    <row r="2061" s="2" customFormat="1" ht="16.8" customHeight="1">
      <c r="A2061" s="41"/>
      <c r="B2061" s="47"/>
      <c r="C2061" s="298" t="s">
        <v>4259</v>
      </c>
      <c r="D2061" s="299" t="s">
        <v>4259</v>
      </c>
      <c r="E2061" s="300" t="s">
        <v>28</v>
      </c>
      <c r="F2061" s="301">
        <v>1.1399999999999999</v>
      </c>
      <c r="G2061" s="41"/>
      <c r="H2061" s="47"/>
    </row>
    <row r="2062" s="2" customFormat="1" ht="16.8" customHeight="1">
      <c r="A2062" s="41"/>
      <c r="B2062" s="47"/>
      <c r="C2062" s="302" t="s">
        <v>28</v>
      </c>
      <c r="D2062" s="302" t="s">
        <v>4323</v>
      </c>
      <c r="E2062" s="20" t="s">
        <v>28</v>
      </c>
      <c r="F2062" s="303">
        <v>0</v>
      </c>
      <c r="G2062" s="41"/>
      <c r="H2062" s="47"/>
    </row>
    <row r="2063" s="2" customFormat="1" ht="16.8" customHeight="1">
      <c r="A2063" s="41"/>
      <c r="B2063" s="47"/>
      <c r="C2063" s="302" t="s">
        <v>28</v>
      </c>
      <c r="D2063" s="302" t="s">
        <v>4345</v>
      </c>
      <c r="E2063" s="20" t="s">
        <v>28</v>
      </c>
      <c r="F2063" s="303">
        <v>0</v>
      </c>
      <c r="G2063" s="41"/>
      <c r="H2063" s="47"/>
    </row>
    <row r="2064" s="2" customFormat="1" ht="16.8" customHeight="1">
      <c r="A2064" s="41"/>
      <c r="B2064" s="47"/>
      <c r="C2064" s="302" t="s">
        <v>28</v>
      </c>
      <c r="D2064" s="302" t="s">
        <v>4346</v>
      </c>
      <c r="E2064" s="20" t="s">
        <v>28</v>
      </c>
      <c r="F2064" s="303">
        <v>1.1399999999999999</v>
      </c>
      <c r="G2064" s="41"/>
      <c r="H2064" s="47"/>
    </row>
    <row r="2065" s="2" customFormat="1" ht="16.8" customHeight="1">
      <c r="A2065" s="41"/>
      <c r="B2065" s="47"/>
      <c r="C2065" s="302" t="s">
        <v>4259</v>
      </c>
      <c r="D2065" s="302" t="s">
        <v>416</v>
      </c>
      <c r="E2065" s="20" t="s">
        <v>28</v>
      </c>
      <c r="F2065" s="303">
        <v>1.1399999999999999</v>
      </c>
      <c r="G2065" s="41"/>
      <c r="H2065" s="47"/>
    </row>
    <row r="2066" s="2" customFormat="1" ht="16.8" customHeight="1">
      <c r="A2066" s="41"/>
      <c r="B2066" s="47"/>
      <c r="C2066" s="304" t="s">
        <v>4624</v>
      </c>
      <c r="D2066" s="41"/>
      <c r="E2066" s="41"/>
      <c r="F2066" s="41"/>
      <c r="G2066" s="41"/>
      <c r="H2066" s="47"/>
    </row>
    <row r="2067" s="2" customFormat="1" ht="16.8" customHeight="1">
      <c r="A2067" s="41"/>
      <c r="B2067" s="47"/>
      <c r="C2067" s="302" t="s">
        <v>4341</v>
      </c>
      <c r="D2067" s="302" t="s">
        <v>4885</v>
      </c>
      <c r="E2067" s="20" t="s">
        <v>388</v>
      </c>
      <c r="F2067" s="303">
        <v>1.1399999999999999</v>
      </c>
      <c r="G2067" s="41"/>
      <c r="H2067" s="47"/>
    </row>
    <row r="2068" s="2" customFormat="1">
      <c r="A2068" s="41"/>
      <c r="B2068" s="47"/>
      <c r="C2068" s="302" t="s">
        <v>621</v>
      </c>
      <c r="D2068" s="302" t="s">
        <v>4690</v>
      </c>
      <c r="E2068" s="20" t="s">
        <v>388</v>
      </c>
      <c r="F2068" s="303">
        <v>103.44199999999999</v>
      </c>
      <c r="G2068" s="41"/>
      <c r="H2068" s="47"/>
    </row>
    <row r="2069" s="2" customFormat="1" ht="16.8" customHeight="1">
      <c r="A2069" s="41"/>
      <c r="B2069" s="47"/>
      <c r="C2069" s="298" t="s">
        <v>4272</v>
      </c>
      <c r="D2069" s="299" t="s">
        <v>4272</v>
      </c>
      <c r="E2069" s="300" t="s">
        <v>28</v>
      </c>
      <c r="F2069" s="301">
        <v>41.060000000000002</v>
      </c>
      <c r="G2069" s="41"/>
      <c r="H2069" s="47"/>
    </row>
    <row r="2070" s="2" customFormat="1" ht="16.8" customHeight="1">
      <c r="A2070" s="41"/>
      <c r="B2070" s="47"/>
      <c r="C2070" s="302" t="s">
        <v>28</v>
      </c>
      <c r="D2070" s="302" t="s">
        <v>4323</v>
      </c>
      <c r="E2070" s="20" t="s">
        <v>28</v>
      </c>
      <c r="F2070" s="303">
        <v>0</v>
      </c>
      <c r="G2070" s="41"/>
      <c r="H2070" s="47"/>
    </row>
    <row r="2071" s="2" customFormat="1" ht="16.8" customHeight="1">
      <c r="A2071" s="41"/>
      <c r="B2071" s="47"/>
      <c r="C2071" s="302" t="s">
        <v>28</v>
      </c>
      <c r="D2071" s="302" t="s">
        <v>4324</v>
      </c>
      <c r="E2071" s="20" t="s">
        <v>28</v>
      </c>
      <c r="F2071" s="303">
        <v>0</v>
      </c>
      <c r="G2071" s="41"/>
      <c r="H2071" s="47"/>
    </row>
    <row r="2072" s="2" customFormat="1" ht="16.8" customHeight="1">
      <c r="A2072" s="41"/>
      <c r="B2072" s="47"/>
      <c r="C2072" s="302" t="s">
        <v>28</v>
      </c>
      <c r="D2072" s="302" t="s">
        <v>499</v>
      </c>
      <c r="E2072" s="20" t="s">
        <v>28</v>
      </c>
      <c r="F2072" s="303">
        <v>5</v>
      </c>
      <c r="G2072" s="41"/>
      <c r="H2072" s="47"/>
    </row>
    <row r="2073" s="2" customFormat="1" ht="16.8" customHeight="1">
      <c r="A2073" s="41"/>
      <c r="B2073" s="47"/>
      <c r="C2073" s="302" t="s">
        <v>28</v>
      </c>
      <c r="D2073" s="302" t="s">
        <v>4301</v>
      </c>
      <c r="E2073" s="20" t="s">
        <v>28</v>
      </c>
      <c r="F2073" s="303">
        <v>0</v>
      </c>
      <c r="G2073" s="41"/>
      <c r="H2073" s="47"/>
    </row>
    <row r="2074" s="2" customFormat="1" ht="16.8" customHeight="1">
      <c r="A2074" s="41"/>
      <c r="B2074" s="47"/>
      <c r="C2074" s="302" t="s">
        <v>28</v>
      </c>
      <c r="D2074" s="302" t="s">
        <v>4302</v>
      </c>
      <c r="E2074" s="20" t="s">
        <v>28</v>
      </c>
      <c r="F2074" s="303">
        <v>0</v>
      </c>
      <c r="G2074" s="41"/>
      <c r="H2074" s="47"/>
    </row>
    <row r="2075" s="2" customFormat="1" ht="16.8" customHeight="1">
      <c r="A2075" s="41"/>
      <c r="B2075" s="47"/>
      <c r="C2075" s="302" t="s">
        <v>28</v>
      </c>
      <c r="D2075" s="302" t="s">
        <v>4457</v>
      </c>
      <c r="E2075" s="20" t="s">
        <v>28</v>
      </c>
      <c r="F2075" s="303">
        <v>36.060000000000002</v>
      </c>
      <c r="G2075" s="41"/>
      <c r="H2075" s="47"/>
    </row>
    <row r="2076" s="2" customFormat="1" ht="16.8" customHeight="1">
      <c r="A2076" s="41"/>
      <c r="B2076" s="47"/>
      <c r="C2076" s="302" t="s">
        <v>4272</v>
      </c>
      <c r="D2076" s="302" t="s">
        <v>416</v>
      </c>
      <c r="E2076" s="20" t="s">
        <v>28</v>
      </c>
      <c r="F2076" s="303">
        <v>41.060000000000002</v>
      </c>
      <c r="G2076" s="41"/>
      <c r="H2076" s="47"/>
    </row>
    <row r="2077" s="2" customFormat="1" ht="16.8" customHeight="1">
      <c r="A2077" s="41"/>
      <c r="B2077" s="47"/>
      <c r="C2077" s="304" t="s">
        <v>4624</v>
      </c>
      <c r="D2077" s="41"/>
      <c r="E2077" s="41"/>
      <c r="F2077" s="41"/>
      <c r="G2077" s="41"/>
      <c r="H2077" s="47"/>
    </row>
    <row r="2078" s="2" customFormat="1" ht="16.8" customHeight="1">
      <c r="A2078" s="41"/>
      <c r="B2078" s="47"/>
      <c r="C2078" s="302" t="s">
        <v>4453</v>
      </c>
      <c r="D2078" s="302" t="s">
        <v>4886</v>
      </c>
      <c r="E2078" s="20" t="s">
        <v>972</v>
      </c>
      <c r="F2078" s="303">
        <v>41.060000000000002</v>
      </c>
      <c r="G2078" s="41"/>
      <c r="H2078" s="47"/>
    </row>
    <row r="2079" s="2" customFormat="1" ht="16.8" customHeight="1">
      <c r="A2079" s="41"/>
      <c r="B2079" s="47"/>
      <c r="C2079" s="302" t="s">
        <v>4470</v>
      </c>
      <c r="D2079" s="302" t="s">
        <v>4471</v>
      </c>
      <c r="E2079" s="20" t="s">
        <v>388</v>
      </c>
      <c r="F2079" s="303">
        <v>2.4430000000000001</v>
      </c>
      <c r="G2079" s="41"/>
      <c r="H2079" s="47"/>
    </row>
    <row r="2080" s="2" customFormat="1" ht="16.8" customHeight="1">
      <c r="A2080" s="41"/>
      <c r="B2080" s="47"/>
      <c r="C2080" s="302" t="s">
        <v>4458</v>
      </c>
      <c r="D2080" s="302" t="s">
        <v>4459</v>
      </c>
      <c r="E2080" s="20" t="s">
        <v>972</v>
      </c>
      <c r="F2080" s="303">
        <v>42.292000000000002</v>
      </c>
      <c r="G2080" s="41"/>
      <c r="H2080" s="47"/>
    </row>
    <row r="2081" s="2" customFormat="1" ht="16.8" customHeight="1">
      <c r="A2081" s="41"/>
      <c r="B2081" s="47"/>
      <c r="C2081" s="298" t="s">
        <v>4257</v>
      </c>
      <c r="D2081" s="299" t="s">
        <v>4257</v>
      </c>
      <c r="E2081" s="300" t="s">
        <v>28</v>
      </c>
      <c r="F2081" s="301">
        <v>116.017</v>
      </c>
      <c r="G2081" s="41"/>
      <c r="H2081" s="47"/>
    </row>
    <row r="2082" s="2" customFormat="1" ht="16.8" customHeight="1">
      <c r="A2082" s="41"/>
      <c r="B2082" s="47"/>
      <c r="C2082" s="302" t="s">
        <v>28</v>
      </c>
      <c r="D2082" s="302" t="s">
        <v>4323</v>
      </c>
      <c r="E2082" s="20" t="s">
        <v>28</v>
      </c>
      <c r="F2082" s="303">
        <v>0</v>
      </c>
      <c r="G2082" s="41"/>
      <c r="H2082" s="47"/>
    </row>
    <row r="2083" s="2" customFormat="1" ht="16.8" customHeight="1">
      <c r="A2083" s="41"/>
      <c r="B2083" s="47"/>
      <c r="C2083" s="302" t="s">
        <v>28</v>
      </c>
      <c r="D2083" s="302" t="s">
        <v>4324</v>
      </c>
      <c r="E2083" s="20" t="s">
        <v>28</v>
      </c>
      <c r="F2083" s="303">
        <v>0</v>
      </c>
      <c r="G2083" s="41"/>
      <c r="H2083" s="47"/>
    </row>
    <row r="2084" s="2" customFormat="1" ht="16.8" customHeight="1">
      <c r="A2084" s="41"/>
      <c r="B2084" s="47"/>
      <c r="C2084" s="302" t="s">
        <v>28</v>
      </c>
      <c r="D2084" s="302" t="s">
        <v>4325</v>
      </c>
      <c r="E2084" s="20" t="s">
        <v>28</v>
      </c>
      <c r="F2084" s="303">
        <v>49.649999999999999</v>
      </c>
      <c r="G2084" s="41"/>
      <c r="H2084" s="47"/>
    </row>
    <row r="2085" s="2" customFormat="1" ht="16.8" customHeight="1">
      <c r="A2085" s="41"/>
      <c r="B2085" s="47"/>
      <c r="C2085" s="302" t="s">
        <v>28</v>
      </c>
      <c r="D2085" s="302" t="s">
        <v>4326</v>
      </c>
      <c r="E2085" s="20" t="s">
        <v>28</v>
      </c>
      <c r="F2085" s="303">
        <v>0</v>
      </c>
      <c r="G2085" s="41"/>
      <c r="H2085" s="47"/>
    </row>
    <row r="2086" s="2" customFormat="1" ht="16.8" customHeight="1">
      <c r="A2086" s="41"/>
      <c r="B2086" s="47"/>
      <c r="C2086" s="302" t="s">
        <v>28</v>
      </c>
      <c r="D2086" s="302" t="s">
        <v>4327</v>
      </c>
      <c r="E2086" s="20" t="s">
        <v>28</v>
      </c>
      <c r="F2086" s="303">
        <v>5.8499999999999996</v>
      </c>
      <c r="G2086" s="41"/>
      <c r="H2086" s="47"/>
    </row>
    <row r="2087" s="2" customFormat="1" ht="16.8" customHeight="1">
      <c r="A2087" s="41"/>
      <c r="B2087" s="47"/>
      <c r="C2087" s="302" t="s">
        <v>28</v>
      </c>
      <c r="D2087" s="302" t="s">
        <v>4328</v>
      </c>
      <c r="E2087" s="20" t="s">
        <v>28</v>
      </c>
      <c r="F2087" s="303">
        <v>0</v>
      </c>
      <c r="G2087" s="41"/>
      <c r="H2087" s="47"/>
    </row>
    <row r="2088" s="2" customFormat="1" ht="16.8" customHeight="1">
      <c r="A2088" s="41"/>
      <c r="B2088" s="47"/>
      <c r="C2088" s="302" t="s">
        <v>28</v>
      </c>
      <c r="D2088" s="302" t="s">
        <v>4329</v>
      </c>
      <c r="E2088" s="20" t="s">
        <v>28</v>
      </c>
      <c r="F2088" s="303">
        <v>2.6499999999999999</v>
      </c>
      <c r="G2088" s="41"/>
      <c r="H2088" s="47"/>
    </row>
    <row r="2089" s="2" customFormat="1" ht="16.8" customHeight="1">
      <c r="A2089" s="41"/>
      <c r="B2089" s="47"/>
      <c r="C2089" s="302" t="s">
        <v>28</v>
      </c>
      <c r="D2089" s="302" t="s">
        <v>4330</v>
      </c>
      <c r="E2089" s="20" t="s">
        <v>28</v>
      </c>
      <c r="F2089" s="303">
        <v>0</v>
      </c>
      <c r="G2089" s="41"/>
      <c r="H2089" s="47"/>
    </row>
    <row r="2090" s="2" customFormat="1" ht="16.8" customHeight="1">
      <c r="A2090" s="41"/>
      <c r="B2090" s="47"/>
      <c r="C2090" s="302" t="s">
        <v>28</v>
      </c>
      <c r="D2090" s="302" t="s">
        <v>4331</v>
      </c>
      <c r="E2090" s="20" t="s">
        <v>28</v>
      </c>
      <c r="F2090" s="303">
        <v>2.585</v>
      </c>
      <c r="G2090" s="41"/>
      <c r="H2090" s="47"/>
    </row>
    <row r="2091" s="2" customFormat="1" ht="16.8" customHeight="1">
      <c r="A2091" s="41"/>
      <c r="B2091" s="47"/>
      <c r="C2091" s="302" t="s">
        <v>28</v>
      </c>
      <c r="D2091" s="302" t="s">
        <v>4332</v>
      </c>
      <c r="E2091" s="20" t="s">
        <v>28</v>
      </c>
      <c r="F2091" s="303">
        <v>0</v>
      </c>
      <c r="G2091" s="41"/>
      <c r="H2091" s="47"/>
    </row>
    <row r="2092" s="2" customFormat="1" ht="16.8" customHeight="1">
      <c r="A2092" s="41"/>
      <c r="B2092" s="47"/>
      <c r="C2092" s="302" t="s">
        <v>28</v>
      </c>
      <c r="D2092" s="302" t="s">
        <v>4333</v>
      </c>
      <c r="E2092" s="20" t="s">
        <v>28</v>
      </c>
      <c r="F2092" s="303">
        <v>4.8399999999999999</v>
      </c>
      <c r="G2092" s="41"/>
      <c r="H2092" s="47"/>
    </row>
    <row r="2093" s="2" customFormat="1" ht="16.8" customHeight="1">
      <c r="A2093" s="41"/>
      <c r="B2093" s="47"/>
      <c r="C2093" s="302" t="s">
        <v>28</v>
      </c>
      <c r="D2093" s="302" t="s">
        <v>4334</v>
      </c>
      <c r="E2093" s="20" t="s">
        <v>28</v>
      </c>
      <c r="F2093" s="303">
        <v>0</v>
      </c>
      <c r="G2093" s="41"/>
      <c r="H2093" s="47"/>
    </row>
    <row r="2094" s="2" customFormat="1" ht="16.8" customHeight="1">
      <c r="A2094" s="41"/>
      <c r="B2094" s="47"/>
      <c r="C2094" s="302" t="s">
        <v>28</v>
      </c>
      <c r="D2094" s="302" t="s">
        <v>4335</v>
      </c>
      <c r="E2094" s="20" t="s">
        <v>28</v>
      </c>
      <c r="F2094" s="303">
        <v>26.785</v>
      </c>
      <c r="G2094" s="41"/>
      <c r="H2094" s="47"/>
    </row>
    <row r="2095" s="2" customFormat="1" ht="16.8" customHeight="1">
      <c r="A2095" s="41"/>
      <c r="B2095" s="47"/>
      <c r="C2095" s="302" t="s">
        <v>28</v>
      </c>
      <c r="D2095" s="302" t="s">
        <v>4301</v>
      </c>
      <c r="E2095" s="20" t="s">
        <v>28</v>
      </c>
      <c r="F2095" s="303">
        <v>0</v>
      </c>
      <c r="G2095" s="41"/>
      <c r="H2095" s="47"/>
    </row>
    <row r="2096" s="2" customFormat="1" ht="16.8" customHeight="1">
      <c r="A2096" s="41"/>
      <c r="B2096" s="47"/>
      <c r="C2096" s="302" t="s">
        <v>28</v>
      </c>
      <c r="D2096" s="302" t="s">
        <v>4302</v>
      </c>
      <c r="E2096" s="20" t="s">
        <v>28</v>
      </c>
      <c r="F2096" s="303">
        <v>0</v>
      </c>
      <c r="G2096" s="41"/>
      <c r="H2096" s="47"/>
    </row>
    <row r="2097" s="2" customFormat="1" ht="16.8" customHeight="1">
      <c r="A2097" s="41"/>
      <c r="B2097" s="47"/>
      <c r="C2097" s="302" t="s">
        <v>28</v>
      </c>
      <c r="D2097" s="302" t="s">
        <v>4336</v>
      </c>
      <c r="E2097" s="20" t="s">
        <v>28</v>
      </c>
      <c r="F2097" s="303">
        <v>14.642</v>
      </c>
      <c r="G2097" s="41"/>
      <c r="H2097" s="47"/>
    </row>
    <row r="2098" s="2" customFormat="1" ht="16.8" customHeight="1">
      <c r="A2098" s="41"/>
      <c r="B2098" s="47"/>
      <c r="C2098" s="302" t="s">
        <v>28</v>
      </c>
      <c r="D2098" s="302" t="s">
        <v>4337</v>
      </c>
      <c r="E2098" s="20" t="s">
        <v>28</v>
      </c>
      <c r="F2098" s="303">
        <v>9.0150000000000006</v>
      </c>
      <c r="G2098" s="41"/>
      <c r="H2098" s="47"/>
    </row>
    <row r="2099" s="2" customFormat="1" ht="16.8" customHeight="1">
      <c r="A2099" s="41"/>
      <c r="B2099" s="47"/>
      <c r="C2099" s="302" t="s">
        <v>4257</v>
      </c>
      <c r="D2099" s="302" t="s">
        <v>416</v>
      </c>
      <c r="E2099" s="20" t="s">
        <v>28</v>
      </c>
      <c r="F2099" s="303">
        <v>116.017</v>
      </c>
      <c r="G2099" s="41"/>
      <c r="H2099" s="47"/>
    </row>
    <row r="2100" s="2" customFormat="1" ht="16.8" customHeight="1">
      <c r="A2100" s="41"/>
      <c r="B2100" s="47"/>
      <c r="C2100" s="304" t="s">
        <v>4624</v>
      </c>
      <c r="D2100" s="41"/>
      <c r="E2100" s="41"/>
      <c r="F2100" s="41"/>
      <c r="G2100" s="41"/>
      <c r="H2100" s="47"/>
    </row>
    <row r="2101" s="2" customFormat="1">
      <c r="A2101" s="41"/>
      <c r="B2101" s="47"/>
      <c r="C2101" s="302" t="s">
        <v>4319</v>
      </c>
      <c r="D2101" s="302" t="s">
        <v>4887</v>
      </c>
      <c r="E2101" s="20" t="s">
        <v>388</v>
      </c>
      <c r="F2101" s="303">
        <v>116.017</v>
      </c>
      <c r="G2101" s="41"/>
      <c r="H2101" s="47"/>
    </row>
    <row r="2102" s="2" customFormat="1">
      <c r="A2102" s="41"/>
      <c r="B2102" s="47"/>
      <c r="C2102" s="302" t="s">
        <v>621</v>
      </c>
      <c r="D2102" s="302" t="s">
        <v>4690</v>
      </c>
      <c r="E2102" s="20" t="s">
        <v>388</v>
      </c>
      <c r="F2102" s="303">
        <v>103.44199999999999</v>
      </c>
      <c r="G2102" s="41"/>
      <c r="H2102" s="47"/>
    </row>
    <row r="2103" s="2" customFormat="1" ht="16.8" customHeight="1">
      <c r="A2103" s="41"/>
      <c r="B2103" s="47"/>
      <c r="C2103" s="298" t="s">
        <v>4274</v>
      </c>
      <c r="D2103" s="299" t="s">
        <v>4274</v>
      </c>
      <c r="E2103" s="300" t="s">
        <v>28</v>
      </c>
      <c r="F2103" s="301">
        <v>53.066000000000002</v>
      </c>
      <c r="G2103" s="41"/>
      <c r="H2103" s="47"/>
    </row>
    <row r="2104" s="2" customFormat="1" ht="16.8" customHeight="1">
      <c r="A2104" s="41"/>
      <c r="B2104" s="47"/>
      <c r="C2104" s="302" t="s">
        <v>28</v>
      </c>
      <c r="D2104" s="302" t="s">
        <v>4496</v>
      </c>
      <c r="E2104" s="20" t="s">
        <v>28</v>
      </c>
      <c r="F2104" s="303">
        <v>53.066000000000002</v>
      </c>
      <c r="G2104" s="41"/>
      <c r="H2104" s="47"/>
    </row>
    <row r="2105" s="2" customFormat="1" ht="16.8" customHeight="1">
      <c r="A2105" s="41"/>
      <c r="B2105" s="47"/>
      <c r="C2105" s="302" t="s">
        <v>4274</v>
      </c>
      <c r="D2105" s="302" t="s">
        <v>416</v>
      </c>
      <c r="E2105" s="20" t="s">
        <v>28</v>
      </c>
      <c r="F2105" s="303">
        <v>53.066000000000002</v>
      </c>
      <c r="G2105" s="41"/>
      <c r="H2105" s="47"/>
    </row>
    <row r="2106" s="2" customFormat="1" ht="16.8" customHeight="1">
      <c r="A2106" s="41"/>
      <c r="B2106" s="47"/>
      <c r="C2106" s="304" t="s">
        <v>4624</v>
      </c>
      <c r="D2106" s="41"/>
      <c r="E2106" s="41"/>
      <c r="F2106" s="41"/>
      <c r="G2106" s="41"/>
      <c r="H2106" s="47"/>
    </row>
    <row r="2107" s="2" customFormat="1" ht="16.8" customHeight="1">
      <c r="A2107" s="41"/>
      <c r="B2107" s="47"/>
      <c r="C2107" s="302" t="s">
        <v>4492</v>
      </c>
      <c r="D2107" s="302" t="s">
        <v>4888</v>
      </c>
      <c r="E2107" s="20" t="s">
        <v>634</v>
      </c>
      <c r="F2107" s="303">
        <v>53.066000000000002</v>
      </c>
      <c r="G2107" s="41"/>
      <c r="H2107" s="47"/>
    </row>
    <row r="2108" s="2" customFormat="1" ht="16.8" customHeight="1">
      <c r="A2108" s="41"/>
      <c r="B2108" s="47"/>
      <c r="C2108" s="302" t="s">
        <v>4497</v>
      </c>
      <c r="D2108" s="302" t="s">
        <v>4889</v>
      </c>
      <c r="E2108" s="20" t="s">
        <v>634</v>
      </c>
      <c r="F2108" s="303">
        <v>530.65999999999997</v>
      </c>
      <c r="G2108" s="41"/>
      <c r="H2108" s="47"/>
    </row>
    <row r="2109" s="2" customFormat="1" ht="16.8" customHeight="1">
      <c r="A2109" s="41"/>
      <c r="B2109" s="47"/>
      <c r="C2109" s="302" t="s">
        <v>4502</v>
      </c>
      <c r="D2109" s="302" t="s">
        <v>4890</v>
      </c>
      <c r="E2109" s="20" t="s">
        <v>634</v>
      </c>
      <c r="F2109" s="303">
        <v>53.066000000000002</v>
      </c>
      <c r="G2109" s="41"/>
      <c r="H2109" s="47"/>
    </row>
    <row r="2110" s="2" customFormat="1" ht="16.8" customHeight="1">
      <c r="A2110" s="41"/>
      <c r="B2110" s="47"/>
      <c r="C2110" s="302" t="s">
        <v>4506</v>
      </c>
      <c r="D2110" s="302" t="s">
        <v>4891</v>
      </c>
      <c r="E2110" s="20" t="s">
        <v>634</v>
      </c>
      <c r="F2110" s="303">
        <v>53.066000000000002</v>
      </c>
      <c r="G2110" s="41"/>
      <c r="H2110" s="47"/>
    </row>
    <row r="2111" s="2" customFormat="1" ht="16.8" customHeight="1">
      <c r="A2111" s="41"/>
      <c r="B2111" s="47"/>
      <c r="C2111" s="298" t="s">
        <v>4264</v>
      </c>
      <c r="D2111" s="299" t="s">
        <v>4264</v>
      </c>
      <c r="E2111" s="300" t="s">
        <v>28</v>
      </c>
      <c r="F2111" s="301">
        <v>103.44199999999999</v>
      </c>
      <c r="G2111" s="41"/>
      <c r="H2111" s="47"/>
    </row>
    <row r="2112" s="2" customFormat="1" ht="16.8" customHeight="1">
      <c r="A2112" s="41"/>
      <c r="B2112" s="47"/>
      <c r="C2112" s="302" t="s">
        <v>28</v>
      </c>
      <c r="D2112" s="302" t="s">
        <v>4257</v>
      </c>
      <c r="E2112" s="20" t="s">
        <v>28</v>
      </c>
      <c r="F2112" s="303">
        <v>116.017</v>
      </c>
      <c r="G2112" s="41"/>
      <c r="H2112" s="47"/>
    </row>
    <row r="2113" s="2" customFormat="1" ht="16.8" customHeight="1">
      <c r="A2113" s="41"/>
      <c r="B2113" s="47"/>
      <c r="C2113" s="302" t="s">
        <v>28</v>
      </c>
      <c r="D2113" s="302" t="s">
        <v>4339</v>
      </c>
      <c r="E2113" s="20" t="s">
        <v>28</v>
      </c>
      <c r="F2113" s="303">
        <v>-1.1399999999999999</v>
      </c>
      <c r="G2113" s="41"/>
      <c r="H2113" s="47"/>
    </row>
    <row r="2114" s="2" customFormat="1" ht="16.8" customHeight="1">
      <c r="A2114" s="41"/>
      <c r="B2114" s="47"/>
      <c r="C2114" s="302" t="s">
        <v>28</v>
      </c>
      <c r="D2114" s="302" t="s">
        <v>4340</v>
      </c>
      <c r="E2114" s="20" t="s">
        <v>28</v>
      </c>
      <c r="F2114" s="303">
        <v>-11.435000000000001</v>
      </c>
      <c r="G2114" s="41"/>
      <c r="H2114" s="47"/>
    </row>
    <row r="2115" s="2" customFormat="1" ht="16.8" customHeight="1">
      <c r="A2115" s="41"/>
      <c r="B2115" s="47"/>
      <c r="C2115" s="302" t="s">
        <v>4264</v>
      </c>
      <c r="D2115" s="302" t="s">
        <v>416</v>
      </c>
      <c r="E2115" s="20" t="s">
        <v>28</v>
      </c>
      <c r="F2115" s="303">
        <v>103.44199999999999</v>
      </c>
      <c r="G2115" s="41"/>
      <c r="H2115" s="47"/>
    </row>
    <row r="2116" s="2" customFormat="1" ht="16.8" customHeight="1">
      <c r="A2116" s="41"/>
      <c r="B2116" s="47"/>
      <c r="C2116" s="304" t="s">
        <v>4624</v>
      </c>
      <c r="D2116" s="41"/>
      <c r="E2116" s="41"/>
      <c r="F2116" s="41"/>
      <c r="G2116" s="41"/>
      <c r="H2116" s="47"/>
    </row>
    <row r="2117" s="2" customFormat="1">
      <c r="A2117" s="41"/>
      <c r="B2117" s="47"/>
      <c r="C2117" s="302" t="s">
        <v>621</v>
      </c>
      <c r="D2117" s="302" t="s">
        <v>4690</v>
      </c>
      <c r="E2117" s="20" t="s">
        <v>388</v>
      </c>
      <c r="F2117" s="303">
        <v>103.44199999999999</v>
      </c>
      <c r="G2117" s="41"/>
      <c r="H2117" s="47"/>
    </row>
    <row r="2118" s="2" customFormat="1" ht="16.8" customHeight="1">
      <c r="A2118" s="41"/>
      <c r="B2118" s="47"/>
      <c r="C2118" s="302" t="s">
        <v>4347</v>
      </c>
      <c r="D2118" s="302" t="s">
        <v>4891</v>
      </c>
      <c r="E2118" s="20" t="s">
        <v>634</v>
      </c>
      <c r="F2118" s="303">
        <v>103.44199999999999</v>
      </c>
      <c r="G2118" s="41"/>
      <c r="H2118" s="47"/>
    </row>
    <row r="2119" s="2" customFormat="1" ht="16.8" customHeight="1">
      <c r="A2119" s="41"/>
      <c r="B2119" s="47"/>
      <c r="C2119" s="302" t="s">
        <v>638</v>
      </c>
      <c r="D2119" s="302" t="s">
        <v>4865</v>
      </c>
      <c r="E2119" s="20" t="s">
        <v>388</v>
      </c>
      <c r="F2119" s="303">
        <v>103.44199999999999</v>
      </c>
      <c r="G2119" s="41"/>
      <c r="H2119" s="47"/>
    </row>
    <row r="2120" s="2" customFormat="1" ht="16.8" customHeight="1">
      <c r="A2120" s="41"/>
      <c r="B2120" s="47"/>
      <c r="C2120" s="298" t="s">
        <v>4266</v>
      </c>
      <c r="D2120" s="299" t="s">
        <v>4266</v>
      </c>
      <c r="E2120" s="300" t="s">
        <v>28</v>
      </c>
      <c r="F2120" s="301">
        <v>10.532</v>
      </c>
      <c r="G2120" s="41"/>
      <c r="H2120" s="47"/>
    </row>
    <row r="2121" s="2" customFormat="1" ht="16.8" customHeight="1">
      <c r="A2121" s="41"/>
      <c r="B2121" s="47"/>
      <c r="C2121" s="302" t="s">
        <v>28</v>
      </c>
      <c r="D2121" s="302" t="s">
        <v>4323</v>
      </c>
      <c r="E2121" s="20" t="s">
        <v>28</v>
      </c>
      <c r="F2121" s="303">
        <v>0</v>
      </c>
      <c r="G2121" s="41"/>
      <c r="H2121" s="47"/>
    </row>
    <row r="2122" s="2" customFormat="1" ht="16.8" customHeight="1">
      <c r="A2122" s="41"/>
      <c r="B2122" s="47"/>
      <c r="C2122" s="302" t="s">
        <v>28</v>
      </c>
      <c r="D2122" s="302" t="s">
        <v>4369</v>
      </c>
      <c r="E2122" s="20" t="s">
        <v>28</v>
      </c>
      <c r="F2122" s="303">
        <v>0</v>
      </c>
      <c r="G2122" s="41"/>
      <c r="H2122" s="47"/>
    </row>
    <row r="2123" s="2" customFormat="1" ht="16.8" customHeight="1">
      <c r="A2123" s="41"/>
      <c r="B2123" s="47"/>
      <c r="C2123" s="302" t="s">
        <v>28</v>
      </c>
      <c r="D2123" s="302" t="s">
        <v>4370</v>
      </c>
      <c r="E2123" s="20" t="s">
        <v>28</v>
      </c>
      <c r="F2123" s="303">
        <v>4.0049999999999999</v>
      </c>
      <c r="G2123" s="41"/>
      <c r="H2123" s="47"/>
    </row>
    <row r="2124" s="2" customFormat="1" ht="16.8" customHeight="1">
      <c r="A2124" s="41"/>
      <c r="B2124" s="47"/>
      <c r="C2124" s="302" t="s">
        <v>28</v>
      </c>
      <c r="D2124" s="302" t="s">
        <v>4301</v>
      </c>
      <c r="E2124" s="20" t="s">
        <v>28</v>
      </c>
      <c r="F2124" s="303">
        <v>0</v>
      </c>
      <c r="G2124" s="41"/>
      <c r="H2124" s="47"/>
    </row>
    <row r="2125" s="2" customFormat="1" ht="16.8" customHeight="1">
      <c r="A2125" s="41"/>
      <c r="B2125" s="47"/>
      <c r="C2125" s="302" t="s">
        <v>28</v>
      </c>
      <c r="D2125" s="302" t="s">
        <v>4302</v>
      </c>
      <c r="E2125" s="20" t="s">
        <v>28</v>
      </c>
      <c r="F2125" s="303">
        <v>0</v>
      </c>
      <c r="G2125" s="41"/>
      <c r="H2125" s="47"/>
    </row>
    <row r="2126" s="2" customFormat="1" ht="16.8" customHeight="1">
      <c r="A2126" s="41"/>
      <c r="B2126" s="47"/>
      <c r="C2126" s="302" t="s">
        <v>28</v>
      </c>
      <c r="D2126" s="302" t="s">
        <v>4371</v>
      </c>
      <c r="E2126" s="20" t="s">
        <v>28</v>
      </c>
      <c r="F2126" s="303">
        <v>6.5270000000000001</v>
      </c>
      <c r="G2126" s="41"/>
      <c r="H2126" s="47"/>
    </row>
    <row r="2127" s="2" customFormat="1" ht="16.8" customHeight="1">
      <c r="A2127" s="41"/>
      <c r="B2127" s="47"/>
      <c r="C2127" s="302" t="s">
        <v>4266</v>
      </c>
      <c r="D2127" s="302" t="s">
        <v>416</v>
      </c>
      <c r="E2127" s="20" t="s">
        <v>28</v>
      </c>
      <c r="F2127" s="303">
        <v>10.532</v>
      </c>
      <c r="G2127" s="41"/>
      <c r="H2127" s="47"/>
    </row>
    <row r="2128" s="2" customFormat="1" ht="16.8" customHeight="1">
      <c r="A2128" s="41"/>
      <c r="B2128" s="47"/>
      <c r="C2128" s="304" t="s">
        <v>4624</v>
      </c>
      <c r="D2128" s="41"/>
      <c r="E2128" s="41"/>
      <c r="F2128" s="41"/>
      <c r="G2128" s="41"/>
      <c r="H2128" s="47"/>
    </row>
    <row r="2129" s="2" customFormat="1" ht="16.8" customHeight="1">
      <c r="A2129" s="41"/>
      <c r="B2129" s="47"/>
      <c r="C2129" s="302" t="s">
        <v>4365</v>
      </c>
      <c r="D2129" s="302" t="s">
        <v>4892</v>
      </c>
      <c r="E2129" s="20" t="s">
        <v>388</v>
      </c>
      <c r="F2129" s="303">
        <v>10.532</v>
      </c>
      <c r="G2129" s="41"/>
      <c r="H2129" s="47"/>
    </row>
    <row r="2130" s="2" customFormat="1" ht="16.8" customHeight="1">
      <c r="A2130" s="41"/>
      <c r="B2130" s="47"/>
      <c r="C2130" s="302" t="s">
        <v>4386</v>
      </c>
      <c r="D2130" s="302" t="s">
        <v>4893</v>
      </c>
      <c r="E2130" s="20" t="s">
        <v>388</v>
      </c>
      <c r="F2130" s="303">
        <v>10.532</v>
      </c>
      <c r="G2130" s="41"/>
      <c r="H2130" s="47"/>
    </row>
    <row r="2131" s="2" customFormat="1" ht="16.8" customHeight="1">
      <c r="A2131" s="41"/>
      <c r="B2131" s="47"/>
      <c r="C2131" s="302" t="s">
        <v>4372</v>
      </c>
      <c r="D2131" s="302" t="s">
        <v>4373</v>
      </c>
      <c r="E2131" s="20" t="s">
        <v>388</v>
      </c>
      <c r="F2131" s="303">
        <v>10.532</v>
      </c>
      <c r="G2131" s="41"/>
      <c r="H2131" s="47"/>
    </row>
    <row r="2132" s="2" customFormat="1" ht="16.8" customHeight="1">
      <c r="A2132" s="41"/>
      <c r="B2132" s="47"/>
      <c r="C2132" s="298" t="s">
        <v>4268</v>
      </c>
      <c r="D2132" s="299" t="s">
        <v>4268</v>
      </c>
      <c r="E2132" s="300" t="s">
        <v>28</v>
      </c>
      <c r="F2132" s="301">
        <v>70.212000000000003</v>
      </c>
      <c r="G2132" s="41"/>
      <c r="H2132" s="47"/>
    </row>
    <row r="2133" s="2" customFormat="1" ht="16.8" customHeight="1">
      <c r="A2133" s="41"/>
      <c r="B2133" s="47"/>
      <c r="C2133" s="302" t="s">
        <v>28</v>
      </c>
      <c r="D2133" s="302" t="s">
        <v>4323</v>
      </c>
      <c r="E2133" s="20" t="s">
        <v>28</v>
      </c>
      <c r="F2133" s="303">
        <v>0</v>
      </c>
      <c r="G2133" s="41"/>
      <c r="H2133" s="47"/>
    </row>
    <row r="2134" s="2" customFormat="1" ht="16.8" customHeight="1">
      <c r="A2134" s="41"/>
      <c r="B2134" s="47"/>
      <c r="C2134" s="302" t="s">
        <v>28</v>
      </c>
      <c r="D2134" s="302" t="s">
        <v>4369</v>
      </c>
      <c r="E2134" s="20" t="s">
        <v>28</v>
      </c>
      <c r="F2134" s="303">
        <v>0</v>
      </c>
      <c r="G2134" s="41"/>
      <c r="H2134" s="47"/>
    </row>
    <row r="2135" s="2" customFormat="1" ht="16.8" customHeight="1">
      <c r="A2135" s="41"/>
      <c r="B2135" s="47"/>
      <c r="C2135" s="302" t="s">
        <v>28</v>
      </c>
      <c r="D2135" s="302" t="s">
        <v>4380</v>
      </c>
      <c r="E2135" s="20" t="s">
        <v>28</v>
      </c>
      <c r="F2135" s="303">
        <v>26.699999999999999</v>
      </c>
      <c r="G2135" s="41"/>
      <c r="H2135" s="47"/>
    </row>
    <row r="2136" s="2" customFormat="1" ht="16.8" customHeight="1">
      <c r="A2136" s="41"/>
      <c r="B2136" s="47"/>
      <c r="C2136" s="302" t="s">
        <v>28</v>
      </c>
      <c r="D2136" s="302" t="s">
        <v>4301</v>
      </c>
      <c r="E2136" s="20" t="s">
        <v>28</v>
      </c>
      <c r="F2136" s="303">
        <v>0</v>
      </c>
      <c r="G2136" s="41"/>
      <c r="H2136" s="47"/>
    </row>
    <row r="2137" s="2" customFormat="1" ht="16.8" customHeight="1">
      <c r="A2137" s="41"/>
      <c r="B2137" s="47"/>
      <c r="C2137" s="302" t="s">
        <v>28</v>
      </c>
      <c r="D2137" s="302" t="s">
        <v>4302</v>
      </c>
      <c r="E2137" s="20" t="s">
        <v>28</v>
      </c>
      <c r="F2137" s="303">
        <v>0</v>
      </c>
      <c r="G2137" s="41"/>
      <c r="H2137" s="47"/>
    </row>
    <row r="2138" s="2" customFormat="1" ht="16.8" customHeight="1">
      <c r="A2138" s="41"/>
      <c r="B2138" s="47"/>
      <c r="C2138" s="302" t="s">
        <v>28</v>
      </c>
      <c r="D2138" s="302" t="s">
        <v>4381</v>
      </c>
      <c r="E2138" s="20" t="s">
        <v>28</v>
      </c>
      <c r="F2138" s="303">
        <v>43.512</v>
      </c>
      <c r="G2138" s="41"/>
      <c r="H2138" s="47"/>
    </row>
    <row r="2139" s="2" customFormat="1" ht="16.8" customHeight="1">
      <c r="A2139" s="41"/>
      <c r="B2139" s="47"/>
      <c r="C2139" s="302" t="s">
        <v>4268</v>
      </c>
      <c r="D2139" s="302" t="s">
        <v>416</v>
      </c>
      <c r="E2139" s="20" t="s">
        <v>28</v>
      </c>
      <c r="F2139" s="303">
        <v>70.212000000000003</v>
      </c>
      <c r="G2139" s="41"/>
      <c r="H2139" s="47"/>
    </row>
    <row r="2140" s="2" customFormat="1" ht="16.8" customHeight="1">
      <c r="A2140" s="41"/>
      <c r="B2140" s="47"/>
      <c r="C2140" s="304" t="s">
        <v>4624</v>
      </c>
      <c r="D2140" s="41"/>
      <c r="E2140" s="41"/>
      <c r="F2140" s="41"/>
      <c r="G2140" s="41"/>
      <c r="H2140" s="47"/>
    </row>
    <row r="2141" s="2" customFormat="1" ht="16.8" customHeight="1">
      <c r="A2141" s="41"/>
      <c r="B2141" s="47"/>
      <c r="C2141" s="302" t="s">
        <v>4376</v>
      </c>
      <c r="D2141" s="302" t="s">
        <v>4894</v>
      </c>
      <c r="E2141" s="20" t="s">
        <v>572</v>
      </c>
      <c r="F2141" s="303">
        <v>70.212000000000003</v>
      </c>
      <c r="G2141" s="41"/>
      <c r="H2141" s="47"/>
    </row>
    <row r="2142" s="2" customFormat="1" ht="16.8" customHeight="1">
      <c r="A2142" s="41"/>
      <c r="B2142" s="47"/>
      <c r="C2142" s="302" t="s">
        <v>4389</v>
      </c>
      <c r="D2142" s="302" t="s">
        <v>4895</v>
      </c>
      <c r="E2142" s="20" t="s">
        <v>572</v>
      </c>
      <c r="F2142" s="303">
        <v>70.212000000000003</v>
      </c>
      <c r="G2142" s="41"/>
      <c r="H2142" s="47"/>
    </row>
    <row r="2143" s="2" customFormat="1" ht="16.8" customHeight="1">
      <c r="A2143" s="41"/>
      <c r="B2143" s="47"/>
      <c r="C2143" s="302" t="s">
        <v>4382</v>
      </c>
      <c r="D2143" s="302" t="s">
        <v>4383</v>
      </c>
      <c r="E2143" s="20" t="s">
        <v>2453</v>
      </c>
      <c r="F2143" s="303">
        <v>2.1059999999999999</v>
      </c>
      <c r="G2143" s="41"/>
      <c r="H2143" s="47"/>
    </row>
    <row r="2144" s="2" customFormat="1" ht="16.8" customHeight="1">
      <c r="A2144" s="41"/>
      <c r="B2144" s="47"/>
      <c r="C2144" s="298" t="s">
        <v>4262</v>
      </c>
      <c r="D2144" s="299" t="s">
        <v>4262</v>
      </c>
      <c r="E2144" s="300" t="s">
        <v>28</v>
      </c>
      <c r="F2144" s="301">
        <v>11.435000000000001</v>
      </c>
      <c r="G2144" s="41"/>
      <c r="H2144" s="47"/>
    </row>
    <row r="2145" s="2" customFormat="1" ht="16.8" customHeight="1">
      <c r="A2145" s="41"/>
      <c r="B2145" s="47"/>
      <c r="C2145" s="302" t="s">
        <v>28</v>
      </c>
      <c r="D2145" s="302" t="s">
        <v>4323</v>
      </c>
      <c r="E2145" s="20" t="s">
        <v>28</v>
      </c>
      <c r="F2145" s="303">
        <v>0</v>
      </c>
      <c r="G2145" s="41"/>
      <c r="H2145" s="47"/>
    </row>
    <row r="2146" s="2" customFormat="1" ht="16.8" customHeight="1">
      <c r="A2146" s="41"/>
      <c r="B2146" s="47"/>
      <c r="C2146" s="302" t="s">
        <v>28</v>
      </c>
      <c r="D2146" s="302" t="s">
        <v>4324</v>
      </c>
      <c r="E2146" s="20" t="s">
        <v>28</v>
      </c>
      <c r="F2146" s="303">
        <v>0</v>
      </c>
      <c r="G2146" s="41"/>
      <c r="H2146" s="47"/>
    </row>
    <row r="2147" s="2" customFormat="1" ht="16.8" customHeight="1">
      <c r="A2147" s="41"/>
      <c r="B2147" s="47"/>
      <c r="C2147" s="302" t="s">
        <v>28</v>
      </c>
      <c r="D2147" s="302" t="s">
        <v>4418</v>
      </c>
      <c r="E2147" s="20" t="s">
        <v>28</v>
      </c>
      <c r="F2147" s="303">
        <v>1.25</v>
      </c>
      <c r="G2147" s="41"/>
      <c r="H2147" s="47"/>
    </row>
    <row r="2148" s="2" customFormat="1" ht="16.8" customHeight="1">
      <c r="A2148" s="41"/>
      <c r="B2148" s="47"/>
      <c r="C2148" s="302" t="s">
        <v>28</v>
      </c>
      <c r="D2148" s="302" t="s">
        <v>4326</v>
      </c>
      <c r="E2148" s="20" t="s">
        <v>28</v>
      </c>
      <c r="F2148" s="303">
        <v>0</v>
      </c>
      <c r="G2148" s="41"/>
      <c r="H2148" s="47"/>
    </row>
    <row r="2149" s="2" customFormat="1" ht="16.8" customHeight="1">
      <c r="A2149" s="41"/>
      <c r="B2149" s="47"/>
      <c r="C2149" s="302" t="s">
        <v>28</v>
      </c>
      <c r="D2149" s="302" t="s">
        <v>4419</v>
      </c>
      <c r="E2149" s="20" t="s">
        <v>28</v>
      </c>
      <c r="F2149" s="303">
        <v>1.1699999999999999</v>
      </c>
      <c r="G2149" s="41"/>
      <c r="H2149" s="47"/>
    </row>
    <row r="2150" s="2" customFormat="1" ht="16.8" customHeight="1">
      <c r="A2150" s="41"/>
      <c r="B2150" s="47"/>
      <c r="C2150" s="302" t="s">
        <v>28</v>
      </c>
      <c r="D2150" s="302" t="s">
        <v>4301</v>
      </c>
      <c r="E2150" s="20" t="s">
        <v>28</v>
      </c>
      <c r="F2150" s="303">
        <v>0</v>
      </c>
      <c r="G2150" s="41"/>
      <c r="H2150" s="47"/>
    </row>
    <row r="2151" s="2" customFormat="1" ht="16.8" customHeight="1">
      <c r="A2151" s="41"/>
      <c r="B2151" s="47"/>
      <c r="C2151" s="302" t="s">
        <v>28</v>
      </c>
      <c r="D2151" s="302" t="s">
        <v>4302</v>
      </c>
      <c r="E2151" s="20" t="s">
        <v>28</v>
      </c>
      <c r="F2151" s="303">
        <v>0</v>
      </c>
      <c r="G2151" s="41"/>
      <c r="H2151" s="47"/>
    </row>
    <row r="2152" s="2" customFormat="1" ht="16.8" customHeight="1">
      <c r="A2152" s="41"/>
      <c r="B2152" s="47"/>
      <c r="C2152" s="302" t="s">
        <v>28</v>
      </c>
      <c r="D2152" s="302" t="s">
        <v>4337</v>
      </c>
      <c r="E2152" s="20" t="s">
        <v>28</v>
      </c>
      <c r="F2152" s="303">
        <v>9.0150000000000006</v>
      </c>
      <c r="G2152" s="41"/>
      <c r="H2152" s="47"/>
    </row>
    <row r="2153" s="2" customFormat="1" ht="16.8" customHeight="1">
      <c r="A2153" s="41"/>
      <c r="B2153" s="47"/>
      <c r="C2153" s="302" t="s">
        <v>4262</v>
      </c>
      <c r="D2153" s="302" t="s">
        <v>416</v>
      </c>
      <c r="E2153" s="20" t="s">
        <v>28</v>
      </c>
      <c r="F2153" s="303">
        <v>11.435000000000001</v>
      </c>
      <c r="G2153" s="41"/>
      <c r="H2153" s="47"/>
    </row>
    <row r="2154" s="2" customFormat="1" ht="16.8" customHeight="1">
      <c r="A2154" s="41"/>
      <c r="B2154" s="47"/>
      <c r="C2154" s="304" t="s">
        <v>4624</v>
      </c>
      <c r="D2154" s="41"/>
      <c r="E2154" s="41"/>
      <c r="F2154" s="41"/>
      <c r="G2154" s="41"/>
      <c r="H2154" s="47"/>
    </row>
    <row r="2155" s="2" customFormat="1" ht="16.8" customHeight="1">
      <c r="A2155" s="41"/>
      <c r="B2155" s="47"/>
      <c r="C2155" s="302" t="s">
        <v>4414</v>
      </c>
      <c r="D2155" s="302" t="s">
        <v>4896</v>
      </c>
      <c r="E2155" s="20" t="s">
        <v>388</v>
      </c>
      <c r="F2155" s="303">
        <v>11.435000000000001</v>
      </c>
      <c r="G2155" s="41"/>
      <c r="H2155" s="47"/>
    </row>
    <row r="2156" s="2" customFormat="1">
      <c r="A2156" s="41"/>
      <c r="B2156" s="47"/>
      <c r="C2156" s="302" t="s">
        <v>621</v>
      </c>
      <c r="D2156" s="302" t="s">
        <v>4690</v>
      </c>
      <c r="E2156" s="20" t="s">
        <v>388</v>
      </c>
      <c r="F2156" s="303">
        <v>103.44199999999999</v>
      </c>
      <c r="G2156" s="41"/>
      <c r="H2156" s="47"/>
    </row>
    <row r="2157" s="2" customFormat="1" ht="7.44" customHeight="1">
      <c r="A2157" s="41"/>
      <c r="B2157" s="161"/>
      <c r="C2157" s="162"/>
      <c r="D2157" s="162"/>
      <c r="E2157" s="162"/>
      <c r="F2157" s="162"/>
      <c r="G2157" s="162"/>
      <c r="H2157" s="47"/>
    </row>
    <row r="2158" s="2" customFormat="1">
      <c r="A2158" s="41"/>
      <c r="B2158" s="41"/>
      <c r="C2158" s="41"/>
      <c r="D2158" s="41"/>
      <c r="E2158" s="41"/>
      <c r="F2158" s="41"/>
      <c r="G2158" s="41"/>
      <c r="H2158" s="41"/>
    </row>
  </sheetData>
  <sheetProtection sheet="1" formatColumns="0" formatRows="0" objects="1" scenarios="1" spinCount="100000" saltValue="mQ5Rf+24n2TZzdxbdeLI2c4bc9PTkMLx/hYkniZns64dQqMc/cpd7/zpX7QoCyhnp4xW92bIbVwdhJdHhKuJyw==" hashValue="yM3LUfnY7+SgHK2I0XjBjiBEJsypvpTqtiqLUgdgZsZzLz6zFr/OO53OxAfuH/bEZgDkC9thptHyEYv3H8o6WQ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DESKTOP-JCK6SLS\Uzivatel</dc:creator>
  <cp:lastModifiedBy>DESKTOP-JCK6SLS\Uzivatel</cp:lastModifiedBy>
  <dcterms:created xsi:type="dcterms:W3CDTF">2025-01-16T19:51:47Z</dcterms:created>
  <dcterms:modified xsi:type="dcterms:W3CDTF">2025-01-16T19:52:16Z</dcterms:modified>
</cp:coreProperties>
</file>